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3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<sst xmlns="http://schemas.openxmlformats.org/spreadsheetml/2006/main" count="3505" uniqueCount="287">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</sst>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7.549648958331" createdVersion="4" refreshedVersion="4" minRefreshableVersion="3" recordCount="1072">
  <cacheSource type="worksheet">
    <worksheetSource name="TD"/>
  </cacheSource>
  <cacheFields count="42">
    <cacheField name="LLAVE" numFmtId="0">
      <sharedItems containsSemiMixedTypes="0" containsString="0" containsNumber="1" containsInteger="1" minValue="248002" maxValue="248876"/>
    </cacheField>
    <cacheField name="FOLIO" numFmtId="0">
      <sharedItems containsSemiMixedTypes="0" containsString="0" containsNumber="1" containsInteger="1" minValue="12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" maxValue="200"/>
    </cacheField>
    <cacheField name="PRECIO CONSUMIDOR" numFmtId="0">
      <sharedItems containsString="0" containsBlank="1" containsNumber="1" minValue="0.1" maxValue="1.8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1"/>
        <n v="12"/>
        <n v="14"/>
        <n v="17"/>
        <n v="20"/>
        <n v="22"/>
        <n v="24"/>
        <n v="25"/>
        <n v="26"/>
        <n v="27"/>
        <n v="31"/>
        <n v="33"/>
        <n v="34"/>
        <n v="40"/>
        <n v="43"/>
        <n v="45"/>
        <n v="46"/>
        <n v="49"/>
        <n v="56"/>
        <n v="57"/>
        <n v="58"/>
        <n v="59"/>
        <n v="62"/>
        <n v="63"/>
        <n v="64"/>
        <n v="65"/>
        <n v="68"/>
        <n v="72"/>
        <n v="78"/>
        <n v="79"/>
        <n v="81"/>
        <n v="84"/>
        <n v="86"/>
        <n v="88"/>
        <n v="89"/>
        <n v="90"/>
        <n v="9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67"/>
        <n v="93"/>
        <n v="85"/>
        <n v="66"/>
        <n v="60"/>
        <n v="61"/>
        <n v="69"/>
        <n v="71"/>
        <n v="73"/>
        <n v="13"/>
        <n v="18"/>
        <n v="80"/>
        <n v="19"/>
        <n v="54"/>
        <n v="28"/>
        <n v="29"/>
        <n v="30"/>
        <n v="32"/>
        <n v="36"/>
        <n v="42"/>
        <n v="23"/>
        <n v="44"/>
        <n v="21"/>
        <n v="41"/>
        <n v="47"/>
        <n v="51"/>
        <n v="37"/>
        <n v="38"/>
        <n v="15"/>
        <n v="52"/>
        <n v="53"/>
        <n v="48"/>
        <n v="50"/>
        <n v="1"/>
        <n v="10"/>
        <n v="119"/>
        <n v="120"/>
        <n v="121"/>
        <n v="122"/>
        <n v="3"/>
        <n v="5"/>
        <n v="9"/>
        <n v="4"/>
        <n v="6"/>
        <n v="7"/>
        <n v="123"/>
        <n v="124"/>
        <n v="125"/>
        <n v="126"/>
        <n v="127"/>
        <n v="128"/>
        <n v="129"/>
        <n v="130"/>
        <n v="132"/>
        <n v="133"/>
        <n v="134"/>
        <n v="135"/>
        <n v="95"/>
        <n v="96"/>
        <n v="97"/>
        <n v="98"/>
        <n v="101"/>
        <n v="103"/>
        <n v="105"/>
        <n v="109"/>
        <n v="110"/>
        <n v="111"/>
        <n v="112"/>
        <n v="113"/>
        <n v="114"/>
        <n v="115"/>
        <n v="116"/>
        <n v="87"/>
        <n v="83"/>
        <n v="8"/>
        <n v="99"/>
        <n v="102"/>
        <n v="107"/>
        <n v="2"/>
        <n v="94"/>
        <n v="106"/>
        <n v="100"/>
        <n v="16"/>
        <n v="39"/>
        <n v="55"/>
        <n v="7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PAPA SOLOMA GRANDE"/>
        <s v="PEPINO MEDIANO"/>
        <s v="PIPIAN MEDIANO"/>
        <s v="RÁBANO"/>
        <s v="REPOLLO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MEDIANA"/>
        <s v="PAPAYA TAINUNG GRANDE"/>
        <s v="PIÑA GOLDEN GRANDE"/>
        <s v="PIÑA HAWAIANA"/>
        <s v="PLÁTANO MADURO GRANDE"/>
        <s v="PLÁTANO MADURO MEDIANO"/>
        <s v="TAMARINDO SIN CÁSCAR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ESA"/>
        <s v="ZAPOTE"/>
        <s v="PAPAYA TAINUNG MEDIANA"/>
        <s v="COCO GRANDE"/>
        <s v="AGUACATE CRIOLLO GRANDE"/>
        <s v="AGUACATE CRIOLLO MEDIANO"/>
        <s v="GUINEO DE SEDA"/>
        <s v="LIMON CRIOLLO"/>
        <s v="LIMON PÉRSICO MEDIANO"/>
        <s v="APIO  MEDIANO"/>
        <s v="CEBOLLA BLANCA CON TALLO GRANDE"/>
        <s v="NARANJA VALENCIA GRANDE"/>
        <s v="CEBOLLA BLANCA CON TALLO MEDIANA"/>
        <s v="TOMATE  DE PASTA MEDIANO"/>
        <s v="EJOTE NACIONAL"/>
        <s v="ELOTE BLANCO GRANDE"/>
        <s v="GÜISQUIL VERDE MEDIANO"/>
        <s v="LOROCO"/>
        <s v="PEPINO GRANDE"/>
        <s v="CHILE  VERDE MEDIANO"/>
        <s v="PIPIAN GRANDE"/>
        <s v="CEBOLLA BLANCA SIN TALLO MEDIANA"/>
        <s v="PAPA SOLOMA MEDIANA"/>
        <s v="REMOLACHA GRANDE"/>
        <s v="REPOLLO MEDIANO"/>
        <s v="MELÓN GRANDE"/>
        <s v="MELÓN MEDIANO"/>
        <s v="AYOTE"/>
        <s v="SANDIA REDONDA GRANDE"/>
        <s v="SANDIA REDONDA MEDIANA"/>
        <s v="ARROZ ORO PRIMERA CLASE IMPORTADO"/>
        <s v="SORGO "/>
        <s v="CHICHARRON DE PORCINO"/>
        <s v="COSTILLA DE PORCINO"/>
        <s v="LOMO DE PORCINO"/>
        <s v="POSTA DE PORCINO"/>
        <s v="FRIJOL  ROJO DE SEDA IMPORTADO"/>
        <s v="FRIJOL  TINTO O CORRIENTE IMPORTADO"/>
        <s v="MAÍZ BLANCO"/>
        <s v="FRIJOL  ROJO DE SEDA NACIONAL"/>
        <s v="FRIJOL  TINTO O CORRIENTE NACIONAL"/>
        <s v="FRIJOL BLANC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JONJOLÍ"/>
        <s v="AZÚCAR"/>
        <s v="CACAHUETE O MANI"/>
        <s v="CACAO "/>
        <s v="HARINA DE TRIGO SUAVE"/>
        <s v="PANELA PRIMERA CLASE"/>
        <s v="SAL "/>
        <s v="LOMO DE AGUJA"/>
        <s v="LOMO DE ROLLIZO"/>
        <s v="POSTA ANGELINA"/>
        <s v="POSTA DE PECHO"/>
        <s v="POSTA NEGRA"/>
        <s v="PUYAZO"/>
        <s v="SALON"/>
        <s v="SOLOMO"/>
        <s v="PIÑA GOLDEN MEDIANA"/>
        <s v="PAPAYA RED LADY GRANDE"/>
        <s v="FRIJOL NEGRO"/>
        <s v="HARINA DE MAÍZ"/>
        <s v="MIEL DE ABEJA"/>
        <s v="TRIGO"/>
        <s v="ARROZ ORO PRIMERA CLASE NACIONAL"/>
        <s v="ACHIOTE EN GRANO"/>
        <s v="SOYA"/>
        <s v="HARINA DE TRIGO FUERTE"/>
        <s v="BROCOLI  MEDIANO"/>
        <s v="PAPA LENGUA GRANDE"/>
        <s v="TOMATE DE ENSALADA GRANDE"/>
        <s v="MANGO VERDE CRIOLLO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GERARDO BARRIOS "/>
        <s v="SENSUNTEPEQUE"/>
        <s v="SANTA AN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2"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351"/>
    <n v="1"/>
    <n v="12"/>
    <m/>
    <s v="May 31 2021  9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22"/>
    <m/>
    <s v="May 31 2021  9:5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 9:55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8"/>
    <m/>
    <s v="May 31 2021  9:5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4"/>
    <m/>
    <s v="May 31 2021  9:5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8"/>
    <m/>
    <s v="May 31 2021  9:5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20"/>
    <m/>
    <s v="May 31 2021  9:5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20"/>
    <m/>
    <s v="May 31 2021  9:5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 9:56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 9:5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8"/>
    <m/>
    <s v="May 31 2021  9:56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8"/>
    <m/>
    <s v="May 31 2021  9:5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 9:5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35"/>
    <m/>
    <s v="May 31 2021  9:57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8"/>
    <m/>
    <s v="May 31 2021  9:57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12"/>
    <m/>
    <s v="May 31 2021  9:58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8"/>
    <m/>
    <s v="May 31 2021  9:58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5"/>
    <m/>
    <s v="May 31 2021  9:5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8"/>
    <m/>
    <s v="May 31 2021  9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18"/>
    <m/>
    <s v="May 31 2021  9:58AM"/>
    <x v="19"/>
    <x v="19"/>
    <n v="66"/>
    <s v="SACO 133-135 LIBRAS"/>
    <n v="1"/>
    <s v="PRODUCTOS AGROPECUARIOS"/>
    <n v="2"/>
    <s v="HORTALIZAS"/>
    <n v="134"/>
    <n v="60.91"/>
    <s v="Yuca Blanc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24"/>
    <m/>
    <s v="May 31 2021  9:58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0"/>
    <m/>
    <s v="May 31 2021  9:5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138"/>
    <n v="1"/>
    <n v="24"/>
    <m/>
    <s v="May 31 2021  9:59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138"/>
    <n v="1"/>
    <n v="20"/>
    <m/>
    <s v="May 31 2021  9:5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0"/>
    <m/>
    <s v="May 31 2021  9:59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 9:59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95"/>
    <n v="1"/>
    <n v="14"/>
    <m/>
    <s v="May 31 2021  9:5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12"/>
    <m/>
    <s v="May 31 2021 10:00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60"/>
    <n v="1"/>
    <n v="8"/>
    <m/>
    <s v="May 31 2021 10:0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8"/>
    <m/>
    <s v="May 31 2021 10:00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95"/>
    <n v="1"/>
    <n v="7"/>
    <m/>
    <s v="May 31 2021 10:00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95"/>
    <n v="1"/>
    <n v="12"/>
    <m/>
    <s v="May 31 2021 10:00AM"/>
    <x v="30"/>
    <x v="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5"/>
    <m/>
    <s v="May 31 2021 10:01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48"/>
    <n v="1"/>
    <n v="170"/>
    <m/>
    <s v="May 31 2021 10:01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00"/>
    <m/>
    <s v="May 31 2021 10:01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5"/>
    <m/>
    <s v="May 31 2021 10:01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12"/>
    <m/>
    <s v="May 31 2021 10:01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6"/>
    <x v="0"/>
  </r>
  <r>
    <n v="2488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6"/>
    <s v="JUNIO"/>
    <n v="3"/>
    <s v="ANA HERMYS OSORIO"/>
    <n v="2021"/>
    <n v="2021"/>
    <n v="89"/>
    <n v="1"/>
    <n v="85"/>
    <m/>
    <s v="May 31 2021 10:02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6"/>
    <x v="0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1.25"/>
    <m/>
    <s v="May 31 2021 10:02AM"/>
    <x v="37"/>
    <x v="36"/>
    <n v="45"/>
    <s v="LIBRA"/>
    <n v="1"/>
    <s v="PRODUCTOS AGROPECUARIOS"/>
    <n v="10"/>
    <s v="PRODUCTOS PESQUEROS"/>
    <n v="1"/>
    <n v="0.45"/>
    <s v="Bagre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3.5"/>
    <m/>
    <s v="May 31 2021 10:03AM"/>
    <x v="38"/>
    <x v="37"/>
    <n v="45"/>
    <s v="LIBRA"/>
    <n v="1"/>
    <s v="PRODUCTOS AGROPECUARIOS"/>
    <n v="10"/>
    <s v="PRODUCTOS PESQUEROS"/>
    <n v="1"/>
    <n v="0.45"/>
    <s v="Boca colorada median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6"/>
    <m/>
    <s v="May 31 2021 10:03AM"/>
    <x v="39"/>
    <x v="38"/>
    <n v="45"/>
    <s v="LIBRA"/>
    <n v="1"/>
    <s v="PRODUCTOS AGROPECUARIOS"/>
    <n v="10"/>
    <s v="PRODUCTOS PESQUEROS"/>
    <n v="1"/>
    <n v="0.45"/>
    <s v="Camaron de mar median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3.5"/>
    <m/>
    <s v="May 31 2021 10:03AM"/>
    <x v="40"/>
    <x v="39"/>
    <n v="45"/>
    <s v="LIBRA"/>
    <n v="1"/>
    <s v="PRODUCTOS AGROPECUARIOS"/>
    <n v="10"/>
    <s v="PRODUCTOS PESQUEROS"/>
    <n v="1"/>
    <n v="0.45"/>
    <s v="Camaron cultivad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8"/>
    <m/>
    <s v="May 31 2021 10:03AM"/>
    <x v="41"/>
    <x v="40"/>
    <n v="45"/>
    <s v="LIBRA"/>
    <n v="1"/>
    <s v="PRODUCTOS AGROPECUARIOS"/>
    <n v="10"/>
    <s v="PRODUCTOS PESQUEROS"/>
    <n v="1"/>
    <n v="0.45"/>
    <s v="Camaron de mar grande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5"/>
    <m/>
    <s v="May 31 2021 10:03AM"/>
    <x v="42"/>
    <x v="41"/>
    <n v="45"/>
    <s v="LIBRA"/>
    <n v="1"/>
    <s v="PRODUCTOS AGROPECUARIOS"/>
    <n v="10"/>
    <s v="PRODUCTOS PESQUEROS"/>
    <n v="1"/>
    <n v="0.45"/>
    <s v="Camaroncillo Seco Salad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2"/>
    <m/>
    <s v="May 31 2021 10:03AM"/>
    <x v="43"/>
    <x v="42"/>
    <n v="45"/>
    <s v="LIBRA"/>
    <n v="1"/>
    <s v="PRODUCTOS AGROPECUARIOS"/>
    <n v="10"/>
    <s v="PRODUCTOS PESQUEROS"/>
    <n v="1"/>
    <n v="0.45"/>
    <s v="Cola de camaron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2.5"/>
    <m/>
    <s v="May 31 2021 10:03AM"/>
    <x v="44"/>
    <x v="43"/>
    <n v="45"/>
    <s v="LIBRA"/>
    <n v="1"/>
    <s v="PRODUCTOS AGROPECUARIOS"/>
    <n v="10"/>
    <s v="PRODUCTOS PESQUEROS"/>
    <n v="1"/>
    <n v="0.45"/>
    <s v="Corvina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5.5"/>
    <m/>
    <s v="May 31 2021 10:03AM"/>
    <x v="45"/>
    <x v="44"/>
    <n v="45"/>
    <s v="LIBRA"/>
    <n v="1"/>
    <s v="PRODUCTOS AGROPECUARIOS"/>
    <n v="10"/>
    <s v="PRODUCTOS PESQUEROS"/>
    <n v="1"/>
    <n v="0.45"/>
    <s v="Lonja de dorad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5"/>
    <m/>
    <s v="May 31 2021 10:04AM"/>
    <x v="46"/>
    <x v="45"/>
    <n v="45"/>
    <s v="LIBRA"/>
    <n v="1"/>
    <s v="PRODUCTOS AGROPECUARIOS"/>
    <n v="10"/>
    <s v="PRODUCTOS PESQUEROS"/>
    <n v="1"/>
    <n v="0.45"/>
    <s v="Lonja de boca colorada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3.5"/>
    <m/>
    <s v="May 31 2021 10:04AM"/>
    <x v="47"/>
    <x v="46"/>
    <n v="45"/>
    <s v="LIBRA"/>
    <n v="1"/>
    <s v="PRODUCTOS AGROPECUARIOS"/>
    <n v="10"/>
    <s v="PRODUCTOS PESQUEROS"/>
    <n v="1"/>
    <n v="0.45"/>
    <s v="Lonja de tiburón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1.75"/>
    <m/>
    <s v="May 31 2021 10:04AM"/>
    <x v="48"/>
    <x v="47"/>
    <n v="45"/>
    <s v="LIBRA"/>
    <n v="1"/>
    <s v="PRODUCTOS AGROPECUARIOS"/>
    <n v="10"/>
    <s v="PRODUCTOS PESQUEROS"/>
    <n v="1"/>
    <n v="0.45"/>
    <s v="Macarela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6"/>
    <m/>
    <s v="May 31 2021 10:04AM"/>
    <x v="49"/>
    <x v="48"/>
    <n v="45"/>
    <s v="LIBRA"/>
    <n v="1"/>
    <s v="PRODUCTOS AGROPECUARIOS"/>
    <n v="10"/>
    <s v="PRODUCTOS PESQUEROS"/>
    <n v="1"/>
    <n v="0.45"/>
    <s v="Pescado seco (macarela)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2.25"/>
    <m/>
    <s v="May 31 2021 10:04AM"/>
    <x v="50"/>
    <x v="49"/>
    <n v="45"/>
    <s v="LIBRA"/>
    <n v="1"/>
    <s v="PRODUCTOS AGROPECUARIOS"/>
    <n v="10"/>
    <s v="PRODUCTOS PESQUEROS"/>
    <n v="1"/>
    <n v="0.45"/>
    <s v="Róbalo mediano"/>
    <m/>
    <n v="0"/>
    <n v="31"/>
    <x v="0"/>
    <n v="10"/>
    <x v="1"/>
  </r>
  <r>
    <n v="2486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1"/>
    <n v="2021"/>
    <n v="60"/>
    <n v="1"/>
    <n v="1"/>
    <m/>
    <s v="May 31 2021 10:04AM"/>
    <x v="51"/>
    <x v="50"/>
    <n v="45"/>
    <s v="LIBRA"/>
    <n v="1"/>
    <s v="PRODUCTOS AGROPECUARIOS"/>
    <n v="10"/>
    <s v="PRODUCTOS PESQUEROS"/>
    <n v="1"/>
    <n v="0.45"/>
    <s v="Tilapia"/>
    <m/>
    <n v="0"/>
    <n v="31"/>
    <x v="0"/>
    <n v="10"/>
    <x v="1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351"/>
    <n v="1"/>
    <n v="14"/>
    <m/>
    <s v="May 31 2021 10:0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60"/>
    <n v="1"/>
    <n v="22"/>
    <m/>
    <s v="May 31 2021 10:0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2"/>
    <m/>
    <s v="May 31 2021 10:05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8"/>
    <m/>
    <s v="May 31 2021 10:0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4"/>
    <m/>
    <s v="May 31 2021 10:0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20"/>
    <m/>
    <s v="May 31 2021 10:0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6"/>
    <x v="0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May 31 2021 10:05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2"/>
    <m/>
    <s v="May 31 2021 10:0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May 31 2021 10:0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45"/>
    <m/>
    <s v="May 31 2021 10:05AM"/>
    <x v="52"/>
    <x v="51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May 31 2021 10:05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May 31 2021 10:05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May 31 2021 10:05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484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May 31 2021 10:05AM"/>
    <x v="53"/>
    <x v="52"/>
    <n v="56"/>
    <s v="RED  45-50 UNIDADES                                  "/>
    <n v="1"/>
    <s v="PRODUCTOS AGROPECUARIOS"/>
    <n v="3"/>
    <s v="FRUTAS"/>
    <n v="59"/>
    <n v="26.82"/>
    <s v="Zapote"/>
    <m/>
    <n v="0"/>
    <n v="31"/>
    <x v="0"/>
    <n v="10"/>
    <x v="1"/>
  </r>
  <r>
    <n v="248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May 31 2021 10:06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48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May 31 2021 10:06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48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May 31 2021 10:06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May 31 2021 10:06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20"/>
    <m/>
    <s v="May 31 2021 10:0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8"/>
    <m/>
    <s v="May 31 2021 10:0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2"/>
    <m/>
    <s v="May 31 2021 10:06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2"/>
    <m/>
    <s v="May 31 2021 10:0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60"/>
    <n v="1"/>
    <n v="10"/>
    <m/>
    <s v="May 31 2021 10:07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8"/>
    <m/>
    <s v="May 31 2021 10:0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0"/>
    <m/>
    <s v="May 31 2021 10:0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36"/>
    <m/>
    <s v="May 31 2021 10:07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6"/>
    <x v="0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May 31 2021 10:07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3"/>
    <m/>
    <s v="May 31 2021 10:07AM"/>
    <x v="54"/>
    <x v="53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May 31 2021 10:0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May 31 2021 10:07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May 31 2021 10:07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May 31 2021 10:07AM"/>
    <x v="53"/>
    <x v="52"/>
    <n v="56"/>
    <s v="RED  45-50 UNIDADES                                  "/>
    <n v="1"/>
    <s v="PRODUCTOS AGROPECUARIOS"/>
    <n v="3"/>
    <s v="FRUTAS"/>
    <n v="59"/>
    <n v="26.82"/>
    <s v="Zapot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May 31 2021 10:07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May 31 2021 10:07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May 31 2021 10:08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45"/>
    <m/>
    <s v="May 31 2021 10:08AM"/>
    <x v="52"/>
    <x v="51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May 31 2021 10:08AM"/>
    <x v="56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May 31 2021 10:08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May 31 2021 10:08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2"/>
    <m/>
    <s v="May 31 2021 10:0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6"/>
    <m/>
    <s v="May 31 2021 10:08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4"/>
    <m/>
    <s v="May 31 2021 10:0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8"/>
    <m/>
    <s v="May 31 2021 10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60"/>
    <n v="1"/>
    <n v="18"/>
    <m/>
    <s v="May 31 2021 10:08AM"/>
    <x v="19"/>
    <x v="19"/>
    <n v="66"/>
    <s v="SACO 133-135 LIBRAS"/>
    <n v="1"/>
    <s v="PRODUCTOS AGROPECUARIOS"/>
    <n v="2"/>
    <s v="HORTALIZAS"/>
    <n v="134"/>
    <n v="60.91"/>
    <s v="Yuca Blanca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22"/>
    <m/>
    <s v="May 31 2021 10:08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2"/>
    <m/>
    <s v="May 31 2021 10:0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138"/>
    <n v="1"/>
    <n v="28"/>
    <m/>
    <s v="May 31 2021 10:09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138"/>
    <n v="1"/>
    <n v="22"/>
    <m/>
    <s v="May 31 2021 10:0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2"/>
    <m/>
    <s v="May 31 2021 10:09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6"/>
    <x v="0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May 31 2021 10:09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May 31 2021 10:09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May 31 2021 10:09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May 31 2021 10:09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May 31 2021 10:09AM"/>
    <x v="60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484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May 31 2021 10:09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351"/>
    <n v="1"/>
    <n v="13"/>
    <m/>
    <s v="May 31 2021 10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42"/>
    <m/>
    <s v="May 31 2021 10:10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2"/>
    <m/>
    <s v="May 31 2021 10:10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6"/>
    <m/>
    <s v="May 31 2021 10:1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6"/>
    <m/>
    <s v="May 31 2021 10:10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60"/>
    <n v="1"/>
    <n v="8"/>
    <m/>
    <s v="May 31 2021 10:1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8"/>
    <m/>
    <s v="May 31 2021 10:10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95"/>
    <n v="1"/>
    <n v="8"/>
    <m/>
    <s v="May 31 2021 10:10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95"/>
    <n v="1"/>
    <n v="12"/>
    <m/>
    <s v="May 31 2021 10:10AM"/>
    <x v="63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6"/>
    <m/>
    <s v="May 31 2021 10:11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48"/>
    <n v="1"/>
    <n v="170"/>
    <m/>
    <s v="May 31 2021 10:11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6"/>
    <x v="0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100"/>
    <m/>
    <s v="May 31 2021 10:11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6"/>
    <x v="0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4"/>
    <m/>
    <s v="May 31 2021 10:11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4"/>
    <m/>
    <s v="May 31 2021 10:11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0"/>
    <m/>
    <s v="May 31 2021 10:1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2"/>
    <m/>
    <s v="May 31 2021 10:1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0"/>
    <m/>
    <s v="May 31 2021 10:11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May 31 2021 10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22"/>
    <m/>
    <s v="May 31 2021 10:11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May 31 2021 10:1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May 31 2021 10:12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May 31 2021 10:12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May 31 2021 10:12AM"/>
    <x v="68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May 31 2021 10:1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May 31 2021 10:12AM"/>
    <x v="69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0"/>
    <m/>
    <s v="May 31 2021 10:12AM"/>
    <x v="70"/>
    <x v="6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2"/>
    <m/>
    <s v="May 31 2021 10:12AM"/>
    <x v="71"/>
    <x v="69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May 31 2021 10:12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4886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6"/>
    <s v="JUNIO"/>
    <n v="3"/>
    <s v="ANA HERMYS OSORIO"/>
    <n v="2021"/>
    <n v="2021"/>
    <n v="89"/>
    <n v="1"/>
    <n v="85"/>
    <m/>
    <s v="May 31 2021 10:12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6"/>
    <x v="0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May 31 2021 10:12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May 31 2021 10:13AM"/>
    <x v="73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May 31 2021 10:13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2"/>
    <m/>
    <s v="May 31 2021 10:13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9"/>
    <m/>
    <s v="May 31 2021 10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138"/>
    <n v="1"/>
    <n v="12"/>
    <m/>
    <s v="May 31 2021 10:1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351"/>
    <n v="1"/>
    <n v="14"/>
    <m/>
    <s v="May 31 2021 10:1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60"/>
    <n v="1"/>
    <n v="22"/>
    <m/>
    <s v="May 31 2021 10:1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3"/>
    <m/>
    <s v="May 31 2021 10:14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7"/>
    <m/>
    <s v="May 31 2021 10:1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4"/>
    <m/>
    <s v="May 31 2021 10:1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20"/>
    <m/>
    <s v="May 31 2021 10:1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8"/>
    <m/>
    <s v="May 31 2021 10:15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8"/>
    <m/>
    <s v="May 31 2021 10:1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0"/>
    <m/>
    <s v="May 31 2021 10:15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2"/>
    <m/>
    <s v="May 31 2021 10:1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8"/>
    <m/>
    <s v="May 31 2021 10:15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6"/>
    <x v="0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138"/>
    <n v="1"/>
    <n v="10"/>
    <m/>
    <s v="May 31 2021 10:15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8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138"/>
    <n v="1"/>
    <n v="17"/>
    <m/>
    <s v="May 31 2021 10:15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8"/>
    <m/>
    <s v="May 31 2021 10:15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20"/>
    <m/>
    <s v="May 31 2021 10:1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0"/>
    <m/>
    <s v="May 31 2021 10:15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May 31 2021 10:1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1"/>
    <m/>
    <s v="May 31 2021 10:16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May 31 2021 10:16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4"/>
    <m/>
    <s v="May 31 2021 10:16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2"/>
    <m/>
    <s v="May 31 2021 10:16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May 31 2021 10:16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May 31 2021 10:16AM"/>
    <x v="76"/>
    <x v="74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May 31 2021 10:1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May 31 2021 10:16AM"/>
    <x v="77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2"/>
    <m/>
    <s v="May 31 2021 10:1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95"/>
    <n v="1"/>
    <n v="80"/>
    <m/>
    <s v="May 31 2021 10:17AM"/>
    <x v="78"/>
    <x v="7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95"/>
    <n v="1"/>
    <n v="55"/>
    <m/>
    <s v="May 31 2021 10:17A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36"/>
    <m/>
    <s v="May 31 2021 10:17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6"/>
    <x v="0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May 31 2021 10:17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May 31 2021 10:1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May 31 2021 10:1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May 31 2021 10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2"/>
    <m/>
    <s v="May 31 2021 10:1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2"/>
    <m/>
    <s v="May 31 2021 10:17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2"/>
    <m/>
    <s v="May 31 2021 10:17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9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50"/>
    <m/>
    <s v="May 31 2021 10:17AM"/>
    <x v="80"/>
    <x v="78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May 31 2021 10:1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8"/>
    <m/>
    <s v="May 31 2021 10:1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May 31 2021 10:18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May 31 2021 10:18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8"/>
    <m/>
    <s v="May 31 2021 10:1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6"/>
    <m/>
    <s v="May 31 2021 10:18AM"/>
    <x v="77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May 31 2021 10:1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6"/>
    <m/>
    <s v="May 31 2021 10:18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8"/>
    <m/>
    <s v="May 31 2021 10:18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6"/>
    <m/>
    <s v="May 31 2021 10:18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95"/>
    <n v="1"/>
    <n v="150"/>
    <m/>
    <s v="May 31 2021 10:18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95"/>
    <n v="1"/>
    <n v="100"/>
    <m/>
    <s v="May 31 2021 10:18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8"/>
    <m/>
    <s v="May 31 2021 10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22"/>
    <m/>
    <s v="May 31 2021 10:19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0"/>
    <m/>
    <s v="May 31 2021 10:1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138"/>
    <n v="1"/>
    <n v="21"/>
    <m/>
    <s v="May 31 2021 10:1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6"/>
    <x v="0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May 31 2021 10:1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May 31 2021 10:19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8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7"/>
    <m/>
    <s v="May 31 2021 10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2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May 31 2021 10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482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May 31 2021 10:2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0"/>
    <x v="1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9"/>
    <m/>
    <s v="May 31 2021 10:2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60"/>
    <n v="1"/>
    <n v="13"/>
    <m/>
    <s v="May 31 2021 10:20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60"/>
    <n v="1"/>
    <n v="8"/>
    <m/>
    <s v="May 31 2021 10:2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18"/>
    <m/>
    <s v="May 31 2021 10:20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48"/>
    <n v="1"/>
    <n v="180"/>
    <m/>
    <s v="May 31 2021 10:21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48"/>
    <n v="1"/>
    <n v="95"/>
    <m/>
    <s v="May 31 2021 10:21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6"/>
    <x v="0"/>
  </r>
  <r>
    <n v="248868"/>
    <n v="836"/>
    <n v="12"/>
    <s v=" SAN MIGUEL"/>
    <n v="17"/>
    <s v="SAN MIGUEL"/>
    <s v="LUCIA"/>
    <s v="PORTILLO"/>
    <s v="LUCIA PORTILLO"/>
    <m/>
    <m/>
    <m/>
    <n v="1"/>
    <s v="PRIMERA SEMANA"/>
    <n v="6"/>
    <s v="JUNIO"/>
    <n v="3"/>
    <s v="ANA HERMYS OSORIO"/>
    <n v="2021"/>
    <n v="2021"/>
    <n v="89"/>
    <n v="1"/>
    <n v="85"/>
    <m/>
    <s v="May 31 2021 10:21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6"/>
    <x v="0"/>
  </r>
  <r>
    <n v="2482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May 31 2021 10:21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9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May 31 2021 10:21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May 31 2021 10:21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482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2"/>
    <m/>
    <s v="May 31 2021 10:21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9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8"/>
    <m/>
    <s v="May 31 2021 10:22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9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May 31 2021 10:2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8"/>
    <m/>
    <s v="May 31 2021 10:22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9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May 31 2021 10:2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May 31 2021 10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May 31 2021 10:2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8"/>
    <m/>
    <s v="May 31 2021 10:2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6"/>
    <m/>
    <s v="May 31 2021 10:23AM"/>
    <x v="77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0"/>
    <m/>
    <s v="May 31 2021 10:23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9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May 31 2021 10:2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8"/>
    <m/>
    <s v="May 31 2021 10:24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8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May 31 2021 10:2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May 31 2021 10:24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482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May 31 2021 10:24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482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2"/>
    <m/>
    <s v="May 31 2021 10:2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8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May 31 2021 10:24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May 31 2021 10:25AM"/>
    <x v="83"/>
    <x v="17"/>
    <n v="36"/>
    <s v="CIENTO 800-1000 LIBRAS"/>
    <n v="1"/>
    <s v="PRODUCTOS AGROPECUARIOS"/>
    <n v="2"/>
    <s v="HORTALIZAS"/>
    <n v="900"/>
    <n v="409.09"/>
    <s v="Repollo Verde Grande"/>
    <m/>
    <n v="0"/>
    <n v="31"/>
    <x v="0"/>
    <n v="10"/>
    <x v="1"/>
  </r>
  <r>
    <n v="2482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00"/>
    <m/>
    <s v="May 31 2021 10:25AM"/>
    <x v="84"/>
    <x v="75"/>
    <n v="35"/>
    <s v="CIENTO 600-700 LIBRAS"/>
    <n v="1"/>
    <s v="PRODUCTOS AGROPECUARIOS"/>
    <n v="2"/>
    <s v="HORTALIZAS"/>
    <n v="650"/>
    <n v="295.45"/>
    <s v="Repollo Verde Mediano"/>
    <m/>
    <n v="0"/>
    <n v="31"/>
    <x v="0"/>
    <n v="10"/>
    <x v="1"/>
  </r>
  <r>
    <n v="24828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8"/>
    <m/>
    <s v="May 31 2021 10:25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8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May 31 2021 10:2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May 31 2021 10:2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May 31 2021 10:2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6"/>
    <m/>
    <s v="May 31 2021 10:26A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3"/>
    <m/>
    <s v="May 31 2021 10:26A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3"/>
    <m/>
    <s v="May 31 2021 10:26A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2.6"/>
    <m/>
    <s v="May 31 2021 10:26A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May 31 2021 10:26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5"/>
    <n v="0.7"/>
    <s v="May 31 2021 10:26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May 31 2021 10:2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May 31 2021 10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2"/>
    <m/>
    <s v="May 31 2021 10:2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May 31 2021 10:26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7"/>
    <m/>
    <s v="May 31 2021 10:2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4"/>
    <m/>
    <s v="May 31 2021 10:26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2"/>
    <m/>
    <s v="May 31 2021 10:26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231"/>
    <n v="1"/>
    <n v="38"/>
    <n v="0.5"/>
    <s v="May 31 2021 10:26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n v="17"/>
    <n v="0.2"/>
    <s v="May 31 2021 10:2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2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0"/>
    <m/>
    <s v="May 31 2021 10:27AM"/>
    <x v="70"/>
    <x v="6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482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May 31 2021 10:27AM"/>
    <x v="78"/>
    <x v="7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0"/>
    <x v="1"/>
  </r>
  <r>
    <n v="2482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00"/>
    <m/>
    <s v="May 31 2021 10:27A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x v="0"/>
    <n v="10"/>
    <x v="1"/>
  </r>
  <r>
    <n v="2482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75"/>
    <m/>
    <s v="May 31 2021 10:27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0"/>
    <x v="1"/>
  </r>
  <r>
    <n v="2482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00"/>
    <m/>
    <s v="May 31 2021 10:27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x v="0"/>
    <n v="10"/>
    <x v="1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n v="60"/>
    <n v="0.75"/>
    <s v="May 31 2021 10:27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n v="53"/>
    <n v="0.75"/>
    <s v="May 31 2021 10:27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m/>
    <n v="1.25"/>
    <s v="May 31 2021 10:27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3"/>
    <x v="3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.35"/>
    <m/>
    <s v="May 31 2021 10:27AM"/>
    <x v="97"/>
    <x v="93"/>
    <n v="45"/>
    <s v="LIBRA"/>
    <n v="1"/>
    <s v="PRODUCTOS AGROPECUARIOS"/>
    <n v="7"/>
    <s v="CARNE DE POLLO"/>
    <n v="1"/>
    <n v="0.45"/>
    <s v="Pollo Entero( sin menudos)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.25"/>
    <m/>
    <s v="May 31 2021 10:27A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.35"/>
    <m/>
    <s v="May 31 2021 10:27A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3"/>
    <m/>
    <s v="May 31 2021 10:27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2.5"/>
    <m/>
    <s v="May 31 2021 10:27AM"/>
    <x v="101"/>
    <x v="97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28"/>
    <m/>
    <s v="May 31 2021 10:27AM"/>
    <x v="102"/>
    <x v="98"/>
    <n v="25"/>
    <s v="CAJA 12 CARTONES"/>
    <n v="1"/>
    <s v="PRODUCTOS AGROPECUARIOS"/>
    <n v="8"/>
    <s v="PRODUCTOS AVICOLAS"/>
    <n v="45"/>
    <n v="20.45"/>
    <s v="Huevo Grande Caj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25"/>
    <m/>
    <s v="May 31 2021 10:27AM"/>
    <x v="103"/>
    <x v="99"/>
    <n v="25"/>
    <s v="CAJA 12 CARTONES"/>
    <n v="1"/>
    <s v="PRODUCTOS AGROPECUARIOS"/>
    <n v="8"/>
    <s v="PRODUCTOS AVICOLAS"/>
    <n v="40"/>
    <n v="18.18"/>
    <s v="Huevo Mediano Caj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3"/>
    <m/>
    <s v="May 31 2021 10:27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2"/>
    <m/>
    <s v="May 31 2021 10:27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3"/>
    <m/>
    <s v="May 31 2021 10:27A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"/>
    <m/>
    <s v="May 31 2021 10:27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8"/>
    <x v="2"/>
  </r>
  <r>
    <n v="24813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.5"/>
    <m/>
    <s v="May 31 2021 10:27AM"/>
    <x v="108"/>
    <x v="104"/>
    <n v="45"/>
    <s v="LIBRA"/>
    <n v="1"/>
    <s v="PRODUCTOS AGROPECUARIOS"/>
    <n v="9"/>
    <s v="LACTEOS"/>
    <n v="1"/>
    <n v="0.45"/>
    <s v="Queso Fresco"/>
    <m/>
    <n v="0"/>
    <n v="31"/>
    <x v="0"/>
    <n v="8"/>
    <x v="2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m/>
    <n v="1"/>
    <s v="May 31 2021 10:28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n v="44.5"/>
    <n v="0.5"/>
    <s v="May 31 2021 10:2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m/>
    <n v="1"/>
    <s v="May 31 2021 10:28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157"/>
    <n v="1"/>
    <m/>
    <n v="1.75"/>
    <s v="May 31 2021 10:28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3"/>
    <x v="3"/>
  </r>
  <r>
    <n v="2482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8"/>
    <m/>
    <s v="May 31 2021 10:28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482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2"/>
    <m/>
    <s v="May 31 2021 10:28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482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20"/>
    <m/>
    <s v="May 31 2021 10:2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m/>
    <n v="0.5"/>
    <s v="May 31 2021 10:28AM"/>
    <x v="113"/>
    <x v="109"/>
    <n v="13"/>
    <s v="BOLSA 50 LB"/>
    <n v="1"/>
    <s v="PRODUCTOS AGROPECUARIOS"/>
    <n v="4"/>
    <s v="AGRO INDUSTRIALES"/>
    <n v="50"/>
    <n v="22.73"/>
    <s v="Harina de trigo suave"/>
    <m/>
    <n v="0"/>
    <n v="31"/>
    <x v="0"/>
    <n v="13"/>
    <x v="3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6"/>
    <m/>
    <s v="May 31 2021 10:28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2"/>
    <m/>
    <s v="May 31 2021 10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60"/>
    <n v="1"/>
    <n v="8"/>
    <m/>
    <s v="May 31 2021 10:28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6"/>
    <m/>
    <s v="May 31 2021 10:29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60"/>
    <n v="1"/>
    <n v="12"/>
    <m/>
    <s v="May 31 2021 10:29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95"/>
    <n v="1"/>
    <n v="14"/>
    <m/>
    <s v="May 31 2021 10:2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60"/>
    <n v="1"/>
    <n v="12"/>
    <m/>
    <s v="May 31 2021 10:29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60"/>
    <n v="1"/>
    <n v="7"/>
    <m/>
    <s v="May 31 2021 10:29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6"/>
    <x v="0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m/>
    <n v="1"/>
    <s v="May 31 2021 10:29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3"/>
    <x v="3"/>
  </r>
  <r>
    <n v="24874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6"/>
    <s v="JUNIO"/>
    <n v="2"/>
    <s v="CARLOS MORALES"/>
    <n v="2021"/>
    <n v="2021"/>
    <n v="60"/>
    <n v="1"/>
    <n v="8"/>
    <n v="0.1"/>
    <s v="May 31 2021 10:29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3"/>
    <x v="3"/>
  </r>
  <r>
    <n v="2482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May 31 2021 10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May 31 2021 10:29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7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7"/>
    <m/>
    <s v="May 31 2021 10:2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53"/>
    <n v="0.75"/>
    <s v="May 31 2021 10:29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231"/>
    <n v="1"/>
    <n v="38"/>
    <n v="0.5"/>
    <s v="May 31 2021 10:29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May 31 2021 10:30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4.8"/>
    <m/>
    <s v="May 31 2021 10:30A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4.5999999999999996"/>
    <m/>
    <s v="May 31 2021 10:30A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4.5999999999999996"/>
    <m/>
    <s v="May 31 2021 10:30A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.5"/>
    <m/>
    <s v="May 31 2021 10:30A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.9"/>
    <m/>
    <s v="May 31 2021 10:30A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.9"/>
    <m/>
    <s v="May 31 2021 10:30A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.5"/>
    <m/>
    <s v="May 31 2021 10:30A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6"/>
    <n v="0.7"/>
    <s v="May 31 2021 10:30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May 31 2021 10:30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May 31 2021 10:30AM"/>
    <x v="56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May 31 2021 10:30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484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May 31 2021 10:30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0"/>
    <x v="1"/>
  </r>
  <r>
    <n v="2484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May 31 2021 10:30AM"/>
    <x v="63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0"/>
    <x v="1"/>
  </r>
  <r>
    <n v="24845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May 31 2021 10:30AM"/>
    <x v="30"/>
    <x v="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0"/>
    <x v="1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00"/>
    <m/>
    <s v="May 31 2021 10:30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5"/>
    <m/>
    <s v="May 31 2021 10:30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6"/>
    <x v="0"/>
  </r>
  <r>
    <n v="2488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6"/>
    <s v="JUNIO"/>
    <n v="3"/>
    <s v="ANA HERMYS OSORIO"/>
    <n v="2021"/>
    <n v="2021"/>
    <n v="89"/>
    <n v="1"/>
    <n v="12"/>
    <m/>
    <s v="May 31 2021 10:30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6"/>
    <x v="0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40"/>
    <m/>
    <s v="May 31 2021 10:31AM"/>
    <x v="80"/>
    <x v="78"/>
    <n v="34"/>
    <s v="CIENTO 50-60 LB"/>
    <n v="1"/>
    <s v="PRODUCTOS AGROPECUARIOS"/>
    <n v="2"/>
    <s v="HORTALIZAS"/>
    <n v="55"/>
    <n v="25"/>
    <s v="Ayote Tierno Grande"/>
    <m/>
    <n v="0"/>
    <n v="31"/>
    <x v="0"/>
    <n v="13"/>
    <x v="3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9"/>
    <m/>
    <s v="May 31 2021 10:31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45"/>
    <m/>
    <s v="May 31 2021 10:31AM"/>
    <x v="52"/>
    <x v="51"/>
    <n v="42"/>
    <s v="JABA 35-38 LIBRAS"/>
    <n v="1"/>
    <s v="PRODUCTOS AGROPECUARIOS"/>
    <n v="3"/>
    <s v="FRUTAS"/>
    <n v="36.5"/>
    <n v="16.59"/>
    <s v="Fresa Grande"/>
    <m/>
    <n v="0"/>
    <n v="31"/>
    <x v="0"/>
    <n v="10"/>
    <x v="1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May 31 2021 10:31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May 31 2021 10:31AM"/>
    <x v="54"/>
    <x v="53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484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May 31 2021 10:31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.9"/>
    <m/>
    <s v="May 31 2021 10:31A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"/>
    <m/>
    <s v="May 31 2021 10:31A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"/>
    <m/>
    <s v="May 31 2021 10:31A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2.7"/>
    <m/>
    <s v="May 31 2021 10:31A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"/>
    <m/>
    <s v="May 31 2021 10:31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2.6"/>
    <m/>
    <s v="May 31 2021 10:31AM"/>
    <x v="101"/>
    <x v="97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0"/>
    <m/>
    <s v="May 31 2021 10:31AM"/>
    <x v="102"/>
    <x v="98"/>
    <n v="25"/>
    <s v="CAJA 12 CARTONES"/>
    <n v="1"/>
    <s v="PRODUCTOS AGROPECUARIOS"/>
    <n v="8"/>
    <s v="PRODUCTOS AVICOLAS"/>
    <n v="45"/>
    <n v="20.45"/>
    <s v="Huevo Grande Caj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28"/>
    <m/>
    <s v="May 31 2021 10:31AM"/>
    <x v="103"/>
    <x v="99"/>
    <n v="25"/>
    <s v="CAJA 12 CARTONES"/>
    <n v="1"/>
    <s v="PRODUCTOS AGROPECUARIOS"/>
    <n v="8"/>
    <s v="PRODUCTOS AVICOLAS"/>
    <n v="40"/>
    <n v="18.18"/>
    <s v="Huevo Mediano Caj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3"/>
    <m/>
    <s v="May 31 2021 10:31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2"/>
    <m/>
    <s v="May 31 2021 10:31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3"/>
    <m/>
    <s v="May 31 2021 10:31A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"/>
    <m/>
    <s v="May 31 2021 10:31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8"/>
    <x v="2"/>
  </r>
  <r>
    <n v="2481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.5"/>
    <m/>
    <s v="May 31 2021 10:32AM"/>
    <x v="108"/>
    <x v="104"/>
    <n v="45"/>
    <s v="LIBRA"/>
    <n v="1"/>
    <s v="PRODUCTOS AGROPECUARIOS"/>
    <n v="9"/>
    <s v="LACTEOS"/>
    <n v="1"/>
    <n v="0.45"/>
    <s v="Queso Fresco"/>
    <m/>
    <n v="0"/>
    <n v="31"/>
    <x v="0"/>
    <n v="8"/>
    <x v="2"/>
  </r>
  <r>
    <n v="2484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May 31 2021 10:32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0"/>
    <x v="1"/>
  </r>
  <r>
    <n v="2484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May 31 2021 10:32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x v="0"/>
    <n v="10"/>
    <x v="1"/>
  </r>
  <r>
    <n v="24845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May 31 2021 10:32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0"/>
    <x v="1"/>
  </r>
  <r>
    <n v="2484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May 31 2021 10:32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138"/>
    <n v="1"/>
    <n v="16"/>
    <m/>
    <s v="May 31 2021 10:3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138"/>
    <n v="1"/>
    <n v="24"/>
    <m/>
    <s v="May 31 2021 10:3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16"/>
    <m/>
    <s v="May 31 2021 10:32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34"/>
    <m/>
    <s v="May 31 2021 10:32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12"/>
    <m/>
    <s v="May 31 2021 10:32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9"/>
    <m/>
    <s v="May 31 2021 10:3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89"/>
    <n v="1"/>
    <n v="12"/>
    <m/>
    <s v="May 31 2021 10:3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89"/>
    <n v="1"/>
    <n v="38"/>
    <m/>
    <s v="May 31 2021 10:33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24"/>
    <m/>
    <s v="May 31 2021 10:33AM"/>
    <x v="71"/>
    <x v="69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9"/>
    <m/>
    <s v="May 31 2021 10:33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89"/>
    <n v="1"/>
    <n v="14"/>
    <m/>
    <s v="May 31 2021 10:3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89"/>
    <n v="1"/>
    <n v="13"/>
    <m/>
    <s v="May 31 2021 10:3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3"/>
    <x v="3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4"/>
    <m/>
    <s v="May 31 2021 10:3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8"/>
    <m/>
    <s v="May 31 2021 10:33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6"/>
    <m/>
    <s v="May 31 2021 10:33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8"/>
    <m/>
    <s v="May 31 2021 10:3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0"/>
    <m/>
    <s v="May 31 2021 10:33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9"/>
    <m/>
    <s v="May 31 2021 10:3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6"/>
    <x v="0"/>
  </r>
  <r>
    <n v="2484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May 31 2021 10:33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31"/>
    <x v="0"/>
    <n v="10"/>
    <x v="1"/>
  </r>
  <r>
    <n v="2481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231"/>
    <n v="1"/>
    <n v="38"/>
    <n v="0.5"/>
    <s v="May 31 2021 10:33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4.5"/>
    <n v="0.2"/>
    <s v="May 31 2021 10:33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52"/>
    <n v="0.65"/>
    <s v="May 31 2021 10:33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2"/>
  </r>
  <r>
    <n v="2481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46"/>
    <n v="0.6"/>
    <s v="May 31 2021 10:33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2"/>
  </r>
  <r>
    <n v="2481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5"/>
    <n v="0.2"/>
    <s v="May 31 2021 10:33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May 31 2021 10:34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May 31 2021 10:34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May 31 2021 10:34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May 31 2021 10:34AM"/>
    <x v="126"/>
    <x v="122"/>
    <n v="51"/>
    <s v="QUINTAL"/>
    <n v="1"/>
    <s v="PRODUCTOS AGROPECUARIOS"/>
    <n v="1"/>
    <s v="GRANOS BASICOS"/>
    <n v="100"/>
    <n v="45.45"/>
    <s v="Frijol Negro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May 31 2021 10:34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May 31 2021 10:34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May 31 2021 10:34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8"/>
    <m/>
    <s v="May 31 2021 10:3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0"/>
    <m/>
    <s v="May 31 2021 10:3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80"/>
    <m/>
    <s v="May 31 2021 10:34AM"/>
    <x v="78"/>
    <x v="7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50"/>
    <m/>
    <s v="May 31 2021 10:34A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36"/>
    <m/>
    <s v="May 31 2021 10:34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6"/>
    <m/>
    <s v="May 31 2021 10:34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6"/>
    <x v="0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8"/>
    <m/>
    <s v="May 31 2021 10:34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60"/>
    <n v="1"/>
    <n v="7"/>
    <m/>
    <s v="May 31 2021 10:34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3"/>
    <x v="3"/>
  </r>
  <r>
    <n v="24876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1"/>
    <s v="PRIMERA SEMANA"/>
    <n v="6"/>
    <s v="JUNIO"/>
    <n v="2"/>
    <s v="CARLOS MORALES"/>
    <n v="2021"/>
    <n v="2021"/>
    <n v="89"/>
    <n v="1"/>
    <n v="19"/>
    <m/>
    <s v="May 31 2021 10:34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3"/>
    <x v="3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5"/>
    <m/>
    <s v="May 31 2021 10:35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8"/>
    <m/>
    <s v="May 31 2021 10:3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22"/>
    <m/>
    <s v="May 31 2021 10:35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0"/>
    <m/>
    <s v="May 31 2021 10:3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6"/>
    <x v="0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May 31 2021 10:35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May 31 2021 10:3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May 31 2021 10:35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31"/>
    <x v="0"/>
    <n v="8"/>
    <x v="2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231"/>
    <n v="1"/>
    <n v="38"/>
    <n v="0.5"/>
    <s v="May 31 2021 10:3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n v="17"/>
    <n v="0.25"/>
    <s v="May 31 2021 10:3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n v="60"/>
    <n v="0.75"/>
    <s v="May 31 2021 10:3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n v="54"/>
    <n v="0.7"/>
    <s v="May 31 2021 10:3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m/>
    <n v="1.25"/>
    <s v="May 31 2021 10:36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n v="16"/>
    <n v="0.25"/>
    <s v="May 31 2021 10:3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m/>
    <n v="1"/>
    <s v="May 31 2021 10:36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1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231"/>
    <n v="1"/>
    <n v="38"/>
    <n v="0.5"/>
    <s v="May 31 2021 10:36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4.5"/>
    <n v="0.2"/>
    <s v="May 31 2021 10:3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4"/>
    <n v="0.75"/>
    <s v="May 31 2021 10:3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May 31 2021 10:3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60"/>
    <n v="1"/>
    <n v="8"/>
    <m/>
    <s v="May 31 2021 10:36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8"/>
    <m/>
    <s v="May 31 2021 10:36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11"/>
    <m/>
    <s v="May 31 2021 10:36AM"/>
    <x v="63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48"/>
    <n v="1"/>
    <n v="175"/>
    <m/>
    <s v="May 31 2021 10:36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00"/>
    <m/>
    <s v="May 31 2021 10:36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5"/>
    <m/>
    <s v="May 31 2021 10:3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9"/>
    <m/>
    <s v="May 31 2021 10:37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6"/>
    <x v="0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89"/>
    <n v="1"/>
    <n v="10"/>
    <m/>
    <s v="May 31 2021 10:37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6"/>
    <x v="0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May 31 2021 10:37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May 31 2021 10:37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May 31 2021 10:3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May 31 2021 10:37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May 31 2021 10:37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m/>
    <n v="0.5"/>
    <s v="May 31 2021 10:3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157"/>
    <n v="1"/>
    <m/>
    <n v="1"/>
    <s v="May 31 2021 10:37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157"/>
    <n v="1"/>
    <m/>
    <n v="1.75"/>
    <s v="May 31 2021 10:37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n v="5"/>
    <m/>
    <s v="May 31 2021 10:37AM"/>
    <x v="128"/>
    <x v="124"/>
    <n v="16"/>
    <s v="BOTELLA"/>
    <n v="1"/>
    <s v="PRODUCTOS AGROPECUARIOS"/>
    <n v="4"/>
    <s v="AGRO INDUSTRIALES"/>
    <n v="2.6"/>
    <n v="1.18"/>
    <s v="Miel de abeja"/>
    <m/>
    <n v="0"/>
    <n v="31"/>
    <x v="0"/>
    <n v="13"/>
    <x v="3"/>
  </r>
  <r>
    <n v="24875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6"/>
    <s v="JUNIO"/>
    <n v="2"/>
    <s v="CARLOS MORALES"/>
    <n v="2021"/>
    <n v="2021"/>
    <n v="60"/>
    <n v="1"/>
    <m/>
    <n v="0.8"/>
    <s v="May 31 2021 10:37AM"/>
    <x v="129"/>
    <x v="125"/>
    <n v="51"/>
    <s v="QUINTAL"/>
    <n v="1"/>
    <s v="PRODUCTOS AGROPECUARIOS"/>
    <n v="4"/>
    <s v="AGRO INDUSTRIALES"/>
    <n v="100"/>
    <n v="45.45"/>
    <s v="Trigo"/>
    <m/>
    <n v="0"/>
    <n v="31"/>
    <x v="0"/>
    <n v="13"/>
    <x v="3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60"/>
    <n v="0.75"/>
    <s v="May 31 2021 10:38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55"/>
    <n v="0.7"/>
    <s v="May 31 2021 10:38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May 31 2021 10:38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May 31 2021 10:38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May 31 2021 10:3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160"/>
    <m/>
    <s v="May 31 2021 10:38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6"/>
    <x v="0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231"/>
    <n v="1"/>
    <n v="40"/>
    <n v="0.5"/>
    <s v="May 31 2021 10:38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17"/>
    <n v="0.25"/>
    <s v="May 31 2021 10:39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70"/>
    <n v="1"/>
    <s v="May 31 2021 10:39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3"/>
    <x v="3"/>
  </r>
  <r>
    <n v="248865"/>
    <n v="827"/>
    <n v="12"/>
    <s v=" SAN MIGUEL"/>
    <n v="17"/>
    <s v="SAN MIGUEL"/>
    <s v="JESUS"/>
    <s v="NOLASCO"/>
    <s v="JESUS NOLASCO"/>
    <m/>
    <m/>
    <m/>
    <n v="1"/>
    <s v="PRIMERA SEMANA"/>
    <n v="6"/>
    <s v="JUNIO"/>
    <n v="3"/>
    <s v="ANA HERMYS OSORIO"/>
    <n v="2021"/>
    <n v="2021"/>
    <n v="95"/>
    <n v="1"/>
    <n v="110"/>
    <m/>
    <s v="May 31 2021 10:39AM"/>
    <x v="82"/>
    <x v="8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1"/>
    <x v="0"/>
    <n v="16"/>
    <x v="0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5"/>
    <n v="0.75"/>
    <s v="May 31 2021 10:39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May 31 2021 10:39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May 31 2021 10:39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May 31 2021 10:39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May 31 2021 10:39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16"/>
    <n v="0.25"/>
    <s v="May 31 2021 10:39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3"/>
    <x v="3"/>
  </r>
  <r>
    <n v="24874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6"/>
    <s v="JUNIO"/>
    <n v="2"/>
    <s v="CARLOS MORALES"/>
    <n v="2021"/>
    <n v="2021"/>
    <n v="60"/>
    <n v="1"/>
    <n v="70"/>
    <n v="1"/>
    <s v="May 31 2021 10:39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May 31 2021 10:40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May 31 2021 10:40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351"/>
    <n v="1"/>
    <n v="15"/>
    <m/>
    <s v="May 31 2021 10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5"/>
    <m/>
    <s v="May 31 2021 10:41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8"/>
    <m/>
    <s v="May 31 2021 10:41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138"/>
    <n v="1"/>
    <n v="16"/>
    <m/>
    <s v="May 31 2021 10:4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138"/>
    <n v="1"/>
    <n v="22"/>
    <m/>
    <s v="May 31 2021 10:4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60"/>
    <n v="1"/>
    <n v="20"/>
    <m/>
    <s v="May 31 2021 10:41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3"/>
    <x v="3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4"/>
    <n v="0.2"/>
    <s v="May 31 2021 10:41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9"/>
    <n v="0.1"/>
    <s v="May 31 2021 10:4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38"/>
    <n v="0.5"/>
    <s v="May 31 2021 10:41AM"/>
    <x v="130"/>
    <x v="126"/>
    <n v="51"/>
    <s v="QUINTAL"/>
    <n v="1"/>
    <s v="PRODUCTOS AGROPECUARIOS"/>
    <n v="1"/>
    <s v="GRANOS BASICOS"/>
    <n v="100"/>
    <n v="45.45"/>
    <s v="Arroz Nacional"/>
    <m/>
    <n v="1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54"/>
    <n v="0.65"/>
    <s v="May 31 2021 10:41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8"/>
    <n v="0.6"/>
    <s v="May 31 2021 10:41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231"/>
    <n v="1"/>
    <n v="17"/>
    <n v="0.2"/>
    <s v="May 31 2021 10:41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5"/>
    <n v="0.2"/>
    <s v="May 31 2021 10:41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6"/>
    <n v="0.5"/>
    <s v="May 31 2021 10:4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38"/>
    <n v="0.5"/>
    <s v="May 31 2021 10:42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4"/>
    <n v="0.2"/>
    <s v="May 31 2021 10:42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8"/>
    <n v="0.65"/>
    <s v="May 31 2021 10:42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3"/>
    <n v="0.6"/>
    <s v="May 31 2021 10:42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17"/>
    <n v="0.2"/>
    <s v="May 31 2021 10:42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5"/>
    <n v="0.2"/>
    <s v="May 31 2021 10:42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6"/>
    <n v="0.5"/>
    <s v="May 31 2021 10:42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6"/>
    <m/>
    <s v="May 31 2021 10:4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22"/>
    <m/>
    <s v="May 31 2021 10:4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5"/>
    <m/>
    <s v="May 31 2021 10:42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2"/>
    <m/>
    <s v="May 31 2021 10:4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60"/>
    <n v="1"/>
    <n v="11"/>
    <m/>
    <s v="May 31 2021 10:42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24"/>
    <m/>
    <s v="May 31 2021 10:4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2"/>
    <m/>
    <s v="May 31 2021 10:4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38"/>
    <m/>
    <s v="May 31 2021 10:43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28"/>
    <m/>
    <s v="May 31 2021 10:43AM"/>
    <x v="71"/>
    <x v="69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8"/>
    <m/>
    <s v="May 31 2021 10:4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3"/>
    <x v="3"/>
  </r>
  <r>
    <n v="2481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9"/>
    <n v="0.1"/>
    <s v="May 31 2021 10:43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0"/>
    <n v="0.5"/>
    <s v="May 31 2021 10:43AM"/>
    <x v="130"/>
    <x v="126"/>
    <n v="51"/>
    <s v="QUINTAL"/>
    <n v="1"/>
    <s v="PRODUCTOS AGROPECUARIOS"/>
    <n v="1"/>
    <s v="GRANOS BASICOS"/>
    <n v="100"/>
    <n v="45.45"/>
    <s v="Arroz Nacional"/>
    <m/>
    <n v="1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0"/>
    <n v="0.65"/>
    <s v="May 31 2021 10:43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231"/>
    <n v="1"/>
    <n v="42"/>
    <n v="0.5"/>
    <s v="May 31 2021 10:43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4.5"/>
    <n v="0.2"/>
    <s v="May 31 2021 10:44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8"/>
    <n v="0.6"/>
    <s v="May 31 2021 10:44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5"/>
    <n v="0.2"/>
    <s v="May 31 2021 10:44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89"/>
    <n v="1"/>
    <n v="55"/>
    <n v="1"/>
    <s v="May 31 2021 10:44AM"/>
    <x v="131"/>
    <x v="127"/>
    <n v="51"/>
    <s v="QUINTAL"/>
    <n v="1"/>
    <s v="PRODUCTOS AGROPECUARIOS"/>
    <n v="4"/>
    <s v="AGRO INDUSTRIALES"/>
    <n v="100"/>
    <n v="45.45"/>
    <s v="Achiote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0"/>
    <n v="0.8"/>
    <s v="May 31 2021 10:44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6"/>
    <n v="0.5"/>
    <s v="May 31 2021 10:44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5"/>
    <n v="0.8"/>
    <s v="May 31 2021 10:44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8"/>
    <x v="2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4"/>
    <m/>
    <s v="May 31 2021 10:44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6"/>
    <m/>
    <s v="May 31 2021 10:4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3"/>
    <m/>
    <s v="May 31 2021 10:4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138"/>
    <n v="1"/>
    <n v="28"/>
    <m/>
    <s v="May 31 2021 10:45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138"/>
    <n v="1"/>
    <n v="23"/>
    <m/>
    <s v="May 31 2021 10:4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2"/>
    <m/>
    <s v="May 31 2021 10:4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60"/>
    <n v="1"/>
    <n v="6"/>
    <m/>
    <s v="May 31 2021 10:45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60"/>
    <n v="1"/>
    <n v="7"/>
    <m/>
    <s v="May 31 2021 10:45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3"/>
    <x v="3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140"/>
    <n v="1.6"/>
    <s v="May 31 2021 10:45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"/>
    <m/>
    <s v="May 31 2021 10:45AM"/>
    <x v="128"/>
    <x v="124"/>
    <n v="16"/>
    <s v="BOTELLA"/>
    <n v="1"/>
    <s v="PRODUCTOS AGROPECUARIOS"/>
    <n v="4"/>
    <s v="AGRO INDUSTRIALES"/>
    <n v="2.6"/>
    <n v="1.18"/>
    <s v="Miel de abeja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m/>
    <n v="0.8"/>
    <s v="May 31 2021 10:45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60"/>
    <n v="0.7"/>
    <s v="May 31 2021 10:45AM"/>
    <x v="132"/>
    <x v="128"/>
    <n v="51"/>
    <s v="QUINTAL"/>
    <n v="1"/>
    <s v="PRODUCTOS AGROPECUARIOS"/>
    <n v="4"/>
    <s v="AGRO INDUSTRIALES"/>
    <n v="100"/>
    <n v="45.45"/>
    <s v="Soya"/>
    <m/>
    <n v="0"/>
    <n v="31"/>
    <x v="0"/>
    <n v="8"/>
    <x v="2"/>
  </r>
  <r>
    <n v="24812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0"/>
    <n v="0.6"/>
    <s v="May 31 2021 10:45AM"/>
    <x v="129"/>
    <x v="125"/>
    <n v="51"/>
    <s v="QUINTAL"/>
    <n v="1"/>
    <s v="PRODUCTOS AGROPECUARIOS"/>
    <n v="4"/>
    <s v="AGRO INDUSTRIALES"/>
    <n v="100"/>
    <n v="45.45"/>
    <s v="Trigo"/>
    <m/>
    <n v="0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4.5"/>
    <n v="0.2"/>
    <s v="May 31 2021 10:4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9"/>
    <n v="0.1"/>
    <s v="May 31 2021 10:46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38"/>
    <n v="0.5"/>
    <s v="May 31 2021 10:46AM"/>
    <x v="130"/>
    <x v="126"/>
    <n v="51"/>
    <s v="QUINTAL"/>
    <n v="1"/>
    <s v="PRODUCTOS AGROPECUARIOS"/>
    <n v="1"/>
    <s v="GRANOS BASICOS"/>
    <n v="100"/>
    <n v="45.45"/>
    <s v="Arroz Nacional"/>
    <m/>
    <n v="1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55"/>
    <n v="0.75"/>
    <s v="May 31 2021 10:4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8"/>
    <n v="0.7"/>
    <s v="May 31 2021 10:4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231"/>
    <n v="1"/>
    <n v="18"/>
    <n v="0.2"/>
    <s v="May 31 2021 10:4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5.5"/>
    <n v="0.2"/>
    <s v="May 31 2021 10:4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6"/>
    <n v="0.5"/>
    <s v="May 31 2021 10:46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95"/>
    <n v="1"/>
    <n v="24"/>
    <m/>
    <s v="May 31 2021 10:46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95"/>
    <n v="1"/>
    <n v="13"/>
    <m/>
    <s v="May 31 2021 10:46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3"/>
    <x v="3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4"/>
    <m/>
    <s v="May 31 2021 10:46A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4"/>
    <m/>
    <s v="May 31 2021 10:46A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4"/>
    <m/>
    <s v="May 31 2021 10:46A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.5"/>
    <m/>
    <s v="May 31 2021 10:46A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.5"/>
    <m/>
    <s v="May 31 2021 10:46A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.5"/>
    <m/>
    <s v="May 31 2021 10:46A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.5"/>
    <m/>
    <s v="May 31 2021 10:47A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.5"/>
    <m/>
    <s v="May 31 2021 10:47A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16"/>
    <x v="0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95"/>
    <n v="1"/>
    <n v="14"/>
    <m/>
    <s v="May 31 2021 10:47AM"/>
    <x v="30"/>
    <x v="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48"/>
    <n v="1"/>
    <n v="200"/>
    <m/>
    <s v="May 31 2021 10:47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17"/>
    <m/>
    <s v="May 31 2021 10:4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3"/>
    <x v="3"/>
  </r>
  <r>
    <n v="24876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6"/>
    <s v="JUNIO"/>
    <n v="2"/>
    <s v="CARLOS MORALES"/>
    <n v="2021"/>
    <n v="2021"/>
    <n v="89"/>
    <n v="1"/>
    <n v="90"/>
    <m/>
    <s v="May 31 2021 10:47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3"/>
    <x v="3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5"/>
    <n v="0.75"/>
    <s v="May 31 2021 10:47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0"/>
    <n v="0.7"/>
    <s v="May 31 2021 10:47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.5"/>
    <n v="0.2"/>
    <s v="May 31 2021 10:47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46"/>
    <n v="0.5"/>
    <s v="May 31 2021 10:4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231"/>
    <n v="1"/>
    <n v="40"/>
    <n v="0.5"/>
    <s v="May 31 2021 10:47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"/>
    <n v="0.2"/>
    <s v="May 31 2021 10:4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9"/>
    <n v="0.1"/>
    <s v="May 31 2021 10:48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231"/>
    <n v="1"/>
    <n v="38"/>
    <n v="0.5"/>
    <s v="May 31 2021 10:48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52"/>
    <n v="0.65"/>
    <s v="May 31 2021 10:48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6"/>
    <s v="May 31 2021 10:48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5"/>
    <n v="0.2"/>
    <s v="May 31 2021 10:48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231"/>
    <n v="1"/>
    <n v="38"/>
    <n v="0.5"/>
    <s v="May 31 2021 10:48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6"/>
    <m/>
    <s v="May 31 2021 10:48A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"/>
    <m/>
    <s v="May 31 2021 10:48A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"/>
    <m/>
    <s v="May 31 2021 10:48A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"/>
    <m/>
    <s v="May 31 2021 10:48A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1"/>
    <m/>
    <s v="May 31 2021 10:48A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1.5"/>
    <m/>
    <s v="May 31 2021 10:49A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"/>
    <m/>
    <s v="May 31 2021 10:49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2.5"/>
    <m/>
    <s v="May 31 2021 10:49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2"/>
    <m/>
    <s v="May 31 2021 10:49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3"/>
    <m/>
    <s v="May 31 2021 10:49A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16"/>
    <x v="0"/>
  </r>
  <r>
    <n v="24886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6"/>
    <s v="JUNIO"/>
    <n v="3"/>
    <s v="ANA HERMYS OSORIO"/>
    <n v="2021"/>
    <n v="2021"/>
    <n v="60"/>
    <n v="1"/>
    <n v="4"/>
    <m/>
    <s v="May 31 2021 10:49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16"/>
    <x v="0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60"/>
    <n v="0.75"/>
    <s v="May 31 2021 10:49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5"/>
    <s v="May 31 2021 10:49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4.5"/>
    <n v="0.2"/>
    <s v="May 31 2021 10:49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9"/>
    <n v="0.1"/>
    <s v="May 31 2021 10:49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40"/>
    <n v="0.5"/>
    <s v="May 31 2021 10:49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5"/>
    <n v="0.75"/>
    <s v="May 31 2021 10:49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0"/>
    <n v="0.7"/>
    <s v="May 31 2021 10:50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.5"/>
    <n v="0.2"/>
    <s v="May 31 2021 10:50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46"/>
    <n v="0.5"/>
    <s v="May 31 2021 10:50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"/>
    <n v="0.2"/>
    <s v="May 31 2021 10:50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8"/>
    <x v="2"/>
  </r>
  <r>
    <n v="2481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9"/>
    <n v="0.1"/>
    <s v="May 31 2021 10:50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8"/>
    <x v="2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55"/>
    <n v="0.7"/>
    <s v="May 31 2021 10:50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157"/>
    <n v="1"/>
    <n v="57"/>
    <n v="0.75"/>
    <s v="May 31 2021 10:50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m/>
    <n v="1"/>
    <s v="May 31 2021 10:51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44.5"/>
    <n v="0.5"/>
    <s v="May 31 2021 10:5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157"/>
    <n v="1"/>
    <m/>
    <n v="1"/>
    <s v="May 31 2021 10:51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157"/>
    <n v="1"/>
    <n v="138"/>
    <n v="1.75"/>
    <s v="May 31 2021 10:51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3"/>
    <x v="3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231"/>
    <n v="1"/>
    <n v="42"/>
    <n v="0.5"/>
    <s v="May 31 2021 10:51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50"/>
    <n v="0.6"/>
    <s v="May 31 2021 10:51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3"/>
    <x v="4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17"/>
    <n v="0.25"/>
    <s v="May 31 2021 10:51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14.5"/>
    <n v="0.5"/>
    <s v="May 31 2021 10:52AM"/>
    <x v="113"/>
    <x v="109"/>
    <n v="13"/>
    <s v="BOLSA 50 LB"/>
    <n v="1"/>
    <s v="PRODUCTOS AGROPECUARIOS"/>
    <n v="4"/>
    <s v="AGRO INDUSTRIALES"/>
    <n v="50"/>
    <n v="22.73"/>
    <s v="Harina de trigo suave"/>
    <m/>
    <n v="0"/>
    <n v="31"/>
    <x v="0"/>
    <n v="13"/>
    <x v="3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60"/>
    <n v="1"/>
    <n v="9"/>
    <n v="0.1"/>
    <s v="May 31 2021 10:52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3"/>
    <x v="3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45"/>
    <n v="0.55000000000000004"/>
    <s v="May 31 2021 10:52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15"/>
    <n v="0.2"/>
    <s v="May 31 2021 10:52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45.5"/>
    <n v="0.5"/>
    <s v="May 31 2021 10:52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15"/>
    <n v="0.2"/>
    <s v="May 31 2021 10:52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85"/>
    <n v="1"/>
    <s v="May 31 2021 10:53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3"/>
    <x v="4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20"/>
    <m/>
    <s v="May 31 2021 10:53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31"/>
    <x v="0"/>
    <n v="3"/>
    <x v="4"/>
  </r>
  <r>
    <n v="24875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6"/>
    <s v="JUNIO"/>
    <n v="2"/>
    <s v="CARLOS MORALES"/>
    <n v="2021"/>
    <n v="2021"/>
    <n v="157"/>
    <n v="1"/>
    <n v="40"/>
    <n v="1"/>
    <s v="May 31 2021 10:53AM"/>
    <x v="129"/>
    <x v="125"/>
    <n v="51"/>
    <s v="QUINTAL"/>
    <n v="1"/>
    <s v="PRODUCTOS AGROPECUARIOS"/>
    <n v="4"/>
    <s v="AGRO INDUSTRIALES"/>
    <n v="100"/>
    <n v="45.45"/>
    <s v="Trigo"/>
    <m/>
    <n v="0"/>
    <n v="31"/>
    <x v="0"/>
    <n v="13"/>
    <x v="3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0.9"/>
    <m/>
    <s v="May 31 2021 10:53A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1.35"/>
    <m/>
    <s v="May 31 2021 10:53A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3.5"/>
    <m/>
    <s v="May 31 2021 10:54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3"/>
    <m/>
    <s v="May 31 2021 10:54AM"/>
    <x v="101"/>
    <x v="97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2.65"/>
    <m/>
    <s v="May 31 2021 10:54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1.9"/>
    <m/>
    <s v="May 31 2021 10:54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2.65"/>
    <m/>
    <s v="May 31 2021 10:54A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3.9"/>
    <m/>
    <s v="May 31 2021 10:54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16"/>
    <x v="0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231"/>
    <n v="1"/>
    <n v="38"/>
    <n v="0.5"/>
    <s v="May 31 2021 10:54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17"/>
    <n v="0.25"/>
    <s v="May 31 2021 10:54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60"/>
    <n v="0.75"/>
    <s v="May 31 2021 10:54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55"/>
    <n v="0.7"/>
    <s v="May 31 2021 10:54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80"/>
    <n v="1"/>
    <s v="May 31 2021 10:54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70"/>
    <n v="1"/>
    <s v="May 31 2021 10:54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00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6"/>
    <s v="JUNIO"/>
    <n v="1"/>
    <s v="ADELMO URBINA"/>
    <n v="2021"/>
    <n v="2021"/>
    <n v="60"/>
    <n v="1"/>
    <n v="8"/>
    <n v="0.1"/>
    <s v="May 31 2021 10:54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231"/>
    <n v="1"/>
    <n v="42"/>
    <n v="0.5"/>
    <s v="May 31 2021 10:5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45"/>
    <n v="0.55000000000000004"/>
    <s v="May 31 2021 10:55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38"/>
    <n v="0.5"/>
    <s v="May 31 2021 10:55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3"/>
    <x v="4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45"/>
    <n v="0.5"/>
    <s v="May 31 2021 10:5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157"/>
    <n v="1"/>
    <n v="63"/>
    <n v="1"/>
    <s v="May 31 2021 10:55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157"/>
    <n v="1"/>
    <n v="145"/>
    <n v="1.75"/>
    <s v="May 31 2021 10:55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3"/>
    <x v="3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50.5"/>
    <n v="0.6"/>
    <s v="May 31 2021 10:55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231"/>
    <n v="1"/>
    <n v="38.5"/>
    <n v="0.5"/>
    <s v="May 31 2021 10:5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17"/>
    <m/>
    <s v="May 31 2021 10:5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50"/>
    <n v="0.6"/>
    <s v="May 31 2021 10:5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231"/>
    <n v="1"/>
    <n v="18"/>
    <m/>
    <s v="May 31 2021 10:5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80"/>
    <n v="1"/>
    <s v="May 31 2021 10:56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60"/>
    <n v="1"/>
    <n v="8"/>
    <n v="0.1"/>
    <s v="May 31 2021 10:56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3"/>
    <x v="3"/>
  </r>
  <r>
    <n v="248753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6"/>
    <s v="JUNIO"/>
    <n v="2"/>
    <s v="CARLOS MORALES"/>
    <n v="2021"/>
    <n v="2021"/>
    <n v="157"/>
    <n v="1"/>
    <m/>
    <n v="1"/>
    <s v="May 31 2021 10:56AM"/>
    <x v="129"/>
    <x v="125"/>
    <n v="51"/>
    <s v="QUINTAL"/>
    <n v="1"/>
    <s v="PRODUCTOS AGROPECUARIOS"/>
    <n v="4"/>
    <s v="AGRO INDUSTRIALES"/>
    <n v="100"/>
    <n v="45.45"/>
    <s v="Trigo"/>
    <m/>
    <n v="0"/>
    <n v="31"/>
    <x v="0"/>
    <n v="13"/>
    <x v="3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15"/>
    <n v="0.2"/>
    <s v="May 31 2021 10:5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20"/>
    <m/>
    <s v="May 31 2021 10:56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15"/>
    <n v="0.2"/>
    <s v="May 31 2021 10:5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90"/>
    <n v="1"/>
    <s v="May 31 2021 10:56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3"/>
    <x v="4"/>
  </r>
  <r>
    <n v="248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1"/>
    <s v="ADELMO URBINA"/>
    <n v="2021"/>
    <n v="2021"/>
    <n v="60"/>
    <n v="1"/>
    <n v="8"/>
    <n v="0.1"/>
    <s v="May 31 2021 10:57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3"/>
    <x v="4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6"/>
    <m/>
    <s v="May 31 2021 10:57A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13"/>
    <x v="3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m/>
    <n v="0.75"/>
    <s v="May 31 2021 10:57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45.5"/>
    <n v="0.5"/>
    <s v="May 31 2021 10:5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157"/>
    <n v="1"/>
    <m/>
    <n v="0.7"/>
    <s v="May 31 2021 10:57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157"/>
    <n v="1"/>
    <m/>
    <n v="1.8"/>
    <s v="May 31 2021 10:57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17"/>
    <n v="0.4"/>
    <s v="May 31 2021 10:58A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16"/>
    <n v="0.35"/>
    <s v="May 31 2021 10:58AM"/>
    <x v="113"/>
    <x v="109"/>
    <n v="13"/>
    <s v="BOLSA 50 LB"/>
    <n v="1"/>
    <s v="PRODUCTOS AGROPECUARIOS"/>
    <n v="4"/>
    <s v="AGRO INDUSTRIALES"/>
    <n v="50"/>
    <n v="22.73"/>
    <s v="Harina de trigo suave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m/>
    <n v="1"/>
    <s v="May 31 2021 10:58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6"/>
    <x v="0"/>
  </r>
  <r>
    <n v="24885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6"/>
    <s v="JUNIO"/>
    <n v="3"/>
    <s v="ANA HERMYS OSORIO"/>
    <n v="2021"/>
    <n v="2021"/>
    <n v="60"/>
    <n v="1"/>
    <n v="7"/>
    <n v="0.15"/>
    <s v="May 31 2021 10:58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6"/>
    <x v="0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3.25"/>
    <m/>
    <s v="May 31 2021 10:58A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13"/>
    <x v="3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3.25"/>
    <m/>
    <s v="May 31 2021 10:58A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13"/>
    <x v="3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3.25"/>
    <m/>
    <s v="May 31 2021 10:58A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13"/>
    <x v="3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1.1000000000000001"/>
    <m/>
    <s v="May 31 2021 10:58A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13"/>
    <x v="3"/>
  </r>
  <r>
    <n v="24875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6"/>
    <s v="JUNIO"/>
    <n v="2"/>
    <s v="CARLOS MORALES"/>
    <n v="2021"/>
    <n v="2021"/>
    <n v="60"/>
    <n v="1"/>
    <n v="1.5"/>
    <m/>
    <s v="May 31 2021 10:58A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13"/>
    <x v="3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45"/>
    <n v="0.55000000000000004"/>
    <s v="May 31 2021 10:58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40"/>
    <n v="0.5"/>
    <s v="May 31 2021 10:58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14"/>
    <n v="0.2"/>
    <s v="May 31 2021 10:58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14"/>
    <n v="0.2"/>
    <s v="May 31 2021 10:58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85"/>
    <n v="1"/>
    <s v="May 31 2021 10:59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8"/>
    <n v="0.1"/>
    <s v="May 31 2021 10:59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3"/>
    <x v="4"/>
  </r>
  <r>
    <n v="24800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6"/>
    <s v="JUNIO"/>
    <n v="1"/>
    <s v="ADELMO URBINA"/>
    <n v="2021"/>
    <n v="2021"/>
    <n v="60"/>
    <n v="1"/>
    <n v="20"/>
    <m/>
    <s v="May 31 2021 10:59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31"/>
    <x v="0"/>
    <n v="3"/>
    <x v="4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89"/>
    <n v="1"/>
    <n v="12"/>
    <m/>
    <s v="May 31 2021 10:59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60"/>
    <n v="1"/>
    <n v="6"/>
    <m/>
    <s v="May 31 2021 11:00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60"/>
    <n v="1"/>
    <n v="8"/>
    <m/>
    <s v="May 31 2021 11:0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48"/>
    <n v="1"/>
    <n v="200"/>
    <m/>
    <s v="May 31 2021 11:00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89"/>
    <n v="1"/>
    <n v="18"/>
    <m/>
    <s v="May 31 2021 11:00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89"/>
    <n v="1"/>
    <n v="15"/>
    <m/>
    <s v="May 31 2021 11:00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3"/>
    <x v="3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231"/>
    <n v="1"/>
    <n v="42"/>
    <n v="0.5"/>
    <s v="May 31 2021 11:00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48"/>
    <n v="0.6"/>
    <s v="May 31 2021 11:01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42"/>
    <n v="0.55000000000000004"/>
    <s v="May 31 2021 11:01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15"/>
    <n v="0.2"/>
    <s v="May 31 2021 11:01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3"/>
    <x v="4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138"/>
    <n v="1"/>
    <n v="16"/>
    <m/>
    <s v="May 31 2021 11:0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138"/>
    <n v="1"/>
    <n v="20"/>
    <m/>
    <s v="May 31 2021 11:0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3"/>
    <x v="3"/>
  </r>
  <r>
    <n v="248754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6"/>
    <s v="JUNIO"/>
    <n v="2"/>
    <s v="CARLOS MORALES"/>
    <n v="2021"/>
    <n v="2021"/>
    <n v="89"/>
    <n v="1"/>
    <n v="38"/>
    <m/>
    <s v="May 31 2021 11:01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3"/>
    <x v="3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6"/>
    <m/>
    <s v="May 31 2021 11:02A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"/>
    <m/>
    <s v="May 31 2021 11:02A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"/>
    <m/>
    <s v="May 31 2021 11:02A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"/>
    <m/>
    <s v="May 31 2021 11:02A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16"/>
    <x v="0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45.5"/>
    <n v="0.5"/>
    <s v="May 31 2021 11:02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20"/>
    <m/>
    <s v="May 31 2021 11:02AM"/>
    <x v="127"/>
    <x v="123"/>
    <n v="13"/>
    <s v="BOLSA 50 LB"/>
    <n v="1"/>
    <s v="PRODUCTOS AGROPECUARIOS"/>
    <n v="4"/>
    <s v="AGRO INDUSTRIALES"/>
    <n v="50"/>
    <n v="22.73"/>
    <s v="Harina de maíz MASECA"/>
    <m/>
    <n v="0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15"/>
    <n v="0.2"/>
    <s v="May 31 2021 11:02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3"/>
    <x v="4"/>
  </r>
  <r>
    <n v="24800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6"/>
    <s v="JUNIO"/>
    <n v="1"/>
    <s v="ADELMO URBINA"/>
    <n v="2021"/>
    <n v="2021"/>
    <n v="60"/>
    <n v="1"/>
    <n v="85"/>
    <n v="1"/>
    <s v="May 31 2021 11:02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231"/>
    <n v="1"/>
    <n v="42"/>
    <n v="0.5"/>
    <s v="May 31 2021 11:03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3"/>
    <x v="4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4"/>
    <m/>
    <s v="May 31 2021 11:03A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4"/>
    <m/>
    <s v="May 31 2021 11:03A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4"/>
    <m/>
    <s v="May 31 2021 11:03A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.5"/>
    <m/>
    <s v="May 31 2021 11:04A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.5"/>
    <m/>
    <s v="May 31 2021 11:04A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.5"/>
    <m/>
    <s v="May 31 2021 11:04A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16"/>
    <x v="0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5"/>
    <m/>
    <s v="May 31 2021 11:04A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4"/>
    <m/>
    <s v="May 31 2021 11:04A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4"/>
    <m/>
    <s v="May 31 2021 11:04A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13"/>
    <x v="3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45"/>
    <n v="0.55000000000000004"/>
    <s v="May 31 2021 11:04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40"/>
    <n v="0.5"/>
    <s v="May 31 2021 11:04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14"/>
    <n v="0.2"/>
    <s v="May 31 2021 11:04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45.5"/>
    <n v="0.5"/>
    <s v="May 31 2021 11:05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15"/>
    <n v="0.2"/>
    <s v="May 31 2021 11:05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3"/>
    <x v="4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4"/>
    <m/>
    <s v="May 31 2021 11:05AM"/>
    <x v="128"/>
    <x v="124"/>
    <n v="16"/>
    <s v="BOTELLA"/>
    <n v="1"/>
    <s v="PRODUCTOS AGROPECUARIOS"/>
    <n v="4"/>
    <s v="AGRO INDUSTRIALES"/>
    <n v="2.6"/>
    <n v="1.18"/>
    <s v="Miel de abeja"/>
    <m/>
    <n v="0"/>
    <n v="31"/>
    <x v="0"/>
    <n v="3"/>
    <x v="4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3.5"/>
    <m/>
    <s v="May 31 2021 11:05A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4"/>
    <m/>
    <s v="May 31 2021 11:05A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4"/>
    <m/>
    <s v="May 31 2021 11:05A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3.5"/>
    <m/>
    <s v="May 31 2021 11:05A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3.5"/>
    <m/>
    <s v="May 31 2021 11:05A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3"/>
    <m/>
    <s v="May 31 2021 11:05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60"/>
    <n v="1"/>
    <n v="3"/>
    <m/>
    <s v="May 31 2021 11:05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157"/>
    <n v="1"/>
    <n v="2.25"/>
    <m/>
    <s v="May 31 2021 11:05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157"/>
    <n v="1"/>
    <n v="3"/>
    <m/>
    <s v="May 31 2021 11:05A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13"/>
    <x v="3"/>
  </r>
  <r>
    <n v="24875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6"/>
    <s v="JUNIO"/>
    <n v="2"/>
    <s v="CARLOS MORALES"/>
    <n v="2021"/>
    <n v="2021"/>
    <n v="157"/>
    <n v="1"/>
    <n v="5"/>
    <m/>
    <s v="May 31 2021 11:05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13"/>
    <x v="3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.5"/>
    <m/>
    <s v="May 31 2021 11:05A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16"/>
    <x v="0"/>
  </r>
  <r>
    <n v="248856"/>
    <n v="833"/>
    <n v="12"/>
    <s v=" SAN MIGUEL"/>
    <n v="17"/>
    <s v="SAN MIGUEL"/>
    <s v="CAROLINA"/>
    <s v="MEMBREÑO"/>
    <s v=" CAROLINA MEMBREÑO"/>
    <m/>
    <m/>
    <m/>
    <n v="1"/>
    <s v="PRIMERA SEMANA"/>
    <n v="6"/>
    <s v="JUNIO"/>
    <n v="3"/>
    <s v="ANA HERMYS OSORIO"/>
    <n v="2021"/>
    <n v="2021"/>
    <n v="60"/>
    <n v="1"/>
    <n v="3.5"/>
    <m/>
    <s v="May 31 2021 11:05A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16"/>
    <x v="0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231"/>
    <n v="1"/>
    <n v="40"/>
    <n v="0.5"/>
    <s v="May 31 2021 11:06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60"/>
    <n v="0.75"/>
    <s v="May 31 2021 11:0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55"/>
    <n v="0.7"/>
    <s v="May 31 2021 11:0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009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6"/>
    <s v="JUNIO"/>
    <n v="1"/>
    <s v="ADELMO URBINA"/>
    <n v="2021"/>
    <n v="2021"/>
    <n v="60"/>
    <n v="1"/>
    <n v="8"/>
    <n v="0.1"/>
    <s v="May 31 2021 11:06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3"/>
    <x v="4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m/>
    <n v="1.2"/>
    <s v="May 31 2021 11:07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14"/>
    <n v="0.25"/>
    <s v="May 31 2021 11:07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m/>
    <n v="1"/>
    <s v="May 31 2021 11:07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44.5"/>
    <n v="0.5"/>
    <s v="May 31 2021 11:07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157"/>
    <n v="1"/>
    <m/>
    <n v="1"/>
    <s v="May 31 2021 11:07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157"/>
    <n v="1"/>
    <m/>
    <n v="1.85"/>
    <s v="May 31 2021 11:07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16"/>
    <n v="0.25"/>
    <s v="May 31 2021 11:0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4.5"/>
    <m/>
    <s v="May 31 2021 11:08AM"/>
    <x v="128"/>
    <x v="124"/>
    <n v="16"/>
    <s v="BOTELLA"/>
    <n v="1"/>
    <s v="PRODUCTOS AGROPECUARIOS"/>
    <n v="4"/>
    <s v="AGRO INDUSTRIALES"/>
    <n v="2.6"/>
    <n v="1.18"/>
    <s v="Miel de abeja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70"/>
    <n v="1"/>
    <s v="May 31 2021 11:08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9"/>
    <n v="0.12"/>
    <s v="May 31 2021 11:08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3"/>
    <m/>
    <s v="May 31 2021 11:08AM"/>
    <x v="100"/>
    <x v="96"/>
    <n v="29"/>
    <s v="CARTON 30 UNIDADES"/>
    <n v="1"/>
    <s v="PRODUCTOS AGROPECUARIOS"/>
    <n v="8"/>
    <s v="PRODUCTOS AVICOLAS"/>
    <n v="3.75"/>
    <n v="1.7"/>
    <s v="Huevo Grande Cartón"/>
    <m/>
    <n v="0"/>
    <n v="31"/>
    <x v="0"/>
    <n v="13"/>
    <x v="3"/>
  </r>
  <r>
    <n v="248759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6"/>
    <s v="JUNIO"/>
    <n v="2"/>
    <s v="CARLOS MORALES"/>
    <n v="2021"/>
    <n v="2021"/>
    <n v="60"/>
    <n v="1"/>
    <n v="2.75"/>
    <m/>
    <s v="May 31 2021 11:08AM"/>
    <x v="101"/>
    <x v="97"/>
    <n v="29"/>
    <s v="CARTON 30 UNIDADES"/>
    <n v="1"/>
    <s v="PRODUCTOS AGROPECUARIOS"/>
    <n v="8"/>
    <s v="PRODUCTOS AVICOLAS"/>
    <n v="3.25"/>
    <n v="1.48"/>
    <s v="Huevo Mediano Cartón"/>
    <m/>
    <n v="0"/>
    <n v="31"/>
    <x v="0"/>
    <n v="13"/>
    <x v="3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351"/>
    <n v="1"/>
    <n v="13"/>
    <m/>
    <s v="May 31 2021 11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2"/>
    <m/>
    <s v="May 31 2021 11:08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6"/>
    <m/>
    <s v="May 31 2021 11:09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2"/>
    <m/>
    <s v="May 31 2021 11:0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9"/>
    <m/>
    <s v="May 31 2021 11:0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8"/>
    <m/>
    <s v="May 31 2021 11:09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3"/>
    <x v="4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2.5"/>
    <m/>
    <s v="May 31 2021 11:09AM"/>
    <x v="37"/>
    <x v="36"/>
    <n v="45"/>
    <s v="LIBRA"/>
    <n v="1"/>
    <s v="PRODUCTOS AGROPECUARIOS"/>
    <n v="10"/>
    <s v="PRODUCTOS PESQUEROS"/>
    <n v="1"/>
    <n v="0.45"/>
    <s v="Bagre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5"/>
    <m/>
    <s v="May 31 2021 11:09AM"/>
    <x v="38"/>
    <x v="37"/>
    <n v="45"/>
    <s v="LIBRA"/>
    <n v="1"/>
    <s v="PRODUCTOS AGROPECUARIOS"/>
    <n v="10"/>
    <s v="PRODUCTOS PESQUEROS"/>
    <n v="1"/>
    <n v="0.45"/>
    <s v="Boca colorada mediano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5"/>
    <m/>
    <s v="May 31 2021 11:09AM"/>
    <x v="39"/>
    <x v="38"/>
    <n v="45"/>
    <s v="LIBRA"/>
    <n v="1"/>
    <s v="PRODUCTOS AGROPECUARIOS"/>
    <n v="10"/>
    <s v="PRODUCTOS PESQUEROS"/>
    <n v="1"/>
    <n v="0.45"/>
    <s v="Camaron de mar mediano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4"/>
    <m/>
    <s v="May 31 2021 11:09AM"/>
    <x v="40"/>
    <x v="39"/>
    <n v="45"/>
    <s v="LIBRA"/>
    <n v="1"/>
    <s v="PRODUCTOS AGROPECUARIOS"/>
    <n v="10"/>
    <s v="PRODUCTOS PESQUEROS"/>
    <n v="1"/>
    <n v="0.45"/>
    <s v="Camaron cultivado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7"/>
    <m/>
    <s v="May 31 2021 11:09AM"/>
    <x v="41"/>
    <x v="40"/>
    <n v="45"/>
    <s v="LIBRA"/>
    <n v="1"/>
    <s v="PRODUCTOS AGROPECUARIOS"/>
    <n v="10"/>
    <s v="PRODUCTOS PESQUEROS"/>
    <n v="1"/>
    <n v="0.45"/>
    <s v="Camaron de mar grande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7"/>
    <m/>
    <s v="May 31 2021 11:10AM"/>
    <x v="42"/>
    <x v="41"/>
    <n v="45"/>
    <s v="LIBRA"/>
    <n v="1"/>
    <s v="PRODUCTOS AGROPECUARIOS"/>
    <n v="10"/>
    <s v="PRODUCTOS PESQUEROS"/>
    <n v="1"/>
    <n v="0.45"/>
    <s v="Camaroncillo Seco Salado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3.5"/>
    <m/>
    <s v="May 31 2021 11:10AM"/>
    <x v="43"/>
    <x v="42"/>
    <n v="45"/>
    <s v="LIBRA"/>
    <n v="1"/>
    <s v="PRODUCTOS AGROPECUARIOS"/>
    <n v="10"/>
    <s v="PRODUCTOS PESQUEROS"/>
    <n v="1"/>
    <n v="0.45"/>
    <s v="Cola de camaron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7"/>
    <m/>
    <s v="May 31 2021 11:10AM"/>
    <x v="46"/>
    <x v="45"/>
    <n v="45"/>
    <s v="LIBRA"/>
    <n v="1"/>
    <s v="PRODUCTOS AGROPECUARIOS"/>
    <n v="10"/>
    <s v="PRODUCTOS PESQUEROS"/>
    <n v="1"/>
    <n v="0.45"/>
    <s v="Lonja de boca colorada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5"/>
    <m/>
    <s v="May 31 2021 11:10AM"/>
    <x v="47"/>
    <x v="46"/>
    <n v="45"/>
    <s v="LIBRA"/>
    <n v="1"/>
    <s v="PRODUCTOS AGROPECUARIOS"/>
    <n v="10"/>
    <s v="PRODUCTOS PESQUEROS"/>
    <n v="1"/>
    <n v="0.45"/>
    <s v="Lonja de tiburón"/>
    <m/>
    <n v="0"/>
    <n v="31"/>
    <x v="0"/>
    <n v="13"/>
    <x v="3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1.5"/>
    <m/>
    <s v="May 31 2021 11:10AM"/>
    <x v="37"/>
    <x v="36"/>
    <n v="45"/>
    <s v="LIBRA"/>
    <n v="1"/>
    <s v="PRODUCTOS AGROPECUARIOS"/>
    <n v="10"/>
    <s v="PRODUCTOS PESQUEROS"/>
    <n v="1"/>
    <n v="0.45"/>
    <s v="Bagre"/>
    <m/>
    <n v="0"/>
    <n v="31"/>
    <x v="0"/>
    <n v="16"/>
    <x v="0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3"/>
    <m/>
    <s v="May 31 2021 11:10AM"/>
    <x v="38"/>
    <x v="37"/>
    <n v="45"/>
    <s v="LIBRA"/>
    <n v="1"/>
    <s v="PRODUCTOS AGROPECUARIOS"/>
    <n v="10"/>
    <s v="PRODUCTOS PESQUEROS"/>
    <n v="1"/>
    <n v="0.45"/>
    <s v="Boca colorada mediano"/>
    <m/>
    <n v="0"/>
    <n v="31"/>
    <x v="0"/>
    <n v="16"/>
    <x v="0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20"/>
    <m/>
    <s v="May 31 2021 11:1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4"/>
    <m/>
    <s v="May 31 2021 11:10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3"/>
    <m/>
    <s v="May 31 2021 11:1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25"/>
    <m/>
    <s v="May 31 2021 11:1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2"/>
    <m/>
    <s v="May 31 2021 11:1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30"/>
    <m/>
    <s v="May 31 2021 11:11AM"/>
    <x v="135"/>
    <x v="131"/>
    <n v="51"/>
    <s v="QUINTAL"/>
    <n v="1"/>
    <s v="PRODUCTOS AGROPECUARIOS"/>
    <n v="2"/>
    <s v="HORTALIZAS"/>
    <n v="100"/>
    <n v="45.45"/>
    <s v="Papa Lengua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35"/>
    <m/>
    <s v="May 31 2021 11:11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8"/>
    <m/>
    <s v="May 31 2021 11:1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17"/>
    <m/>
    <s v="May 31 2021 11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3"/>
    <x v="4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4"/>
    <m/>
    <s v="May 31 2021 11:11AM"/>
    <x v="39"/>
    <x v="38"/>
    <n v="45"/>
    <s v="LIBRA"/>
    <n v="1"/>
    <s v="PRODUCTOS AGROPECUARIOS"/>
    <n v="10"/>
    <s v="PRODUCTOS PESQUEROS"/>
    <n v="1"/>
    <n v="0.45"/>
    <s v="Camaron de mar mediano"/>
    <m/>
    <n v="0"/>
    <n v="31"/>
    <x v="0"/>
    <n v="16"/>
    <x v="0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6"/>
    <m/>
    <s v="May 31 2021 11:11AM"/>
    <x v="41"/>
    <x v="40"/>
    <n v="45"/>
    <s v="LIBRA"/>
    <n v="1"/>
    <s v="PRODUCTOS AGROPECUARIOS"/>
    <n v="10"/>
    <s v="PRODUCTOS PESQUEROS"/>
    <n v="1"/>
    <n v="0.45"/>
    <s v="Camaron de mar grande"/>
    <m/>
    <n v="0"/>
    <n v="31"/>
    <x v="0"/>
    <n v="16"/>
    <x v="0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4"/>
    <m/>
    <s v="May 31 2021 11:11AM"/>
    <x v="42"/>
    <x v="41"/>
    <n v="45"/>
    <s v="LIBRA"/>
    <n v="1"/>
    <s v="PRODUCTOS AGROPECUARIOS"/>
    <n v="10"/>
    <s v="PRODUCTOS PESQUEROS"/>
    <n v="1"/>
    <n v="0.45"/>
    <s v="Camaroncillo Seco Salado"/>
    <m/>
    <n v="0"/>
    <n v="31"/>
    <x v="0"/>
    <n v="16"/>
    <x v="0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3"/>
    <m/>
    <s v="May 31 2021 11:11AM"/>
    <x v="43"/>
    <x v="42"/>
    <n v="45"/>
    <s v="LIBRA"/>
    <n v="1"/>
    <s v="PRODUCTOS AGROPECUARIOS"/>
    <n v="10"/>
    <s v="PRODUCTOS PESQUEROS"/>
    <n v="1"/>
    <n v="0.45"/>
    <s v="Cola de camaron"/>
    <m/>
    <n v="0"/>
    <n v="31"/>
    <x v="0"/>
    <n v="16"/>
    <x v="0"/>
  </r>
  <r>
    <n v="248875"/>
    <n v="821"/>
    <n v="12"/>
    <s v=" SAN MIGUEL"/>
    <n v="17"/>
    <s v="SAN MIGUEL"/>
    <s v="REINA"/>
    <s v="ALVARENGA"/>
    <s v="REINA  ALVARENGA"/>
    <m/>
    <m/>
    <m/>
    <n v="1"/>
    <s v="PRIMERA SEMANA"/>
    <n v="6"/>
    <s v="JUNIO"/>
    <n v="3"/>
    <s v="ANA HERMYS OSORIO"/>
    <n v="2021"/>
    <n v="2021"/>
    <n v="60"/>
    <n v="1"/>
    <n v="3"/>
    <m/>
    <s v="May 31 2021 11:11AM"/>
    <x v="44"/>
    <x v="43"/>
    <n v="45"/>
    <s v="LIBRA"/>
    <n v="1"/>
    <s v="PRODUCTOS AGROPECUARIOS"/>
    <n v="10"/>
    <s v="PRODUCTOS PESQUEROS"/>
    <n v="1"/>
    <n v="0.45"/>
    <s v="Corvina"/>
    <m/>
    <n v="0"/>
    <n v="31"/>
    <x v="0"/>
    <n v="16"/>
    <x v="0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7"/>
    <m/>
    <s v="May 31 2021 11:11AM"/>
    <x v="49"/>
    <x v="48"/>
    <n v="45"/>
    <s v="LIBRA"/>
    <n v="1"/>
    <s v="PRODUCTOS AGROPECUARIOS"/>
    <n v="10"/>
    <s v="PRODUCTOS PESQUEROS"/>
    <n v="1"/>
    <n v="0.45"/>
    <s v="Pescado seco (macarela)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3.5"/>
    <m/>
    <s v="May 31 2021 11:11AM"/>
    <x v="50"/>
    <x v="49"/>
    <n v="45"/>
    <s v="LIBRA"/>
    <n v="1"/>
    <s v="PRODUCTOS AGROPECUARIOS"/>
    <n v="10"/>
    <s v="PRODUCTOS PESQUEROS"/>
    <n v="1"/>
    <n v="0.45"/>
    <s v="Róbalo mediano"/>
    <m/>
    <n v="0"/>
    <n v="31"/>
    <x v="0"/>
    <n v="13"/>
    <x v="3"/>
  </r>
  <r>
    <n v="24876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6"/>
    <s v="JUNIO"/>
    <n v="2"/>
    <s v="CARLOS MORALES"/>
    <n v="2021"/>
    <n v="2021"/>
    <n v="60"/>
    <n v="1"/>
    <n v="1.75"/>
    <m/>
    <s v="May 31 2021 11:11AM"/>
    <x v="51"/>
    <x v="50"/>
    <n v="45"/>
    <s v="LIBRA"/>
    <n v="1"/>
    <s v="PRODUCTOS AGROPECUARIOS"/>
    <n v="10"/>
    <s v="PRODUCTOS PESQUEROS"/>
    <n v="1"/>
    <n v="0.45"/>
    <s v="Tilapia"/>
    <m/>
    <n v="0"/>
    <n v="31"/>
    <x v="0"/>
    <n v="13"/>
    <x v="3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89"/>
    <n v="1"/>
    <n v="24"/>
    <m/>
    <s v="May 31 2021 11:12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60"/>
    <n v="1"/>
    <n v="3"/>
    <m/>
    <s v="May 31 2021 11:12A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60"/>
    <n v="1"/>
    <n v="2.25"/>
    <m/>
    <s v="May 31 2021 11:12A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3"/>
    <x v="4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60"/>
    <n v="0.75"/>
    <s v="May 31 2021 11:12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231"/>
    <n v="1"/>
    <n v="38"/>
    <n v="0.5"/>
    <s v="May 31 2021 11:12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16"/>
    <n v="0.25"/>
    <s v="May 31 2021 11:13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9"/>
    <n v="0.1"/>
    <s v="May 31 2021 11:13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53"/>
    <n v="0.75"/>
    <s v="May 31 2021 11:13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m/>
    <n v="1.25"/>
    <s v="May 31 2021 11:13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14"/>
    <n v="0.25"/>
    <s v="May 31 2021 11:13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3"/>
    <x v="3"/>
  </r>
  <r>
    <n v="248744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1"/>
    <s v="PRIMERA SEMANA"/>
    <n v="6"/>
    <s v="JUNIO"/>
    <n v="2"/>
    <s v="CARLOS MORALES"/>
    <n v="2021"/>
    <n v="2021"/>
    <n v="60"/>
    <n v="1"/>
    <n v="44.5"/>
    <n v="0.5"/>
    <s v="May 31 2021 11:13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3"/>
    <x v="3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60"/>
    <n v="1"/>
    <n v="3.2"/>
    <m/>
    <s v="May 31 2021 11:14AM"/>
    <x v="107"/>
    <x v="103"/>
    <n v="45"/>
    <s v="LIBRA"/>
    <n v="1"/>
    <s v="PRODUCTOS AGROPECUARIOS"/>
    <n v="9"/>
    <s v="LACTEOS"/>
    <n v="1"/>
    <n v="0.45"/>
    <s v="Queso Duro Viejo"/>
    <m/>
    <n v="0"/>
    <n v="31"/>
    <x v="0"/>
    <n v="3"/>
    <x v="4"/>
  </r>
  <r>
    <n v="24804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6"/>
    <s v="JUNIO"/>
    <n v="1"/>
    <s v="ADELMO URBINA"/>
    <n v="2021"/>
    <n v="2021"/>
    <n v="60"/>
    <n v="1"/>
    <n v="1.5"/>
    <m/>
    <s v="May 31 2021 11:14AM"/>
    <x v="108"/>
    <x v="104"/>
    <n v="45"/>
    <s v="LIBRA"/>
    <n v="1"/>
    <s v="PRODUCTOS AGROPECUARIOS"/>
    <n v="9"/>
    <s v="LACTEOS"/>
    <n v="1"/>
    <n v="0.45"/>
    <s v="Queso Fresco"/>
    <m/>
    <n v="0"/>
    <n v="31"/>
    <x v="0"/>
    <n v="3"/>
    <x v="4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89"/>
    <n v="1"/>
    <n v="120"/>
    <m/>
    <s v="May 31 2021 11:14AM"/>
    <x v="78"/>
    <x v="7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60"/>
    <n v="1"/>
    <n v="10"/>
    <m/>
    <s v="May 31 2021 11:14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89"/>
    <n v="1"/>
    <n v="200"/>
    <m/>
    <s v="May 31 2021 11:15AM"/>
    <x v="81"/>
    <x v="7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138"/>
    <n v="1"/>
    <n v="25"/>
    <m/>
    <s v="May 31 2021 11:1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89"/>
    <n v="1"/>
    <n v="12"/>
    <m/>
    <s v="May 31 2021 11:1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60"/>
    <n v="1"/>
    <n v="10"/>
    <m/>
    <s v="May 31 2021 11:15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60"/>
    <n v="1"/>
    <n v="6"/>
    <m/>
    <s v="May 31 2021 11:15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60"/>
    <n v="1"/>
    <n v="8"/>
    <m/>
    <s v="May 31 2021 11:15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89"/>
    <n v="1"/>
    <n v="19"/>
    <m/>
    <s v="May 31 2021 11:16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48"/>
    <n v="1"/>
    <n v="200"/>
    <m/>
    <s v="May 31 2021 11:16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3"/>
    <x v="3"/>
  </r>
  <r>
    <n v="248761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6"/>
    <s v="JUNIO"/>
    <n v="2"/>
    <s v="CARLOS MORALES"/>
    <n v="2021"/>
    <n v="2021"/>
    <n v="89"/>
    <n v="1"/>
    <n v="18"/>
    <m/>
    <s v="May 31 2021 11:16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3"/>
    <x v="3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1.5"/>
    <m/>
    <s v="May 31 2021 11:16AM"/>
    <x v="37"/>
    <x v="36"/>
    <n v="45"/>
    <s v="LIBRA"/>
    <n v="1"/>
    <s v="PRODUCTOS AGROPECUARIOS"/>
    <n v="10"/>
    <s v="PRODUCTOS PESQUEROS"/>
    <n v="1"/>
    <n v="0.45"/>
    <s v="Bagre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3.25"/>
    <m/>
    <s v="May 31 2021 11:16AM"/>
    <x v="38"/>
    <x v="37"/>
    <n v="45"/>
    <s v="LIBRA"/>
    <n v="1"/>
    <s v="PRODUCTOS AGROPECUARIOS"/>
    <n v="10"/>
    <s v="PRODUCTOS PESQUEROS"/>
    <n v="1"/>
    <n v="0.45"/>
    <s v="Boca colorada mediano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4"/>
    <m/>
    <s v="May 31 2021 11:16AM"/>
    <x v="39"/>
    <x v="38"/>
    <n v="45"/>
    <s v="LIBRA"/>
    <n v="1"/>
    <s v="PRODUCTOS AGROPECUARIOS"/>
    <n v="10"/>
    <s v="PRODUCTOS PESQUEROS"/>
    <n v="1"/>
    <n v="0.45"/>
    <s v="Camaron de mar mediano"/>
    <m/>
    <n v="0"/>
    <n v="31"/>
    <x v="0"/>
    <n v="16"/>
    <x v="0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138"/>
    <n v="1"/>
    <n v="16"/>
    <m/>
    <s v="May 31 2021 11:1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18"/>
    <m/>
    <s v="May 31 2021 11:16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14"/>
    <m/>
    <s v="May 31 2021 11:17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3"/>
    <x v="4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6"/>
    <m/>
    <s v="May 31 2021 11:17AM"/>
    <x v="41"/>
    <x v="40"/>
    <n v="45"/>
    <s v="LIBRA"/>
    <n v="1"/>
    <s v="PRODUCTOS AGROPECUARIOS"/>
    <n v="10"/>
    <s v="PRODUCTOS PESQUEROS"/>
    <n v="1"/>
    <n v="0.45"/>
    <s v="Camaron de mar grande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4"/>
    <m/>
    <s v="May 31 2021 11:17AM"/>
    <x v="42"/>
    <x v="41"/>
    <n v="45"/>
    <s v="LIBRA"/>
    <n v="1"/>
    <s v="PRODUCTOS AGROPECUARIOS"/>
    <n v="10"/>
    <s v="PRODUCTOS PESQUEROS"/>
    <n v="1"/>
    <n v="0.45"/>
    <s v="Camaroncillo Seco Salado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3"/>
    <m/>
    <s v="May 31 2021 11:17AM"/>
    <x v="43"/>
    <x v="42"/>
    <n v="45"/>
    <s v="LIBRA"/>
    <n v="1"/>
    <s v="PRODUCTOS AGROPECUARIOS"/>
    <n v="10"/>
    <s v="PRODUCTOS PESQUEROS"/>
    <n v="1"/>
    <n v="0.45"/>
    <s v="Cola de camaron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3"/>
    <m/>
    <s v="May 31 2021 11:17AM"/>
    <x v="44"/>
    <x v="43"/>
    <n v="45"/>
    <s v="LIBRA"/>
    <n v="1"/>
    <s v="PRODUCTOS AGROPECUARIOS"/>
    <n v="10"/>
    <s v="PRODUCTOS PESQUEROS"/>
    <n v="1"/>
    <n v="0.45"/>
    <s v="Corvina"/>
    <m/>
    <n v="0"/>
    <n v="31"/>
    <x v="0"/>
    <n v="16"/>
    <x v="0"/>
  </r>
  <r>
    <n v="248876"/>
    <n v="822"/>
    <n v="12"/>
    <s v=" SAN MIGUEL"/>
    <n v="17"/>
    <s v="SAN MIGUEL"/>
    <s v="MARILIN"/>
    <s v="ARGUETA"/>
    <s v="MARILIN ARGUETA"/>
    <m/>
    <m/>
    <m/>
    <n v="1"/>
    <s v="PRIMERA SEMANA"/>
    <n v="6"/>
    <s v="JUNIO"/>
    <n v="3"/>
    <s v="ANA HERMYS OSORIO"/>
    <n v="2021"/>
    <n v="2021"/>
    <n v="60"/>
    <n v="1"/>
    <n v="3"/>
    <m/>
    <s v="May 31 2021 11:17AM"/>
    <x v="50"/>
    <x v="49"/>
    <n v="45"/>
    <s v="LIBRA"/>
    <n v="1"/>
    <s v="PRODUCTOS AGROPECUARIOS"/>
    <n v="10"/>
    <s v="PRODUCTOS PESQUEROS"/>
    <n v="1"/>
    <n v="0.45"/>
    <s v="Róbalo mediano"/>
    <m/>
    <n v="0"/>
    <n v="31"/>
    <x v="0"/>
    <n v="16"/>
    <x v="0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May 31 2021 11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May 31 2021 11:2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May 31 2021 11:20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May 31 2021 11:20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May 31 2021 11:20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May 31 2021 11:21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May 31 2021 11:21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May 31 2021 11:21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May 31 2021 11:21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May 31 2021 11:2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May 31 2021 11:21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May 31 2021 11:21AM"/>
    <x v="76"/>
    <x v="74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May 31 2021 11:2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May 31 2021 11:21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231"/>
    <n v="1"/>
    <n v="40"/>
    <n v="0.5"/>
    <s v="May 31 2021 11:21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53"/>
    <n v="0.6"/>
    <s v="May 31 2021 11:22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50"/>
    <n v="0.6"/>
    <s v="May 31 2021 11:22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60"/>
    <n v="1"/>
    <n v="68"/>
    <n v="0.75"/>
    <s v="May 31 2021 11:22AM"/>
    <x v="96"/>
    <x v="92"/>
    <n v="51"/>
    <s v="QUINTAL"/>
    <n v="1"/>
    <s v="PRODUCTOS AGROPECUARIOS"/>
    <n v="1"/>
    <s v="GRANOS BASICOS"/>
    <n v="100"/>
    <n v="45.45"/>
    <s v="Frijol Blanco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60"/>
    <n v="1"/>
    <n v="70"/>
    <n v="0.8"/>
    <s v="May 31 2021 11:22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6"/>
    <x v="0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May 31 2021 11:22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May 31 2021 11:22AM"/>
    <x v="77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0"/>
    <m/>
    <s v="May 31 2021 11:22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May 31 2021 11:22AM"/>
    <x v="136"/>
    <x v="132"/>
    <n v="22"/>
    <s v="CAJA  70-80 UNIDADES                      "/>
    <n v="1"/>
    <s v="PRODUCTOS AGROPECUARIOS"/>
    <n v="2"/>
    <s v="HORTALIZAS"/>
    <n v="31.07"/>
    <n v="14.12"/>
    <s v="Tomate Ensalada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2"/>
    <m/>
    <s v="May 31 2021 11:22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May 31 2021 11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May 31 2021 11:22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May 31 2021 11:22AM"/>
    <x v="68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May 31 2021 11:2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May 31 2021 11:22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May 31 2021 11:22AM"/>
    <x v="80"/>
    <x v="78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May 31 2021 11:23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May 31 2021 11:23AM"/>
    <x v="69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May 31 2021 11:23AM"/>
    <x v="80"/>
    <x v="78"/>
    <n v="34"/>
    <s v="CIENTO 50-60 LB"/>
    <n v="1"/>
    <s v="PRODUCTOS AGROPECUARIOS"/>
    <n v="2"/>
    <s v="HORTALIZAS"/>
    <n v="55"/>
    <n v="25"/>
    <s v="Ayote Tierno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May 31 2021 11:23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0"/>
    <m/>
    <s v="May 31 2021 11:23AM"/>
    <x v="70"/>
    <x v="68"/>
    <n v="41"/>
    <s v="JABA 30-40 LIBRAS"/>
    <n v="1"/>
    <s v="PRODUCTOS AGROPECUARIOS"/>
    <n v="2"/>
    <s v="HORTALIZAS"/>
    <n v="35"/>
    <n v="15.91"/>
    <s v="Loroc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2"/>
    <m/>
    <s v="May 31 2021 11:23AM"/>
    <x v="71"/>
    <x v="69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May 31 2021 11:23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May 31 2021 11:23AM"/>
    <x v="73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4827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May 31 2021 11:23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60"/>
    <n v="1"/>
    <n v="45.5"/>
    <n v="0.5"/>
    <s v="May 31 2021 11:23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65"/>
    <n v="0.7"/>
    <s v="May 31 2021 11:23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153"/>
    <n v="1.6"/>
    <s v="May 31 2021 11:23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60"/>
    <n v="1"/>
    <n v="7"/>
    <n v="0.15"/>
    <s v="May 31 2021 11:24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52"/>
    <n v="0.6"/>
    <s v="May 31 2021 11:24AM"/>
    <x v="132"/>
    <x v="128"/>
    <n v="51"/>
    <s v="QUINTAL"/>
    <n v="1"/>
    <s v="PRODUCTOS AGROPECUARIOS"/>
    <n v="4"/>
    <s v="AGRO INDUSTRIALES"/>
    <n v="100"/>
    <n v="45.45"/>
    <s v="Soya"/>
    <m/>
    <n v="0"/>
    <n v="31"/>
    <x v="0"/>
    <n v="16"/>
    <x v="0"/>
  </r>
  <r>
    <n v="24882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6"/>
    <s v="JUNIO"/>
    <n v="3"/>
    <s v="ANA HERMYS OSORIO"/>
    <n v="2021"/>
    <n v="2021"/>
    <n v="157"/>
    <n v="1"/>
    <n v="36"/>
    <n v="0.45"/>
    <s v="May 31 2021 11:24AM"/>
    <x v="129"/>
    <x v="125"/>
    <n v="51"/>
    <s v="QUINTAL"/>
    <n v="1"/>
    <s v="PRODUCTOS AGROPECUARIOS"/>
    <n v="4"/>
    <s v="AGRO INDUSTRIALES"/>
    <n v="100"/>
    <n v="45.45"/>
    <s v="Trigo"/>
    <m/>
    <n v="0"/>
    <n v="31"/>
    <x v="0"/>
    <n v="16"/>
    <x v="0"/>
  </r>
  <r>
    <n v="24827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60"/>
    <m/>
    <s v="May 31 2021 11:24AM"/>
    <x v="83"/>
    <x v="17"/>
    <n v="36"/>
    <s v="CIENTO 800-1000 LIBRAS"/>
    <n v="1"/>
    <s v="PRODUCTOS AGROPECUARIOS"/>
    <n v="2"/>
    <s v="HORTALIZAS"/>
    <n v="900"/>
    <n v="409.09"/>
    <s v="Repollo Verde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May 31 2021 11:2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May 31 2021 11:24AM"/>
    <x v="10"/>
    <x v="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May 31 2021 11:24AM"/>
    <x v="69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2"/>
    <m/>
    <s v="May 31 2021 11:24AM"/>
    <x v="71"/>
    <x v="69"/>
    <n v="60"/>
    <s v="SACO   145-155 UNIDADES"/>
    <n v="1"/>
    <s v="PRODUCTOS AGROPECUARIOS"/>
    <n v="2"/>
    <s v="HORTALIZAS"/>
    <n v="139.57"/>
    <n v="63.44"/>
    <s v="Pepino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May 31 2021 11:24AM"/>
    <x v="14"/>
    <x v="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May 31 2021 11:24AM"/>
    <x v="73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10"/>
    <x v="1"/>
  </r>
  <r>
    <n v="24827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May 31 2021 11:24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May 31 2021 11:25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May 31 2021 11:2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4"/>
    <m/>
    <s v="May 31 2021 11:25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May 31 2021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8"/>
    <m/>
    <s v="May 31 2021 11:2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May 31 2021 11:25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May 31 2021 11:25AM"/>
    <x v="76"/>
    <x v="74"/>
    <n v="75"/>
    <s v="SACO 90-100 LB"/>
    <n v="1"/>
    <s v="PRODUCTOS AGROPECUARIOS"/>
    <n v="2"/>
    <s v="HORTALIZAS"/>
    <n v="100"/>
    <n v="45.45"/>
    <s v="Remolacha Grande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2"/>
    <m/>
    <s v="May 31 2021 11:25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7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May 31 2021 11:2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7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00"/>
    <m/>
    <s v="May 31 2021 11:25AM"/>
    <x v="84"/>
    <x v="75"/>
    <n v="35"/>
    <s v="CIENTO 600-700 LIBRAS"/>
    <n v="1"/>
    <s v="PRODUCTOS AGROPECUARIOS"/>
    <n v="2"/>
    <s v="HORTALIZAS"/>
    <n v="650"/>
    <n v="295.45"/>
    <s v="Repollo Verde Mediano"/>
    <m/>
    <n v="0"/>
    <n v="31"/>
    <x v="0"/>
    <n v="10"/>
    <x v="1"/>
  </r>
  <r>
    <n v="2488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1"/>
    <n v="2021"/>
    <n v="231"/>
    <n v="1"/>
    <n v="36"/>
    <n v="0.5"/>
    <s v="May 31 2021 11:2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1"/>
    <n v="2021"/>
    <n v="60"/>
    <n v="1"/>
    <n v="15"/>
    <n v="0.2"/>
    <s v="May 31 2021 11:25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1"/>
    <n v="2021"/>
    <n v="157"/>
    <n v="1"/>
    <n v="54"/>
    <n v="0.6"/>
    <s v="May 31 2021 11:25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16"/>
    <x v="0"/>
  </r>
  <r>
    <n v="2488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1"/>
    <n v="2021"/>
    <n v="60"/>
    <n v="1"/>
    <n v="52"/>
    <n v="0.6"/>
    <s v="May 31 2021 11:25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2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6"/>
    <s v="JUNIO"/>
    <n v="3"/>
    <s v="ANA HERMYS OSORIO"/>
    <n v="2021"/>
    <n v="2021"/>
    <n v="60"/>
    <n v="1"/>
    <n v="16"/>
    <n v="0.2"/>
    <s v="May 31 2021 11:25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1"/>
    <n v="2021"/>
    <n v="60"/>
    <n v="1"/>
    <n v="37"/>
    <n v="0.5"/>
    <s v="May 31 2021 11:26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1"/>
    <n v="2021"/>
    <n v="60"/>
    <n v="1"/>
    <n v="52"/>
    <n v="0.6"/>
    <s v="May 31 2021 11:2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27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May 31 2021 11:26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0"/>
    <x v="1"/>
  </r>
  <r>
    <n v="24827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May 31 2021 11:26AM"/>
    <x v="68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0"/>
    <x v="1"/>
  </r>
  <r>
    <n v="2482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5"/>
    <m/>
    <s v="May 31 2021 11:26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3"/>
    <m/>
    <s v="May 31 2021 11:26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2"/>
    <m/>
    <s v="May 31 2021 11:26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6"/>
    <m/>
    <s v="May 31 2021 11:27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4"/>
    <m/>
    <s v="May 31 2021 11:27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0"/>
    <m/>
    <s v="May 31 2021 11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May 31 2021 11:2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22"/>
    <m/>
    <s v="May 31 2021 11:27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7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May 31 2021 11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May 31 2021 11:2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May 31 2021 11:27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7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7"/>
    <m/>
    <s v="May 31 2021 11:2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8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1"/>
    <n v="2021"/>
    <n v="60"/>
    <n v="1"/>
    <n v="48"/>
    <n v="0.6"/>
    <s v="May 31 2021 11:27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1"/>
    <n v="2021"/>
    <n v="60"/>
    <n v="1"/>
    <n v="15.5"/>
    <n v="0.2"/>
    <s v="May 31 2021 11:27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2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6"/>
    <s v="JUNIO"/>
    <n v="3"/>
    <s v="ANA HERMYS OSORIO"/>
    <n v="2021"/>
    <n v="2021"/>
    <n v="60"/>
    <n v="1"/>
    <n v="15.5"/>
    <n v="0.2"/>
    <s v="May 31 2021 11:2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3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1"/>
    <n v="2021"/>
    <n v="60"/>
    <n v="1"/>
    <n v="16"/>
    <m/>
    <s v="May 31 2021 11:28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3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6"/>
    <s v="JUNIO"/>
    <n v="3"/>
    <s v="ANA HERMYS OSORIO"/>
    <n v="2021"/>
    <n v="2021"/>
    <n v="60"/>
    <n v="1"/>
    <n v="16"/>
    <m/>
    <s v="May 31 2021 11:28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2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May 31 2021 11:2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May 31 2021 11:28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6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6"/>
    <m/>
    <s v="May 31 2021 11:28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2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May 31 2021 11:28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May 31 2021 11:28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May 31 2021 11:28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May 31 2021 11:28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May 31 2021 11:2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4"/>
    <m/>
    <s v="May 31 2021 11:29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May 31 2021 11:2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May 31 2021 11:2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May 31 2021 11:29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May 31 2021 11:29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2"/>
    <m/>
    <s v="May 31 2021 11:29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6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May 31 2021 11:2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157"/>
    <n v="1"/>
    <n v="53"/>
    <n v="0.6"/>
    <s v="May 31 2021 11:30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231"/>
    <n v="1"/>
    <n v="40"/>
    <n v="0.5"/>
    <s v="May 31 2021 11:30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60"/>
    <n v="1"/>
    <n v="16"/>
    <n v="0.2"/>
    <s v="May 31 2021 11:31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60"/>
    <n v="1"/>
    <n v="7"/>
    <n v="0.15"/>
    <s v="May 31 2021 11:3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60"/>
    <n v="1"/>
    <n v="16"/>
    <n v="0.2"/>
    <s v="May 31 2021 11:31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60"/>
    <n v="1"/>
    <n v="68"/>
    <n v="0.7"/>
    <s v="May 31 2021 11:31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60"/>
    <n v="1"/>
    <n v="45.5"/>
    <n v="0.5"/>
    <s v="May 31 2021 11:31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6"/>
    <x v="0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157"/>
    <n v="1"/>
    <n v="65"/>
    <n v="0.7"/>
    <s v="May 31 2021 11:31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6"/>
    <x v="0"/>
  </r>
  <r>
    <n v="2482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May 31 2021 11:31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May 31 2021 11:32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May 31 2021 11:3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May 31 2021 11:32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7"/>
    <m/>
    <s v="May 31 2021 11:3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84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6"/>
    <s v="JUNIO"/>
    <n v="3"/>
    <s v="ANA HERMYS OSORIO"/>
    <n v="2021"/>
    <n v="2021"/>
    <n v="157"/>
    <n v="1"/>
    <n v="145"/>
    <n v="1.55"/>
    <s v="May 31 2021 11:32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6"/>
    <x v="0"/>
  </r>
  <r>
    <n v="24826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8"/>
    <m/>
    <s v="May 31 2021 11:33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6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0"/>
    <m/>
    <s v="May 31 2021 11:3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2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May 31 2021 11:33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10"/>
    <x v="1"/>
  </r>
  <r>
    <n v="24826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May 31 2021 11:33AM"/>
    <x v="75"/>
    <x v="73"/>
    <n v="51"/>
    <s v="QUINTAL"/>
    <n v="1"/>
    <s v="PRODUCTOS AGROPECUARIOS"/>
    <n v="2"/>
    <s v="HORTALIZAS"/>
    <n v="100"/>
    <n v="45.45"/>
    <s v="Papa Soloma Mediana"/>
    <m/>
    <n v="0"/>
    <n v="31"/>
    <x v="0"/>
    <n v="10"/>
    <x v="1"/>
  </r>
  <r>
    <n v="2482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May 31 2021 11:33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10"/>
    <x v="1"/>
  </r>
  <r>
    <n v="2482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May 31 2021 11:33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1"/>
    <x v="0"/>
    <n v="10"/>
    <x v="1"/>
  </r>
  <r>
    <n v="24826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7"/>
    <m/>
    <s v="May 31 2021 11:3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May 31 2021 11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May 31 2021 11:34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May 31 2021 11:34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May 31 2021 11:34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May 31 2021 11:3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May 31 2021 11:3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May 31 2021 11:34AM"/>
    <x v="16"/>
    <x v="16"/>
    <n v="8"/>
    <s v="BOLSA 25-30 LIBRAS"/>
    <n v="1"/>
    <s v="PRODUCTOS AGROPECUARIOS"/>
    <n v="2"/>
    <s v="HORTALIZAS"/>
    <n v="26.3"/>
    <n v="11.95"/>
    <s v="Rábano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0"/>
    <m/>
    <s v="May 31 2021 11:3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8"/>
    <m/>
    <s v="May 31 2021 11:34AM"/>
    <x v="77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2"/>
    <m/>
    <s v="May 31 2021 11:35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10"/>
    <x v="1"/>
  </r>
  <r>
    <n v="24826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May 31 2021 11:3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31"/>
    <x v="0"/>
    <n v="10"/>
    <x v="1"/>
  </r>
  <r>
    <n v="2482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8"/>
    <m/>
    <s v="May 31 2021 11:35AM"/>
    <x v="65"/>
    <x v="64"/>
    <n v="18"/>
    <s v="CAJA   325-350 UNIDADES"/>
    <n v="1"/>
    <s v="PRODUCTOS AGROPECUARIOS"/>
    <n v="2"/>
    <s v="HORTALIZAS"/>
    <n v="55.32"/>
    <n v="25.15"/>
    <s v="Tomate de Pasta"/>
    <m/>
    <n v="0"/>
    <n v="31"/>
    <x v="0"/>
    <n v="10"/>
    <x v="1"/>
  </r>
  <r>
    <n v="2482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May 31 2021 11:3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10"/>
    <x v="1"/>
  </r>
  <r>
    <n v="2484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May 31 2021 11:35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231"/>
    <n v="1"/>
    <n v="38"/>
    <n v="0.5"/>
    <s v="May 31 2021 11:35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n v="16"/>
    <n v="0.2"/>
    <s v="May 31 2021 11:3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n v="54"/>
    <n v="0.6"/>
    <s v="May 31 2021 11:3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n v="50"/>
    <n v="0.6"/>
    <s v="May 31 2021 11:3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n v="16"/>
    <n v="0.2"/>
    <s v="May 31 2021 11:3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m/>
    <n v="1"/>
    <s v="May 31 2021 11:36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60"/>
    <n v="1"/>
    <m/>
    <n v="0.5"/>
    <s v="May 31 2021 11:36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157"/>
    <n v="1"/>
    <m/>
    <n v="1"/>
    <s v="May 31 2021 11:36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6"/>
    <x v="0"/>
  </r>
  <r>
    <n v="2484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May 31 2021 11:36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May 31 2021 11:36AM"/>
    <x v="56"/>
    <x v="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May 31 2021 11:36AM"/>
    <x v="57"/>
    <x v="5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May 31 2021 11:36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May 31 2021 11:36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9"/>
    <m/>
    <s v="May 31 2021 11:36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May 31 2021 11:36AM"/>
    <x v="58"/>
    <x v="5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May 31 2021 11:36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"/>
    <m/>
    <s v="May 31 2021 11:36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May 31 2021 11:36AM"/>
    <x v="60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May 31 2021 11:36AM"/>
    <x v="137"/>
    <x v="133"/>
    <n v="32"/>
    <s v="CIENTO 25-30 LIBRAS"/>
    <n v="1"/>
    <s v="PRODUCTOS AGROPECUARIOS"/>
    <n v="3"/>
    <s v="FRUTAS"/>
    <n v="27.5"/>
    <n v="12.5"/>
    <s v="Mango Verde Mediano"/>
    <m/>
    <n v="1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May 31 2021 11:37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5"/>
    <m/>
    <s v="May 31 2021 11:37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May 31 2021 11:37AM"/>
    <x v="54"/>
    <x v="53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May 31 2021 11:37AM"/>
    <x v="36"/>
    <x v="35"/>
    <n v="52"/>
    <s v="QUINTAL "/>
    <n v="1"/>
    <s v="PRODUCTOS AGROPECUARIOS"/>
    <n v="3"/>
    <s v="FRUTAS"/>
    <n v="100"/>
    <n v="45.45"/>
    <s v="Tamarindo sin Cáscara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May 31 2021 11:37AM"/>
    <x v="53"/>
    <x v="52"/>
    <n v="56"/>
    <s v="RED  45-50 UNIDADES                                  "/>
    <n v="1"/>
    <s v="PRODUCTOS AGROPECUARIOS"/>
    <n v="3"/>
    <s v="FRUTAS"/>
    <n v="59"/>
    <n v="26.82"/>
    <s v="Zapote"/>
    <m/>
    <n v="0"/>
    <n v="31"/>
    <x v="0"/>
    <n v="10"/>
    <x v="1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157"/>
    <n v="1"/>
    <m/>
    <n v="1.5"/>
    <s v="May 31 2021 11:37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231"/>
    <n v="1"/>
    <n v="38"/>
    <n v="0.5"/>
    <s v="May 31 2021 11:37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3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6"/>
    <s v="JUNIO"/>
    <n v="3"/>
    <s v="ANA HERMYS OSORIO"/>
    <n v="2021"/>
    <n v="2021"/>
    <n v="157"/>
    <n v="1"/>
    <m/>
    <n v="0.15"/>
    <s v="May 31 2021 11:37AM"/>
    <x v="115"/>
    <x v="111"/>
    <n v="51"/>
    <s v="QUINTAL"/>
    <n v="1"/>
    <s v="PRODUCTOS AGROPECUARIOS"/>
    <n v="4"/>
    <s v="AGRO INDUSTRIALES"/>
    <n v="100"/>
    <n v="45.45"/>
    <s v="Sal corriente yodada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60"/>
    <n v="1"/>
    <n v="16"/>
    <n v="0.2"/>
    <s v="May 31 2021 11:38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157"/>
    <n v="1"/>
    <n v="53"/>
    <n v="0.6"/>
    <s v="May 31 2021 11:38AM"/>
    <x v="91"/>
    <x v="87"/>
    <n v="51"/>
    <s v="QUINTAL"/>
    <n v="1"/>
    <s v="PRODUCTOS AGROPECUARIOS"/>
    <n v="1"/>
    <s v="GRANOS BASICOS"/>
    <n v="100"/>
    <n v="45.45"/>
    <s v="Frijol Rojo Importado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157"/>
    <n v="1"/>
    <n v="52"/>
    <n v="0.6"/>
    <s v="May 31 2021 11:38AM"/>
    <x v="92"/>
    <x v="88"/>
    <n v="51"/>
    <s v="QUINTAL"/>
    <n v="1"/>
    <s v="PRODUCTOS AGROPECUARIOS"/>
    <n v="1"/>
    <s v="GRANOS BASICOS"/>
    <n v="100"/>
    <n v="45.45"/>
    <s v="Frijol Tinto Importado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60"/>
    <n v="1"/>
    <n v="16"/>
    <n v="0.2"/>
    <s v="May 31 2021 11:38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60"/>
    <n v="1"/>
    <m/>
    <n v="0.5"/>
    <s v="May 31 2021 11:38AM"/>
    <x v="110"/>
    <x v="106"/>
    <n v="86"/>
    <s v="SACO DE 50 KG"/>
    <n v="1"/>
    <s v="PRODUCTOS AGROPECUARIOS"/>
    <n v="4"/>
    <s v="AGRO INDUSTRIALES"/>
    <n v="110.23"/>
    <n v="50"/>
    <s v="Azúcar blanca empacada"/>
    <m/>
    <n v="0"/>
    <n v="31"/>
    <x v="0"/>
    <n v="16"/>
    <x v="0"/>
  </r>
  <r>
    <n v="248443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May 31 2021 11:38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1"/>
    <x v="0"/>
    <n v="10"/>
    <x v="1"/>
  </r>
  <r>
    <n v="24844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May 31 2021 11:38AM"/>
    <x v="137"/>
    <x v="133"/>
    <n v="32"/>
    <s v="CIENTO 25-30 LIBRAS"/>
    <n v="1"/>
    <s v="PRODUCTOS AGROPECUARIOS"/>
    <n v="3"/>
    <s v="FRUTAS"/>
    <n v="27.5"/>
    <n v="12.5"/>
    <s v="Mango Verde Mediano"/>
    <m/>
    <n v="1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4"/>
    <m/>
    <s v="May 31 2021 11:38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2"/>
    <m/>
    <s v="May 31 2021 11:3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484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May 31 2021 11:38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1"/>
    <x v="0"/>
    <n v="10"/>
    <x v="1"/>
  </r>
  <r>
    <n v="2484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9"/>
    <m/>
    <s v="May 31 2021 11:38AM"/>
    <x v="26"/>
    <x v="25"/>
    <n v="10"/>
    <s v="BOLSA 25-30 LIBRAS"/>
    <n v="1"/>
    <s v="PRODUCTOS AGROPECUARIOS"/>
    <n v="3"/>
    <s v="FRUTAS"/>
    <n v="27.5"/>
    <n v="12.5"/>
    <s v="Guayaba Grande"/>
    <m/>
    <n v="0"/>
    <n v="31"/>
    <x v="0"/>
    <n v="10"/>
    <x v="1"/>
  </r>
  <r>
    <n v="2484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May 31 2021 11:39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484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May 31 2021 11:39AM"/>
    <x v="54"/>
    <x v="53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484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May 31 2021 11:39AM"/>
    <x v="32"/>
    <x v="3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1"/>
    <x v="0"/>
    <n v="10"/>
    <x v="1"/>
  </r>
  <r>
    <n v="2484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May 31 2021 11:39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1"/>
    <x v="0"/>
    <n v="10"/>
    <x v="1"/>
  </r>
  <r>
    <n v="2484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May 31 2021 11:39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10"/>
    <x v="1"/>
  </r>
  <r>
    <n v="2484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May 31 2021 11:39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4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1"/>
    <m/>
    <s v="May 31 2021 11:39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157"/>
    <n v="1"/>
    <m/>
    <n v="0.82"/>
    <s v="May 31 2021 11:39AM"/>
    <x v="111"/>
    <x v="107"/>
    <n v="51"/>
    <s v="QUINTAL"/>
    <n v="1"/>
    <s v="PRODUCTOS AGROPECUARIOS"/>
    <n v="4"/>
    <s v="AGRO INDUSTRIALES"/>
    <n v="100"/>
    <n v="45.45"/>
    <s v="Cacahuete Crudo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157"/>
    <n v="1"/>
    <m/>
    <n v="1.6"/>
    <s v="May 31 2021 11:39AM"/>
    <x v="112"/>
    <x v="108"/>
    <n v="51"/>
    <s v="QUINTAL"/>
    <n v="1"/>
    <s v="PRODUCTOS AGROPECUARIOS"/>
    <n v="4"/>
    <s v="AGRO INDUSTRIALES"/>
    <n v="100"/>
    <n v="45.45"/>
    <s v="Cacao 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60"/>
    <n v="1"/>
    <m/>
    <n v="0.85"/>
    <s v="May 31 2021 11:39AM"/>
    <x v="109"/>
    <x v="105"/>
    <n v="51"/>
    <s v="QUINTAL"/>
    <n v="1"/>
    <s v="PRODUCTOS AGROPECUARIOS"/>
    <n v="4"/>
    <s v="AGRO INDUSTRIALES"/>
    <n v="100"/>
    <n v="45.45"/>
    <s v="Ajonjolí"/>
    <m/>
    <n v="0"/>
    <n v="31"/>
    <x v="0"/>
    <n v="16"/>
    <x v="0"/>
  </r>
  <r>
    <n v="24884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6"/>
    <s v="JUNIO"/>
    <n v="3"/>
    <s v="ANA HERMYS OSORIO"/>
    <n v="2021"/>
    <n v="2021"/>
    <n v="60"/>
    <n v="1"/>
    <m/>
    <n v="1"/>
    <s v="May 31 2021 11:39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31"/>
    <x v="0"/>
    <n v="16"/>
    <x v="0"/>
  </r>
  <r>
    <n v="248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4"/>
    <m/>
    <s v="May 31 2021 11:40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31"/>
    <x v="0"/>
    <n v="10"/>
    <x v="1"/>
  </r>
  <r>
    <n v="248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2"/>
    <m/>
    <s v="May 31 2021 11:4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10"/>
    <x v="1"/>
  </r>
  <r>
    <n v="248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May 31 2021 11:40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10"/>
    <x v="1"/>
  </r>
  <r>
    <n v="248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May 31 2021 11:40AM"/>
    <x v="54"/>
    <x v="53"/>
    <n v="39"/>
    <s v="JABA  13-15 UNIDADES"/>
    <n v="1"/>
    <s v="PRODUCTOS AGROPECUARIOS"/>
    <n v="3"/>
    <s v="FRUTAS"/>
    <n v="35.19"/>
    <n v="16"/>
    <s v="Papaya Tainung Mediana"/>
    <m/>
    <n v="0"/>
    <n v="31"/>
    <x v="0"/>
    <n v="10"/>
    <x v="1"/>
  </r>
  <r>
    <n v="2484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May 31 2021 11:40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10"/>
    <x v="1"/>
  </r>
  <r>
    <n v="2484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May 31 2021 11:40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1"/>
    <x v="0"/>
    <n v="10"/>
    <x v="1"/>
  </r>
  <r>
    <n v="2484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May 31 2021 11:41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1"/>
    <x v="0"/>
    <n v="10"/>
    <x v="1"/>
  </r>
  <r>
    <n v="2484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6"/>
    <m/>
    <s v="May 31 2021 11:41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10"/>
    <x v="1"/>
  </r>
  <r>
    <n v="2484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4"/>
    <m/>
    <s v="May 31 2021 11:41AM"/>
    <x v="60"/>
    <x v="5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1"/>
    <x v="0"/>
    <n v="10"/>
    <x v="1"/>
  </r>
  <r>
    <n v="2484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May 31 2021 11:4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0"/>
    <x v="1"/>
  </r>
  <r>
    <n v="2484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May 31 2021 11:41AM"/>
    <x v="63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0"/>
    <x v="1"/>
  </r>
  <r>
    <n v="24843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May 31 2021 11:41AM"/>
    <x v="30"/>
    <x v="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1"/>
    <x v="0"/>
    <n v="10"/>
    <x v="1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25"/>
    <m/>
    <s v="May 31 2021 11:4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3"/>
    <x v="4"/>
  </r>
  <r>
    <n v="2488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6"/>
    <s v="JUNIO"/>
    <n v="3"/>
    <s v="ANA HERMYS OSORIO"/>
    <n v="2021"/>
    <n v="2021"/>
    <n v="231"/>
    <n v="1"/>
    <n v="36"/>
    <m/>
    <s v="May 31 2021 11:41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6"/>
    <s v="JUNIO"/>
    <n v="3"/>
    <s v="ANA HERMYS OSORIO"/>
    <n v="2021"/>
    <n v="2021"/>
    <n v="60"/>
    <n v="1"/>
    <n v="50"/>
    <m/>
    <s v="May 31 2021 11:41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6"/>
    <s v="JUNIO"/>
    <n v="3"/>
    <s v="ANA HERMYS OSORIO"/>
    <n v="2021"/>
    <n v="2021"/>
    <n v="60"/>
    <n v="1"/>
    <n v="48"/>
    <m/>
    <s v="May 31 2021 11:42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6"/>
    <s v="JUNIO"/>
    <n v="3"/>
    <s v="ANA HERMYS OSORIO"/>
    <n v="2021"/>
    <n v="2021"/>
    <n v="60"/>
    <n v="1"/>
    <n v="15.5"/>
    <m/>
    <s v="May 31 2021 11:42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46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6"/>
    <s v="JUNIO"/>
    <n v="3"/>
    <s v="ANA HERMYS OSORIO"/>
    <n v="2021"/>
    <n v="2021"/>
    <n v="60"/>
    <n v="1"/>
    <n v="15"/>
    <m/>
    <s v="May 31 2021 11:42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10"/>
    <m/>
    <s v="May 31 2021 11:4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35"/>
    <m/>
    <s v="May 31 2021 11:43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18"/>
    <m/>
    <s v="May 31 2021 11:43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17"/>
    <m/>
    <s v="May 31 2021 11:4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3"/>
    <x v="4"/>
  </r>
  <r>
    <n v="24801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6"/>
    <s v="JUNIO"/>
    <n v="1"/>
    <s v="ADELMO URBINA"/>
    <n v="2021"/>
    <n v="2021"/>
    <n v="89"/>
    <n v="1"/>
    <n v="25"/>
    <m/>
    <s v="May 31 2021 11:43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3"/>
    <x v="4"/>
  </r>
  <r>
    <n v="24884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6"/>
    <s v="JUNIO"/>
    <n v="3"/>
    <s v="ANA HERMYS OSORIO"/>
    <n v="2021"/>
    <n v="2021"/>
    <n v="231"/>
    <n v="1"/>
    <n v="37"/>
    <n v="0.5"/>
    <s v="May 31 2021 11:43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6"/>
    <s v="JUNIO"/>
    <n v="3"/>
    <s v="ANA HERMYS OSORIO"/>
    <n v="2021"/>
    <n v="2021"/>
    <n v="60"/>
    <n v="1"/>
    <n v="15"/>
    <n v="0.2"/>
    <s v="May 31 2021 11:43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4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6"/>
    <s v="JUNIO"/>
    <n v="3"/>
    <s v="ANA HERMYS OSORIO"/>
    <n v="2021"/>
    <n v="2021"/>
    <n v="60"/>
    <n v="1"/>
    <n v="52"/>
    <n v="0.6"/>
    <s v="May 31 2021 11:43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4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6"/>
    <s v="JUNIO"/>
    <n v="3"/>
    <s v="ANA HERMYS OSORIO"/>
    <n v="2021"/>
    <n v="2021"/>
    <n v="60"/>
    <n v="1"/>
    <n v="50"/>
    <n v="0.6"/>
    <s v="May 31 2021 11:43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47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1"/>
    <s v="PRIMERA SEMANA"/>
    <n v="6"/>
    <s v="JUNIO"/>
    <n v="3"/>
    <s v="ANA HERMYS OSORIO"/>
    <n v="2021"/>
    <n v="2021"/>
    <n v="60"/>
    <n v="1"/>
    <n v="15"/>
    <n v="0.2"/>
    <s v="May 31 2021 11:43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351"/>
    <n v="1"/>
    <n v="13"/>
    <m/>
    <s v="May 31 2021 11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4"/>
    <m/>
    <s v="May 31 2021 11:45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2"/>
    <m/>
    <s v="May 31 2021 11:45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2"/>
    <m/>
    <s v="May 31 2021 11:46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20"/>
    <m/>
    <s v="May 31 2021 11:46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3"/>
    <x v="4"/>
  </r>
  <r>
    <n v="2488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1"/>
    <n v="2021"/>
    <n v="231"/>
    <n v="1"/>
    <n v="36"/>
    <n v="0.5"/>
    <s v="May 31 2021 11:46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1"/>
    <n v="2021"/>
    <n v="60"/>
    <n v="1"/>
    <n v="14.5"/>
    <n v="0.2"/>
    <s v="May 31 2021 11:46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1"/>
    <n v="2021"/>
    <n v="60"/>
    <n v="1"/>
    <n v="52"/>
    <n v="0.6"/>
    <s v="May 31 2021 11:46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1"/>
    <n v="2021"/>
    <n v="60"/>
    <n v="1"/>
    <n v="50"/>
    <n v="0.6"/>
    <s v="May 31 2021 11:46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4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6"/>
    <s v="JUNIO"/>
    <n v="3"/>
    <s v="ANA HERMYS OSORIO"/>
    <n v="2021"/>
    <n v="2021"/>
    <n v="60"/>
    <n v="1"/>
    <n v="15"/>
    <n v="0.25"/>
    <s v="May 31 2021 11:46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83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6"/>
    <s v="JUNIO"/>
    <n v="3"/>
    <s v="ANA HERMYS OSORIO"/>
    <n v="2021"/>
    <n v="2021"/>
    <n v="60"/>
    <n v="1"/>
    <n v="14"/>
    <m/>
    <s v="May 31 2021 11:47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3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6"/>
    <s v="JUNIO"/>
    <n v="3"/>
    <s v="ANA HERMYS OSORIO"/>
    <n v="2021"/>
    <n v="2021"/>
    <n v="60"/>
    <n v="1"/>
    <n v="15"/>
    <m/>
    <s v="May 31 2021 11:47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8"/>
    <m/>
    <s v="May 31 2021 11:47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8"/>
    <m/>
    <s v="May 31 2021 11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6"/>
    <m/>
    <s v="May 31 2021 11:47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3"/>
    <m/>
    <s v="May 31 2021 11:4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25"/>
    <m/>
    <s v="May 31 2021 11:4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2"/>
    <m/>
    <s v="May 31 2021 11:4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30"/>
    <m/>
    <s v="May 31 2021 11:48AM"/>
    <x v="135"/>
    <x v="131"/>
    <n v="51"/>
    <s v="QUINTAL"/>
    <n v="1"/>
    <s v="PRODUCTOS AGROPECUARIOS"/>
    <n v="2"/>
    <s v="HORTALIZAS"/>
    <n v="100"/>
    <n v="45.45"/>
    <s v="Papa Lengua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35"/>
    <m/>
    <s v="May 31 2021 11:48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60"/>
    <n v="1"/>
    <n v="10"/>
    <m/>
    <s v="May 31 2021 11:48AM"/>
    <x v="73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1"/>
    <x v="0"/>
    <n v="3"/>
    <x v="4"/>
  </r>
  <r>
    <n v="24883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1"/>
    <n v="2021"/>
    <n v="60"/>
    <n v="1"/>
    <n v="52"/>
    <n v="0.6"/>
    <s v="May 31 2021 11:48AM"/>
    <x v="94"/>
    <x v="90"/>
    <n v="51"/>
    <s v="QUINTAL"/>
    <n v="1"/>
    <s v="PRODUCTOS AGROPECUARIOS"/>
    <n v="1"/>
    <s v="GRANOS BASICOS"/>
    <n v="100"/>
    <n v="45.45"/>
    <s v="Frijol Rojo Nacional"/>
    <m/>
    <n v="1"/>
    <n v="31"/>
    <x v="0"/>
    <n v="16"/>
    <x v="0"/>
  </r>
  <r>
    <n v="24883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1"/>
    <n v="2021"/>
    <n v="231"/>
    <n v="1"/>
    <n v="38"/>
    <n v="0.5"/>
    <s v="May 31 2021 11:48AM"/>
    <x v="85"/>
    <x v="81"/>
    <n v="51"/>
    <s v="QUINTAL"/>
    <n v="1"/>
    <s v="PRODUCTOS AGROPECUARIOS"/>
    <n v="1"/>
    <s v="GRANOS BASICOS"/>
    <n v="100"/>
    <n v="45.45"/>
    <s v="Arroz Clasificado Importado"/>
    <m/>
    <n v="0"/>
    <n v="31"/>
    <x v="0"/>
    <n v="16"/>
    <x v="0"/>
  </r>
  <r>
    <n v="24883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1"/>
    <n v="2021"/>
    <n v="60"/>
    <n v="1"/>
    <n v="15"/>
    <n v="0.2"/>
    <s v="May 31 2021 11:49AM"/>
    <x v="86"/>
    <x v="82"/>
    <n v="51"/>
    <s v="QUINTAL"/>
    <n v="1"/>
    <s v="PRODUCTOS AGROPECUARIOS"/>
    <n v="1"/>
    <s v="GRANOS BASICOS"/>
    <n v="100"/>
    <n v="45.45"/>
    <s v="Sorgo"/>
    <m/>
    <n v="0"/>
    <n v="31"/>
    <x v="0"/>
    <n v="16"/>
    <x v="0"/>
  </r>
  <r>
    <n v="24883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1"/>
    <n v="2021"/>
    <n v="60"/>
    <n v="1"/>
    <n v="50"/>
    <n v="0.6"/>
    <s v="May 31 2021 11:49AM"/>
    <x v="95"/>
    <x v="91"/>
    <n v="51"/>
    <s v="QUINTAL"/>
    <n v="1"/>
    <s v="PRODUCTOS AGROPECUARIOS"/>
    <n v="1"/>
    <s v="GRANOS BASICOS"/>
    <n v="100"/>
    <n v="45.45"/>
    <s v="Frijol Tinto Nacional"/>
    <m/>
    <n v="1"/>
    <n v="31"/>
    <x v="0"/>
    <n v="16"/>
    <x v="0"/>
  </r>
  <r>
    <n v="24883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6"/>
    <s v="JUNIO"/>
    <n v="3"/>
    <s v="ANA HERMYS OSORIO"/>
    <n v="2021"/>
    <n v="2021"/>
    <n v="60"/>
    <n v="1"/>
    <n v="16"/>
    <n v="0.2"/>
    <s v="May 31 2021 11:49AM"/>
    <x v="93"/>
    <x v="89"/>
    <n v="51"/>
    <s v="QUINTAL"/>
    <n v="1"/>
    <s v="PRODUCTOS AGROPECUARIOS"/>
    <n v="1"/>
    <s v="GRANOS BASICOS"/>
    <n v="100"/>
    <n v="45.45"/>
    <s v="Maíz Blanco"/>
    <m/>
    <n v="0"/>
    <n v="31"/>
    <x v="0"/>
    <n v="16"/>
    <x v="0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60"/>
    <n v="1"/>
    <n v="8"/>
    <m/>
    <s v="May 31 2021 11:49AM"/>
    <x v="15"/>
    <x v="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20"/>
    <m/>
    <s v="May 31 2021 11:49AM"/>
    <x v="76"/>
    <x v="74"/>
    <n v="75"/>
    <s v="SACO 90-100 LB"/>
    <n v="1"/>
    <s v="PRODUCTOS AGROPECUARIOS"/>
    <n v="2"/>
    <s v="HORTALIZAS"/>
    <n v="100"/>
    <n v="45.45"/>
    <s v="Remolacha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20"/>
    <m/>
    <s v="May 31 2021 11:4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17"/>
    <m/>
    <s v="May 31 2021 11:4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3"/>
    <x v="4"/>
  </r>
  <r>
    <n v="24801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6"/>
    <s v="JUNIO"/>
    <n v="1"/>
    <s v="ADELMO URBINA"/>
    <n v="2021"/>
    <n v="2021"/>
    <n v="89"/>
    <n v="1"/>
    <n v="25"/>
    <m/>
    <s v="May 31 2021 11:49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351"/>
    <n v="1"/>
    <n v="13"/>
    <m/>
    <s v="May 31 2021 11:5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1"/>
    <x v="0"/>
    <n v="3"/>
    <x v="4"/>
  </r>
  <r>
    <n v="248849"/>
    <n v="828"/>
    <n v="12"/>
    <s v=" SAN MIGUEL"/>
    <n v="17"/>
    <s v="SAN MIGUEL"/>
    <s v="ORCI"/>
    <s v="MARTINEZ"/>
    <s v="ORCI MARTINEZ"/>
    <m/>
    <m/>
    <m/>
    <n v="1"/>
    <s v="PRIMERA SEMANA"/>
    <n v="6"/>
    <s v="JUNIO"/>
    <n v="3"/>
    <s v="ANA HERMYS OSORIO"/>
    <n v="2021"/>
    <n v="2021"/>
    <n v="60"/>
    <n v="1"/>
    <n v="12"/>
    <m/>
    <s v="May 31 2021 11:50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31"/>
    <x v="0"/>
    <n v="16"/>
    <x v="0"/>
  </r>
  <r>
    <n v="248849"/>
    <n v="828"/>
    <n v="12"/>
    <s v=" SAN MIGUEL"/>
    <n v="17"/>
    <s v="SAN MIGUEL"/>
    <s v="ORCI"/>
    <s v="MARTINEZ"/>
    <s v="ORCI MARTINEZ"/>
    <m/>
    <m/>
    <m/>
    <n v="1"/>
    <s v="PRIMERA SEMANA"/>
    <n v="6"/>
    <s v="JUNIO"/>
    <n v="3"/>
    <s v="ANA HERMYS OSORIO"/>
    <n v="2021"/>
    <n v="2021"/>
    <n v="60"/>
    <n v="1"/>
    <n v="34"/>
    <m/>
    <s v="May 31 2021 11:50AM"/>
    <x v="68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31"/>
    <x v="0"/>
    <n v="16"/>
    <x v="0"/>
  </r>
  <r>
    <n v="248851"/>
    <n v="825"/>
    <n v="12"/>
    <s v=" SAN MIGUEL"/>
    <n v="17"/>
    <s v="SAN MIGUEL"/>
    <s v="YANIRA"/>
    <s v="RIVERA"/>
    <s v="YANIRA RIVERA"/>
    <m/>
    <m/>
    <m/>
    <n v="1"/>
    <s v="PRIMERA SEMANA"/>
    <n v="6"/>
    <s v="JUNIO"/>
    <n v="3"/>
    <s v="ANA HERMYS OSORIO"/>
    <n v="2021"/>
    <n v="2021"/>
    <n v="95"/>
    <n v="1"/>
    <n v="7"/>
    <m/>
    <s v="May 31 2021 11:5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1"/>
    <x v="0"/>
    <n v="16"/>
    <x v="0"/>
  </r>
  <r>
    <n v="248851"/>
    <n v="825"/>
    <n v="12"/>
    <s v=" SAN MIGUEL"/>
    <n v="17"/>
    <s v="SAN MIGUEL"/>
    <s v="YANIRA"/>
    <s v="RIVERA"/>
    <s v="YANIRA RIVERA"/>
    <m/>
    <m/>
    <m/>
    <n v="1"/>
    <s v="PRIMERA SEMANA"/>
    <n v="6"/>
    <s v="JUNIO"/>
    <n v="3"/>
    <s v="ANA HERMYS OSORIO"/>
    <n v="2021"/>
    <n v="2021"/>
    <n v="95"/>
    <n v="1"/>
    <n v="11"/>
    <m/>
    <s v="May 31 2021 11:51AM"/>
    <x v="63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1"/>
    <x v="0"/>
    <n v="16"/>
    <x v="0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4"/>
    <m/>
    <s v="May 31 2021 11:51AM"/>
    <x v="2"/>
    <x v="2"/>
    <n v="20"/>
    <s v="CAJA  18-22 TALLOS"/>
    <n v="1"/>
    <s v="PRODUCTOS AGROPECUARIOS"/>
    <n v="2"/>
    <s v="HORTALIZAS"/>
    <n v="61.86"/>
    <n v="28.12"/>
    <s v="Apio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0"/>
    <m/>
    <s v="May 31 2021 11:51A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2"/>
    <m/>
    <s v="May 31 2021 11:5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20"/>
    <m/>
    <s v="May 31 2021 11:5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8"/>
    <m/>
    <s v="May 31 2021 11:52AM"/>
    <x v="6"/>
    <x v="6"/>
    <n v="74"/>
    <s v="SACO 35-40 LIBRAS"/>
    <n v="1"/>
    <s v="PRODUCTOS AGROPECUARIOS"/>
    <n v="2"/>
    <s v="HORTALIZAS"/>
    <n v="38.590000000000003"/>
    <n v="17.54"/>
    <s v="Chile Jalapeño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20"/>
    <m/>
    <s v="May 31 2021 11:52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4"/>
    <m/>
    <s v="May 31 2021 11:53AM"/>
    <x v="8"/>
    <x v="8"/>
    <n v="53"/>
    <s v="RED   12 UNIDADES"/>
    <n v="1"/>
    <s v="PRODUCTOS AGROPECUARIOS"/>
    <n v="2"/>
    <s v="HORTALIZAS"/>
    <n v="46.19"/>
    <n v="21"/>
    <s v="Coliflor 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2"/>
    <m/>
    <s v="May 31 2021 11:5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25"/>
    <m/>
    <s v="May 31 2021 11:5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2"/>
    <m/>
    <s v="May 31 2021 11:5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36"/>
    <m/>
    <s v="May 31 2021 11:54AM"/>
    <x v="13"/>
    <x v="13"/>
    <n v="51"/>
    <s v="QUINTAL"/>
    <n v="1"/>
    <s v="PRODUCTOS AGROPECUARIOS"/>
    <n v="2"/>
    <s v="HORTALIZAS"/>
    <n v="100"/>
    <n v="45.45"/>
    <s v="Papa Soloma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20"/>
    <m/>
    <s v="May 31 2021 11:54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7"/>
    <m/>
    <s v="May 31 2021 11:5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28"/>
    <m/>
    <s v="May 31 2021 11:57AM"/>
    <x v="20"/>
    <x v="20"/>
    <n v="51"/>
    <s v="QUINTAL"/>
    <n v="1"/>
    <s v="PRODUCTOS AGROPECUARIOS"/>
    <n v="2"/>
    <s v="HORTALIZAS"/>
    <n v="100"/>
    <n v="45.45"/>
    <s v="Zanahoria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8"/>
    <m/>
    <s v="May 31 2021 11:5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138"/>
    <n v="1"/>
    <n v="24"/>
    <m/>
    <s v="May 31 2021 11:5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60"/>
    <n v="1"/>
    <n v="7"/>
    <m/>
    <s v="May 31 2021 11:58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4"/>
    <m/>
    <s v="May 31 2021 11:58AM"/>
    <x v="31"/>
    <x v="30"/>
    <n v="38"/>
    <s v="JABA  10-12 UNIDADES"/>
    <n v="1"/>
    <s v="PRODUCTOS AGROPECUARIOS"/>
    <n v="3"/>
    <s v="FRUTAS"/>
    <n v="35.04"/>
    <n v="15.93"/>
    <s v="Papaya Tainung Grande"/>
    <m/>
    <n v="0"/>
    <n v="31"/>
    <x v="0"/>
    <n v="3"/>
    <x v="4"/>
  </r>
  <r>
    <n v="24804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6"/>
    <s v="JUNIO"/>
    <n v="1"/>
    <s v="ADELMO URBINA"/>
    <n v="2021"/>
    <n v="2021"/>
    <n v="89"/>
    <n v="1"/>
    <n v="100"/>
    <m/>
    <s v="May 31 2021 11:58AM"/>
    <x v="33"/>
    <x v="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.25"/>
    <m/>
    <s v="May 31 2021 12:00P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.25"/>
    <m/>
    <s v="May 31 2021 12:00P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.25"/>
    <m/>
    <s v="May 31 2021 12:00P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3.5"/>
    <m/>
    <s v="May 31 2021 12:01P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"/>
    <m/>
    <s v="May 31 2021 12:01P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"/>
    <m/>
    <s v="May 31 2021 12:01P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"/>
    <m/>
    <s v="May 31 2021 12:02P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3.75"/>
    <m/>
    <s v="May 31 2021 12:02P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4"/>
    <m/>
    <s v="May 31 2021 12:02P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2.6"/>
    <m/>
    <s v="May 31 2021 12:02P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2.6"/>
    <m/>
    <s v="May 31 2021 12:03P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3"/>
    <x v="4"/>
  </r>
  <r>
    <n v="24803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6"/>
    <s v="JUNIO"/>
    <n v="1"/>
    <s v="ADELMO URBINA"/>
    <n v="2021"/>
    <n v="2021"/>
    <n v="60"/>
    <n v="1"/>
    <n v="2.75"/>
    <m/>
    <s v="May 31 2021 12:03P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.25"/>
    <m/>
    <s v="May 31 2021 12:04P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.25"/>
    <m/>
    <s v="May 31 2021 12:04P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.25"/>
    <m/>
    <s v="May 31 2021 12:05P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3.5"/>
    <m/>
    <s v="May 31 2021 12:05P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"/>
    <m/>
    <s v="May 31 2021 12:05P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"/>
    <m/>
    <s v="May 31 2021 12:05P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"/>
    <m/>
    <s v="May 31 2021 12:05P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4"/>
    <m/>
    <s v="May 31 2021 12:05PM"/>
    <x v="123"/>
    <x v="119"/>
    <n v="45"/>
    <s v="LIBRA"/>
    <n v="1"/>
    <s v="PRODUCTOS AGROPECUARIOS"/>
    <n v="5"/>
    <s v="CARNE BOVINO"/>
    <n v="1"/>
    <n v="0.45"/>
    <s v="Solomo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3.75"/>
    <m/>
    <s v="May 31 2021 12:06P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2.75"/>
    <m/>
    <s v="May 31 2021 12:06P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2.6"/>
    <m/>
    <s v="May 31 2021 12:06P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3"/>
    <x v="4"/>
  </r>
  <r>
    <n v="24803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6"/>
    <s v="JUNIO"/>
    <n v="1"/>
    <s v="ADELMO URBINA"/>
    <n v="2021"/>
    <n v="2021"/>
    <n v="60"/>
    <n v="1"/>
    <n v="2.6"/>
    <m/>
    <s v="May 31 2021 12:06P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3"/>
    <x v="4"/>
  </r>
  <r>
    <n v="24802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1"/>
    <n v="2021"/>
    <n v="60"/>
    <n v="1"/>
    <n v="4"/>
    <m/>
    <s v="May 31 2021 12:07PM"/>
    <x v="87"/>
    <x v="83"/>
    <n v="45"/>
    <s v="LIBRA"/>
    <n v="1"/>
    <s v="PRODUCTOS AGROPECUARIOS"/>
    <n v="6"/>
    <s v="CARNE PORCINO"/>
    <n v="1"/>
    <n v="0.45"/>
    <s v="Chicharron"/>
    <m/>
    <n v="0"/>
    <n v="31"/>
    <x v="0"/>
    <n v="3"/>
    <x v="4"/>
  </r>
  <r>
    <n v="24802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1"/>
    <n v="2021"/>
    <n v="60"/>
    <n v="1"/>
    <n v="2.5"/>
    <m/>
    <s v="May 31 2021 12:07PM"/>
    <x v="88"/>
    <x v="84"/>
    <n v="45"/>
    <s v="LIBRA"/>
    <n v="1"/>
    <s v="PRODUCTOS AGROPECUARIOS"/>
    <n v="6"/>
    <s v="CARNE PORCINO"/>
    <n v="1"/>
    <n v="0.45"/>
    <s v="Costilla"/>
    <m/>
    <n v="0"/>
    <n v="31"/>
    <x v="0"/>
    <n v="3"/>
    <x v="4"/>
  </r>
  <r>
    <n v="24802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1"/>
    <n v="2021"/>
    <n v="60"/>
    <n v="1"/>
    <n v="2.5"/>
    <m/>
    <s v="May 31 2021 12:08PM"/>
    <x v="89"/>
    <x v="85"/>
    <n v="45"/>
    <s v="LIBRA"/>
    <n v="1"/>
    <s v="PRODUCTOS AGROPECUARIOS"/>
    <n v="6"/>
    <s v="CARNE PORCINO"/>
    <n v="1"/>
    <n v="0.45"/>
    <s v="Lomo"/>
    <m/>
    <n v="0"/>
    <n v="31"/>
    <x v="0"/>
    <n v="3"/>
    <x v="4"/>
  </r>
  <r>
    <n v="24802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1"/>
    <s v="ADELMO URBINA"/>
    <n v="2021"/>
    <n v="2021"/>
    <n v="60"/>
    <n v="1"/>
    <n v="2.5"/>
    <m/>
    <s v="May 31 2021 12:08PM"/>
    <x v="90"/>
    <x v="86"/>
    <n v="45"/>
    <s v="LIBRA"/>
    <n v="1"/>
    <s v="PRODUCTOS AGROPECUARIOS"/>
    <n v="6"/>
    <s v="CARNE PORCINO"/>
    <n v="1"/>
    <n v="0.45"/>
    <s v="Posta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4"/>
    <m/>
    <s v="May 31 2021 12:10PM"/>
    <x v="116"/>
    <x v="112"/>
    <n v="45"/>
    <s v="LIBRA"/>
    <n v="1"/>
    <s v="PRODUCTOS AGROPECUARIOS"/>
    <n v="5"/>
    <s v="CARNE BOVINO"/>
    <n v="1"/>
    <n v="0.45"/>
    <s v="Lomo de Aguja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4"/>
    <m/>
    <s v="May 31 2021 12:11PM"/>
    <x v="117"/>
    <x v="113"/>
    <n v="45"/>
    <s v="LIBRA"/>
    <n v="1"/>
    <s v="PRODUCTOS AGROPECUARIOS"/>
    <n v="5"/>
    <s v="CARNE BOVINO"/>
    <n v="1"/>
    <n v="0.45"/>
    <s v="Lomo de Rollizo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4"/>
    <m/>
    <s v="May 31 2021 12:11PM"/>
    <x v="118"/>
    <x v="114"/>
    <n v="45"/>
    <s v="LIBRA"/>
    <n v="1"/>
    <s v="PRODUCTOS AGROPECUARIOS"/>
    <n v="5"/>
    <s v="CARNE BOVINO"/>
    <n v="1"/>
    <n v="0.45"/>
    <s v="Posta Angelina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3.5"/>
    <m/>
    <s v="May 31 2021 12:11PM"/>
    <x v="119"/>
    <x v="115"/>
    <n v="45"/>
    <s v="LIBRA"/>
    <n v="1"/>
    <s v="PRODUCTOS AGROPECUARIOS"/>
    <n v="5"/>
    <s v="CARNE BOVINO"/>
    <n v="1"/>
    <n v="0.45"/>
    <s v="Posta de Pecho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3.75"/>
    <m/>
    <s v="May 31 2021 12:11PM"/>
    <x v="120"/>
    <x v="116"/>
    <n v="45"/>
    <s v="LIBRA"/>
    <n v="1"/>
    <s v="PRODUCTOS AGROPECUARIOS"/>
    <n v="5"/>
    <s v="CARNE BOVINO"/>
    <n v="1"/>
    <n v="0.45"/>
    <s v="Posta Negra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3.75"/>
    <m/>
    <s v="May 31 2021 12:11PM"/>
    <x v="122"/>
    <x v="118"/>
    <n v="45"/>
    <s v="LIBRA"/>
    <n v="1"/>
    <s v="PRODUCTOS AGROPECUARIOS"/>
    <n v="5"/>
    <s v="CARNE BOVINO"/>
    <n v="1"/>
    <n v="0.45"/>
    <s v="Salon"/>
    <m/>
    <n v="0"/>
    <n v="31"/>
    <x v="0"/>
    <n v="3"/>
    <x v="4"/>
  </r>
  <r>
    <n v="24802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6"/>
    <s v="JUNIO"/>
    <n v="1"/>
    <s v="ADELMO URBINA"/>
    <n v="2021"/>
    <n v="2021"/>
    <n v="60"/>
    <n v="1"/>
    <n v="3.75"/>
    <m/>
    <s v="May 31 2021 12:12PM"/>
    <x v="121"/>
    <x v="117"/>
    <n v="45"/>
    <s v="LIBRA"/>
    <n v="1"/>
    <s v="PRODUCTOS AGROPECUARIOS"/>
    <n v="5"/>
    <s v="CARNE BOVINO"/>
    <n v="1"/>
    <n v="0.45"/>
    <s v="Puyazo"/>
    <m/>
    <n v="0"/>
    <n v="31"/>
    <x v="0"/>
    <n v="3"/>
    <x v="4"/>
  </r>
  <r>
    <n v="2480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1"/>
    <n v="2021"/>
    <n v="60"/>
    <n v="1"/>
    <n v="3"/>
    <m/>
    <s v="May 31 2021 12:13P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3"/>
    <x v="4"/>
  </r>
  <r>
    <n v="2480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1"/>
    <n v="2021"/>
    <n v="60"/>
    <n v="1"/>
    <n v="2.25"/>
    <m/>
    <s v="May 31 2021 12:13P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3"/>
    <x v="4"/>
  </r>
  <r>
    <n v="2480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1"/>
    <n v="2021"/>
    <n v="60"/>
    <n v="1"/>
    <n v="3.15"/>
    <m/>
    <s v="May 31 2021 12:13P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3"/>
    <x v="4"/>
  </r>
  <r>
    <n v="24802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6"/>
    <s v="JUNIO"/>
    <n v="1"/>
    <s v="ADELMO URBINA"/>
    <n v="2021"/>
    <n v="2021"/>
    <n v="60"/>
    <n v="1"/>
    <n v="1.5"/>
    <m/>
    <s v="May 31 2021 12:13PM"/>
    <x v="108"/>
    <x v="104"/>
    <n v="45"/>
    <s v="LIBRA"/>
    <n v="1"/>
    <s v="PRODUCTOS AGROPECUARIOS"/>
    <n v="9"/>
    <s v="LACTEOS"/>
    <n v="1"/>
    <n v="0.45"/>
    <s v="Queso Fresco"/>
    <m/>
    <n v="0"/>
    <n v="31"/>
    <x v="0"/>
    <n v="3"/>
    <x v="4"/>
  </r>
  <r>
    <n v="2480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1"/>
    <n v="2021"/>
    <n v="60"/>
    <n v="1"/>
    <n v="3"/>
    <m/>
    <s v="May 31 2021 12:15PM"/>
    <x v="104"/>
    <x v="100"/>
    <n v="16"/>
    <s v="BOTELLA"/>
    <n v="1"/>
    <s v="PRODUCTOS AGROPECUARIOS"/>
    <n v="9"/>
    <s v="LACTEOS"/>
    <n v="1.6"/>
    <n v="0.73"/>
    <s v="Crema"/>
    <m/>
    <n v="0"/>
    <n v="31"/>
    <x v="0"/>
    <n v="3"/>
    <x v="4"/>
  </r>
  <r>
    <n v="2480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1"/>
    <n v="2021"/>
    <n v="60"/>
    <n v="1"/>
    <n v="2.25"/>
    <m/>
    <s v="May 31 2021 12:16PM"/>
    <x v="105"/>
    <x v="101"/>
    <n v="45"/>
    <s v="LIBRA"/>
    <n v="1"/>
    <s v="PRODUCTOS AGROPECUARIOS"/>
    <n v="9"/>
    <s v="LACTEOS"/>
    <n v="1"/>
    <n v="0.45"/>
    <s v="Quesillo"/>
    <m/>
    <n v="0"/>
    <n v="31"/>
    <x v="0"/>
    <n v="3"/>
    <x v="4"/>
  </r>
  <r>
    <n v="2480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1"/>
    <n v="2021"/>
    <n v="60"/>
    <n v="1"/>
    <n v="3.2"/>
    <m/>
    <s v="May 31 2021 12:16PM"/>
    <x v="106"/>
    <x v="102"/>
    <n v="45"/>
    <s v="LIBRA"/>
    <n v="1"/>
    <s v="PRODUCTOS AGROPECUARIOS"/>
    <n v="9"/>
    <s v="LACTEOS"/>
    <n v="1"/>
    <n v="0.45"/>
    <s v="Queso Duro Blando"/>
    <m/>
    <n v="0"/>
    <n v="31"/>
    <x v="0"/>
    <n v="3"/>
    <x v="4"/>
  </r>
  <r>
    <n v="2480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1"/>
    <s v="ADELMO URBINA"/>
    <n v="2021"/>
    <n v="2021"/>
    <n v="60"/>
    <n v="1"/>
    <n v="1.5"/>
    <m/>
    <s v="May 31 2021 12:16PM"/>
    <x v="108"/>
    <x v="104"/>
    <n v="45"/>
    <s v="LIBRA"/>
    <n v="1"/>
    <s v="PRODUCTOS AGROPECUARIOS"/>
    <n v="9"/>
    <s v="LACTEOS"/>
    <n v="1"/>
    <n v="0.45"/>
    <s v="Queso Fresco"/>
    <m/>
    <n v="0"/>
    <n v="31"/>
    <x v="0"/>
    <n v="3"/>
    <x v="4"/>
  </r>
  <r>
    <n v="2480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1"/>
    <n v="2021"/>
    <n v="60"/>
    <n v="1"/>
    <n v="1.1000000000000001"/>
    <m/>
    <s v="May 31 2021 12:17P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3"/>
    <x v="4"/>
  </r>
  <r>
    <n v="24802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6"/>
    <s v="JUNIO"/>
    <n v="1"/>
    <s v="ADELMO URBINA"/>
    <n v="2021"/>
    <n v="2021"/>
    <n v="60"/>
    <n v="1"/>
    <n v="1.1499999999999999"/>
    <m/>
    <s v="May 31 2021 12:17P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3"/>
    <x v="4"/>
  </r>
  <r>
    <n v="2480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1"/>
    <n v="2021"/>
    <n v="60"/>
    <n v="1"/>
    <n v="1.1000000000000001"/>
    <m/>
    <s v="May 31 2021 12:18PM"/>
    <x v="98"/>
    <x v="94"/>
    <n v="45"/>
    <s v="LIBRA"/>
    <n v="1"/>
    <s v="PRODUCTOS AGROPECUARIOS"/>
    <n v="7"/>
    <s v="CARNE DE POLLO"/>
    <n v="1"/>
    <n v="0.45"/>
    <s v="Pollo, Muslos"/>
    <m/>
    <n v="0"/>
    <n v="31"/>
    <x v="0"/>
    <n v="3"/>
    <x v="4"/>
  </r>
  <r>
    <n v="24802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6"/>
    <s v="JUNIO"/>
    <n v="1"/>
    <s v="ADELMO URBINA"/>
    <n v="2021"/>
    <n v="2021"/>
    <n v="60"/>
    <n v="1"/>
    <n v="1.1499999999999999"/>
    <m/>
    <s v="May 31 2021 12:18PM"/>
    <x v="99"/>
    <x v="95"/>
    <n v="45"/>
    <s v="LIBRA"/>
    <n v="1"/>
    <s v="PRODUCTOS AGROPECUARIOS"/>
    <n v="7"/>
    <s v="CARNE DE POLLO"/>
    <n v="1"/>
    <n v="0.45"/>
    <s v="Pollo, Pechuga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1.75"/>
    <m/>
    <s v="May 31 2021 12:19PM"/>
    <x v="37"/>
    <x v="36"/>
    <n v="45"/>
    <s v="LIBRA"/>
    <n v="1"/>
    <s v="PRODUCTOS AGROPECUARIOS"/>
    <n v="10"/>
    <s v="PRODUCTOS PESQUEROS"/>
    <n v="1"/>
    <n v="0.45"/>
    <s v="Bagre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4"/>
    <m/>
    <s v="May 31 2021 12:19PM"/>
    <x v="39"/>
    <x v="38"/>
    <n v="45"/>
    <s v="LIBRA"/>
    <n v="1"/>
    <s v="PRODUCTOS AGROPECUARIOS"/>
    <n v="10"/>
    <s v="PRODUCTOS PESQUEROS"/>
    <n v="1"/>
    <n v="0.45"/>
    <s v="Camaron de mar mediano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7"/>
    <m/>
    <s v="May 31 2021 12:19PM"/>
    <x v="41"/>
    <x v="40"/>
    <n v="45"/>
    <s v="LIBRA"/>
    <n v="1"/>
    <s v="PRODUCTOS AGROPECUARIOS"/>
    <n v="10"/>
    <s v="PRODUCTOS PESQUEROS"/>
    <n v="1"/>
    <n v="0.45"/>
    <s v="Camaron de mar grande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3"/>
    <m/>
    <s v="May 31 2021 12:20PM"/>
    <x v="43"/>
    <x v="42"/>
    <n v="45"/>
    <s v="LIBRA"/>
    <n v="1"/>
    <s v="PRODUCTOS AGROPECUARIOS"/>
    <n v="10"/>
    <s v="PRODUCTOS PESQUEROS"/>
    <n v="1"/>
    <n v="0.45"/>
    <s v="Cola de camaron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2.25"/>
    <m/>
    <s v="May 31 2021 12:20PM"/>
    <x v="44"/>
    <x v="43"/>
    <n v="45"/>
    <s v="LIBRA"/>
    <n v="1"/>
    <s v="PRODUCTOS AGROPECUARIOS"/>
    <n v="10"/>
    <s v="PRODUCTOS PESQUEROS"/>
    <n v="1"/>
    <n v="0.45"/>
    <s v="Corvina"/>
    <m/>
    <n v="0"/>
    <n v="31"/>
    <x v="0"/>
    <n v="3"/>
    <x v="4"/>
  </r>
  <r>
    <n v="248043"/>
    <n v="779"/>
    <n v="2"/>
    <s v=" SANTA ANA"/>
    <n v="10"/>
    <s v="SANTA ANA"/>
    <s v="WILSON"/>
    <s v="FUENTES"/>
    <s v="WILSON FUENTES RAMOS"/>
    <m/>
    <m/>
    <m/>
    <n v="1"/>
    <s v="PRIMERA SEMANA"/>
    <n v="6"/>
    <s v="JUNIO"/>
    <n v="1"/>
    <s v="ADELMO URBINA"/>
    <n v="2021"/>
    <n v="2021"/>
    <n v="60"/>
    <n v="1"/>
    <n v="2.25"/>
    <m/>
    <s v="May 31 2021 12:20PM"/>
    <x v="48"/>
    <x v="47"/>
    <n v="45"/>
    <s v="LIBRA"/>
    <n v="1"/>
    <s v="PRODUCTOS AGROPECUARIOS"/>
    <n v="10"/>
    <s v="PRODUCTOS PESQUEROS"/>
    <n v="1"/>
    <n v="0.45"/>
    <s v="Macarela"/>
    <m/>
    <n v="0"/>
    <n v="31"/>
    <x v="0"/>
    <n v="3"/>
    <x v="4"/>
  </r>
  <r>
    <n v="2480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1"/>
    <s v="ADELMO URBINA"/>
    <n v="2021"/>
    <n v="2021"/>
    <n v="60"/>
    <n v="1"/>
    <n v="14.5"/>
    <m/>
    <s v="May 31 2021 12:21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31"/>
    <x v="0"/>
    <n v="3"/>
    <x v="4"/>
  </r>
  <r>
    <n v="24801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1"/>
    <s v="ADELMO URBINA"/>
    <n v="2021"/>
    <n v="2021"/>
    <n v="60"/>
    <n v="1"/>
    <n v="13.5"/>
    <m/>
    <s v="May 31 2021 12:21PM"/>
    <x v="113"/>
    <x v="109"/>
    <n v="13"/>
    <s v="BOLSA 50 LB"/>
    <n v="1"/>
    <s v="PRODUCTOS AGROPECUARIOS"/>
    <n v="4"/>
    <s v="AGRO INDUSTRIALES"/>
    <n v="50"/>
    <n v="22.73"/>
    <s v="Harina de trigo suave"/>
    <m/>
    <n v="0"/>
    <n v="31"/>
    <x v="0"/>
    <n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85"/>
        <item x="130"/>
        <item x="91"/>
        <item x="94"/>
        <item x="92"/>
        <item x="95"/>
        <item x="96"/>
        <item x="126"/>
        <item x="93"/>
        <item x="86"/>
        <item x="0"/>
        <item x="1"/>
        <item x="61"/>
        <item x="2"/>
        <item x="80"/>
        <item x="134"/>
        <item x="3"/>
        <item x="62"/>
        <item x="64"/>
        <item x="4"/>
        <item x="74"/>
        <item x="5"/>
        <item x="72"/>
        <item x="6"/>
        <item x="7"/>
        <item x="8"/>
        <item x="9"/>
        <item x="66"/>
        <item x="67"/>
        <item x="68"/>
        <item x="10"/>
        <item x="69"/>
        <item x="11"/>
        <item x="12"/>
        <item m="1" x="191"/>
        <item x="70"/>
        <item x="78"/>
        <item x="79"/>
        <item x="135"/>
        <item x="13"/>
        <item x="75"/>
        <item x="71"/>
        <item x="14"/>
        <item x="73"/>
        <item x="15"/>
        <item x="16"/>
        <item x="76"/>
        <item x="83"/>
        <item x="17"/>
        <item x="84"/>
        <item x="77"/>
        <item x="81"/>
        <item x="82"/>
        <item x="65"/>
        <item x="136"/>
        <item x="18"/>
        <item x="19"/>
        <item x="20"/>
        <item x="21"/>
        <item x="56"/>
        <item x="57"/>
        <item x="22"/>
        <item x="23"/>
        <item x="24"/>
        <item x="25"/>
        <item x="55"/>
        <item x="52"/>
        <item x="26"/>
        <item x="58"/>
        <item m="1" x="201"/>
        <item x="59"/>
        <item x="27"/>
        <item x="60"/>
        <item m="1" x="184"/>
        <item m="1" x="178"/>
        <item m="1" x="173"/>
        <item x="137"/>
        <item x="28"/>
        <item x="29"/>
        <item x="63"/>
        <item x="30"/>
        <item m="1" x="139"/>
        <item x="125"/>
        <item x="31"/>
        <item x="54"/>
        <item x="32"/>
        <item x="124"/>
        <item x="33"/>
        <item x="34"/>
        <item x="35"/>
        <item m="1" x="160"/>
        <item x="36"/>
        <item x="53"/>
        <item x="131"/>
        <item x="109"/>
        <item x="110"/>
        <item x="111"/>
        <item x="112"/>
        <item x="127"/>
        <item x="133"/>
        <item x="113"/>
        <item x="128"/>
        <item x="114"/>
        <item m="1" x="163"/>
        <item x="115"/>
        <item x="132"/>
        <item x="129"/>
        <item m="1" x="143"/>
        <item x="116"/>
        <item x="117"/>
        <item x="118"/>
        <item x="119"/>
        <item x="120"/>
        <item x="121"/>
        <item x="122"/>
        <item x="123"/>
        <item m="1" x="166"/>
        <item x="87"/>
        <item x="88"/>
        <item x="89"/>
        <item x="90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m="1" x="190"/>
        <item m="1" x="188"/>
        <item m="1" x="185"/>
        <item m="1" x="181"/>
        <item m="1" x="179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3"/>
        <item m="1" x="180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8"/>
        <item m="1" x="202"/>
        <item m="1" x="199"/>
        <item m="1" x="197"/>
        <item m="1" x="194"/>
        <item m="1" x="186"/>
        <item m="1" x="182"/>
        <item m="1" x="176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3"/>
        <item x="0"/>
        <item x="105"/>
        <item x="81"/>
        <item x="126"/>
        <item x="106"/>
        <item x="24"/>
        <item x="3"/>
        <item x="107"/>
        <item x="108"/>
        <item x="4"/>
        <item x="5"/>
        <item x="6"/>
        <item x="7"/>
        <item x="8"/>
        <item x="100"/>
        <item x="9"/>
        <item x="87"/>
        <item x="90"/>
        <item x="88"/>
        <item x="91"/>
        <item x="92"/>
        <item x="25"/>
        <item x="11"/>
        <item x="96"/>
        <item x="97"/>
        <item x="12"/>
        <item x="26"/>
        <item x="89"/>
        <item x="124"/>
        <item x="94"/>
        <item x="28"/>
        <item x="62"/>
        <item x="110"/>
        <item x="13"/>
        <item x="30"/>
        <item x="95"/>
        <item x="69"/>
        <item x="31"/>
        <item x="32"/>
        <item x="33"/>
        <item x="101"/>
        <item x="102"/>
        <item x="103"/>
        <item x="16"/>
        <item x="17"/>
        <item x="111"/>
        <item x="79"/>
        <item x="82"/>
        <item x="35"/>
        <item x="18"/>
        <item x="19"/>
        <item x="20"/>
        <item x="21"/>
        <item x="123"/>
        <item x="60"/>
        <item x="2"/>
        <item x="61"/>
        <item x="63"/>
        <item x="76"/>
        <item x="73"/>
        <item x="74"/>
        <item x="75"/>
        <item x="80"/>
        <item x="64"/>
        <item x="70"/>
        <item x="14"/>
        <item x="71"/>
        <item x="15"/>
        <item x="66"/>
        <item x="59"/>
        <item m="1" x="162"/>
        <item m="1" x="141"/>
        <item x="53"/>
        <item x="120"/>
        <item x="34"/>
        <item x="22"/>
        <item x="72"/>
        <item x="29"/>
        <item x="57"/>
        <item x="10"/>
        <item x="67"/>
        <item x="128"/>
        <item x="125"/>
        <item x="78"/>
        <item x="54"/>
        <item x="27"/>
        <item x="113"/>
        <item x="114"/>
        <item x="115"/>
        <item x="116"/>
        <item x="117"/>
        <item x="118"/>
        <item x="119"/>
        <item x="112"/>
        <item x="51"/>
        <item x="83"/>
        <item x="84"/>
        <item x="85"/>
        <item x="86"/>
        <item x="104"/>
        <item x="77"/>
        <item x="36"/>
        <item x="37"/>
        <item x="38"/>
        <item x="40"/>
        <item x="43"/>
        <item x="68"/>
        <item x="41"/>
        <item x="42"/>
        <item x="49"/>
        <item x="129"/>
        <item x="109"/>
        <item x="47"/>
        <item x="39"/>
        <item x="45"/>
        <item x="48"/>
        <item x="50"/>
        <item x="131"/>
        <item x="1"/>
        <item x="46"/>
        <item m="1" x="157"/>
        <item x="121"/>
        <item x="130"/>
        <item x="98"/>
        <item x="99"/>
        <item x="93"/>
        <item x="122"/>
        <item x="52"/>
        <item x="44"/>
        <item x="65"/>
        <item m="1" x="167"/>
        <item m="1" x="176"/>
        <item x="133"/>
        <item x="127"/>
        <item x="58"/>
        <item x="132"/>
        <item m="1" x="134"/>
        <item m="1" x="140"/>
        <item m="1" x="155"/>
        <item m="1" x="166"/>
        <item m="1" x="183"/>
        <item m="1" x="150"/>
        <item m="1" x="179"/>
        <item m="1" x="175"/>
        <item m="1" x="170"/>
        <item m="1" x="165"/>
        <item m="1" x="192"/>
        <item m="1" x="148"/>
        <item m="1" x="151"/>
        <item m="1" x="159"/>
        <item m="1" x="137"/>
        <item m="1" x="189"/>
        <item m="1" x="149"/>
        <item m="1" x="143"/>
        <item m="1" x="177"/>
        <item m="1" x="164"/>
        <item m="1" x="144"/>
        <item m="1" x="136"/>
        <item m="1" x="185"/>
        <item m="1" x="172"/>
        <item m="1" x="138"/>
        <item m="1" x="156"/>
        <item m="1" x="191"/>
        <item m="1" x="146"/>
        <item m="1" x="139"/>
        <item m="1" x="169"/>
        <item m="1" x="186"/>
        <item m="1" x="160"/>
        <item m="1" x="197"/>
        <item m="1" x="153"/>
        <item m="1" x="199"/>
        <item m="1" x="198"/>
        <item m="1" x="161"/>
        <item m="1" x="142"/>
        <item m="1" x="187"/>
        <item m="1" x="188"/>
        <item m="1" x="194"/>
        <item m="1" x="152"/>
        <item m="1" x="182"/>
        <item m="1" x="171"/>
        <item m="1" x="147"/>
        <item m="1" x="181"/>
        <item m="1" x="193"/>
        <item x="55"/>
        <item x="56"/>
        <item m="1" x="158"/>
        <item m="1" x="163"/>
        <item m="1" x="180"/>
        <item m="1" x="174"/>
        <item m="1" x="195"/>
        <item m="1" x="154"/>
        <item m="1" x="178"/>
        <item m="1" x="168"/>
        <item m="1" x="173"/>
        <item m="1" x="135"/>
        <item m="1" x="184"/>
        <item m="1" x="190"/>
        <item m="1" x="19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1"/>
        <item x="0"/>
        <item x="3"/>
        <item x="4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3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 r="1">
      <x v="2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 r="1">
      <x v="4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4"/>
      <x v="1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2"/>
      <x v="78"/>
    </i>
    <i r="1">
      <x v="3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 r="1">
      <x v="4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4"/>
      <x v="106"/>
    </i>
    <i>
      <x v="141"/>
      <x v="1"/>
      <x v="129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INDECAEA0990521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INDECAEA0990521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44347</v>
      </c>
      <c r="B3" s="229">
        <f>U7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44347</v>
      </c>
      <c r="V7" s="23">
        <f>+U7</f>
        <v>44347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3.125</v>
      </c>
      <c r="Q8" s="149">
        <f t="shared" si="10"/>
        <v>3</v>
      </c>
      <c r="R8" s="149">
        <f t="shared" si="11"/>
        <v>3.25</v>
      </c>
      <c r="T8" s="6" t="s">
        <v>179</v>
      </c>
      <c r="U8" s="23">
        <f>+VLOOKUP(9999,sansalvador,3,FALSE)</f>
        <v>44344</v>
      </c>
      <c r="V8" s="23">
        <f>+U8</f>
        <v>44344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44347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44344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INDECAEA0990521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37.68181818181818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37.125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6" t="s">
        <v>124</v>
      </c>
      <c r="E9" s="218">
        <v>38.571428571428569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7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6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7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6" t="s">
        <v>126</v>
      </c>
      <c r="E12" s="218">
        <v>51.75</v>
      </c>
      <c r="F12" s="218">
        <v>50</v>
      </c>
      <c r="G12" s="218">
        <v>53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7" t="s">
        <v>126</v>
      </c>
      <c r="P12" s="218">
        <v>51.75</v>
      </c>
      <c r="Q12" s="218">
        <v>50</v>
      </c>
      <c r="R12" s="218">
        <v>53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6" t="s">
        <v>126</v>
      </c>
      <c r="E13" s="218">
        <v>53.25</v>
      </c>
      <c r="F13" s="218">
        <v>53</v>
      </c>
      <c r="G13" s="218">
        <v>54</v>
      </c>
      <c r="H13" s="218">
        <v>0.6</v>
      </c>
      <c r="I13" s="218">
        <v>0.6</v>
      </c>
      <c r="J13" s="218">
        <v>0.6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7" t="s">
        <v>126</v>
      </c>
      <c r="P13" s="218">
        <v>53.333333333333336</v>
      </c>
      <c r="Q13" s="218">
        <v>52</v>
      </c>
      <c r="R13" s="218">
        <v>54</v>
      </c>
      <c r="S13" s="218">
        <v>0.625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46" t="s">
        <v>126</v>
      </c>
      <c r="E14" s="218">
        <v>57</v>
      </c>
      <c r="F14" s="218">
        <v>57</v>
      </c>
      <c r="G14" s="218">
        <v>57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3COJUTEPEQUE</v>
      </c>
      <c r="M14" s="213">
        <v>3</v>
      </c>
      <c r="N14" s="212" t="s">
        <v>180</v>
      </c>
      <c r="O14" s="227" t="s">
        <v>126</v>
      </c>
      <c r="P14" s="218">
        <v>58</v>
      </c>
      <c r="Q14" s="218">
        <v>58</v>
      </c>
      <c r="R14" s="218">
        <v>58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6" t="s">
        <v>127</v>
      </c>
      <c r="E15" s="218">
        <v>53.3</v>
      </c>
      <c r="F15" s="218">
        <v>48</v>
      </c>
      <c r="G15" s="218">
        <v>55</v>
      </c>
      <c r="H15" s="218">
        <v>0.72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7" t="s">
        <v>127</v>
      </c>
      <c r="P15" s="218">
        <v>53.3</v>
      </c>
      <c r="Q15" s="218">
        <v>48</v>
      </c>
      <c r="R15" s="218">
        <v>55</v>
      </c>
      <c r="S15" s="218">
        <v>0.72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6" t="s">
        <v>127</v>
      </c>
      <c r="E16" s="218">
        <v>51.8125</v>
      </c>
      <c r="F16" s="218">
        <v>50</v>
      </c>
      <c r="G16" s="218">
        <v>54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7" t="s">
        <v>127</v>
      </c>
      <c r="P16" s="218">
        <v>50.857142857142854</v>
      </c>
      <c r="Q16" s="218">
        <v>44</v>
      </c>
      <c r="R16" s="218">
        <v>54</v>
      </c>
      <c r="S16" s="218">
        <v>0.60833333333333328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46" t="s">
        <v>127</v>
      </c>
      <c r="E17" s="218">
        <v>60</v>
      </c>
      <c r="F17" s="218">
        <v>60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4CHALATENANGO</v>
      </c>
      <c r="M17" s="214">
        <v>4</v>
      </c>
      <c r="N17" s="212" t="s">
        <v>177</v>
      </c>
      <c r="O17" s="227" t="s">
        <v>127</v>
      </c>
      <c r="P17" s="218">
        <v>52</v>
      </c>
      <c r="Q17" s="218">
        <v>50</v>
      </c>
      <c r="R17" s="218">
        <v>53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46" t="s">
        <v>127</v>
      </c>
      <c r="E18" s="218">
        <v>46.6</v>
      </c>
      <c r="F18" s="218">
        <v>45</v>
      </c>
      <c r="G18" s="218">
        <v>50</v>
      </c>
      <c r="H18" s="218">
        <v>0.56999999999999995</v>
      </c>
      <c r="I18" s="218">
        <v>0.55000000000000004</v>
      </c>
      <c r="J18" s="218">
        <v>0.6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7" t="s">
        <v>127</v>
      </c>
      <c r="P18" s="218">
        <v>55.666666666666664</v>
      </c>
      <c r="Q18" s="218">
        <v>55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6" t="s">
        <v>131</v>
      </c>
      <c r="E19" s="218">
        <v>46.25</v>
      </c>
      <c r="F19" s="218">
        <v>45</v>
      </c>
      <c r="G19" s="218">
        <v>48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7" t="s">
        <v>131</v>
      </c>
      <c r="P19" s="218">
        <v>46.25</v>
      </c>
      <c r="Q19" s="218">
        <v>45</v>
      </c>
      <c r="R19" s="218">
        <v>48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MIGUEL</v>
      </c>
      <c r="B20" s="213">
        <v>5</v>
      </c>
      <c r="C20" s="212" t="s">
        <v>175</v>
      </c>
      <c r="D20" s="246" t="s">
        <v>131</v>
      </c>
      <c r="E20" s="218">
        <v>51</v>
      </c>
      <c r="F20" s="218">
        <v>50</v>
      </c>
      <c r="G20" s="218">
        <v>52</v>
      </c>
      <c r="H20" s="218">
        <v>0.6</v>
      </c>
      <c r="I20" s="218">
        <v>0.6</v>
      </c>
      <c r="J20" s="218">
        <v>0.6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7" t="s">
        <v>128</v>
      </c>
      <c r="P20" s="218">
        <v>47.6</v>
      </c>
      <c r="Q20" s="218">
        <v>43</v>
      </c>
      <c r="R20" s="218">
        <v>50</v>
      </c>
      <c r="S20" s="218">
        <v>0.66999999999999993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6" t="s">
        <v>128</v>
      </c>
      <c r="E21" s="218">
        <v>47.555555555555557</v>
      </c>
      <c r="F21" s="218">
        <v>43</v>
      </c>
      <c r="G21" s="218">
        <v>50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7" t="s">
        <v>128</v>
      </c>
      <c r="P21" s="218">
        <v>50</v>
      </c>
      <c r="Q21" s="218">
        <v>48</v>
      </c>
      <c r="R21" s="218">
        <v>52</v>
      </c>
      <c r="S21" s="218">
        <v>0.6</v>
      </c>
      <c r="T21" s="218">
        <v>0.6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6" t="s">
        <v>128</v>
      </c>
      <c r="E22" s="218">
        <v>49.428571428571431</v>
      </c>
      <c r="F22" s="218">
        <v>48</v>
      </c>
      <c r="G22" s="218">
        <v>50</v>
      </c>
      <c r="H22" s="218">
        <v>0.6</v>
      </c>
      <c r="I22" s="218">
        <v>0.6</v>
      </c>
      <c r="J22" s="218">
        <v>0.6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7" t="s">
        <v>128</v>
      </c>
      <c r="P22" s="218">
        <v>49.333333333333336</v>
      </c>
      <c r="Q22" s="218">
        <v>48</v>
      </c>
      <c r="R22" s="218">
        <v>50</v>
      </c>
      <c r="S22" s="218">
        <v>0.6</v>
      </c>
      <c r="T22" s="218">
        <v>0.6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46" t="s">
        <v>128</v>
      </c>
      <c r="E23" s="218">
        <v>54.285714285714285</v>
      </c>
      <c r="F23" s="218">
        <v>53</v>
      </c>
      <c r="G23" s="218">
        <v>55</v>
      </c>
      <c r="H23" s="218">
        <v>0.7142857142857143</v>
      </c>
      <c r="I23" s="218">
        <v>0.7</v>
      </c>
      <c r="J23" s="218">
        <v>0.75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7" t="s">
        <v>128</v>
      </c>
      <c r="P23" s="218">
        <v>50.375</v>
      </c>
      <c r="Q23" s="218">
        <v>50</v>
      </c>
      <c r="R23" s="218">
        <v>53</v>
      </c>
      <c r="S23" s="218">
        <v>0.73125000000000007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46" t="s">
        <v>128</v>
      </c>
      <c r="E24" s="218">
        <v>41</v>
      </c>
      <c r="F24" s="218">
        <v>38</v>
      </c>
      <c r="G24" s="218">
        <v>45</v>
      </c>
      <c r="H24" s="218">
        <v>0.52</v>
      </c>
      <c r="I24" s="218">
        <v>0.5</v>
      </c>
      <c r="J24" s="218">
        <v>0.55000000000000004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7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6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7COJUTEPEQUE</v>
      </c>
      <c r="M25" s="213">
        <v>7</v>
      </c>
      <c r="N25" s="212" t="s">
        <v>180</v>
      </c>
      <c r="O25" s="227" t="s">
        <v>169</v>
      </c>
      <c r="P25" s="218">
        <v>75</v>
      </c>
      <c r="Q25" s="218">
        <v>75</v>
      </c>
      <c r="R25" s="218">
        <v>75</v>
      </c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6" t="s">
        <v>169</v>
      </c>
      <c r="E26" s="218">
        <v>68</v>
      </c>
      <c r="F26" s="218">
        <v>68</v>
      </c>
      <c r="G26" s="218">
        <v>68</v>
      </c>
      <c r="H26" s="218">
        <v>0.75</v>
      </c>
      <c r="I26" s="218">
        <v>0.75</v>
      </c>
      <c r="J26" s="218">
        <v>0.75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7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7SENSUNTEPEQUE</v>
      </c>
      <c r="B27" s="213">
        <v>7</v>
      </c>
      <c r="C27" s="212" t="s">
        <v>182</v>
      </c>
      <c r="D27" s="246" t="s">
        <v>169</v>
      </c>
      <c r="E27" s="218">
        <v>80</v>
      </c>
      <c r="F27" s="218">
        <v>80</v>
      </c>
      <c r="G27" s="218">
        <v>80</v>
      </c>
      <c r="H27" s="218">
        <v>1.19</v>
      </c>
      <c r="I27" s="218">
        <v>1</v>
      </c>
      <c r="J27" s="218">
        <v>1.25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7" t="s">
        <v>129</v>
      </c>
      <c r="P27" s="218">
        <v>15.789473684210526</v>
      </c>
      <c r="Q27" s="218">
        <v>15</v>
      </c>
      <c r="R27" s="218">
        <v>18</v>
      </c>
      <c r="S27" s="218">
        <v>0.20000000000000007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27" t="s">
        <v>129</v>
      </c>
      <c r="P28" s="218">
        <v>15.571428571428571</v>
      </c>
      <c r="Q28" s="218">
        <v>15</v>
      </c>
      <c r="R28" s="218">
        <v>16</v>
      </c>
      <c r="S28" s="218">
        <v>0.19999999999999998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6" t="s">
        <v>129</v>
      </c>
      <c r="E29" s="218">
        <v>15.666666666666666</v>
      </c>
      <c r="F29" s="218">
        <v>15</v>
      </c>
      <c r="G29" s="218">
        <v>18</v>
      </c>
      <c r="H29" s="218">
        <v>0.20000000000000007</v>
      </c>
      <c r="I29" s="218">
        <v>0.2</v>
      </c>
      <c r="J29" s="218">
        <v>0.2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27" t="s">
        <v>129</v>
      </c>
      <c r="P29" s="218">
        <v>15.666666666666666</v>
      </c>
      <c r="Q29" s="218">
        <v>15</v>
      </c>
      <c r="R29" s="218">
        <v>16</v>
      </c>
      <c r="S29" s="218">
        <v>0.23333333333333331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6" t="s">
        <v>129</v>
      </c>
      <c r="E30" s="218">
        <v>15.833333333333334</v>
      </c>
      <c r="F30" s="218">
        <v>15</v>
      </c>
      <c r="G30" s="218">
        <v>18</v>
      </c>
      <c r="H30" s="218">
        <v>0.20624999999999999</v>
      </c>
      <c r="I30" s="218">
        <v>0.2</v>
      </c>
      <c r="J30" s="218">
        <v>0.25</v>
      </c>
      <c r="K30" s="55"/>
      <c r="L30" s="56" t="str">
        <f t="shared" si="0"/>
        <v>9COJUTEPEQUE</v>
      </c>
      <c r="M30" s="213">
        <v>9</v>
      </c>
      <c r="N30" s="212" t="s">
        <v>180</v>
      </c>
      <c r="O30" s="227" t="s">
        <v>129</v>
      </c>
      <c r="P30" s="218">
        <v>16</v>
      </c>
      <c r="Q30" s="218">
        <v>16</v>
      </c>
      <c r="R30" s="218">
        <v>16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46" t="s">
        <v>129</v>
      </c>
      <c r="E31" s="218">
        <v>15</v>
      </c>
      <c r="F31" s="218">
        <v>14</v>
      </c>
      <c r="G31" s="218">
        <v>16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7" t="s">
        <v>264</v>
      </c>
      <c r="P31" s="218">
        <v>14.642857142857142</v>
      </c>
      <c r="Q31" s="218">
        <v>14</v>
      </c>
      <c r="R31" s="218">
        <v>15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46" t="s">
        <v>129</v>
      </c>
      <c r="E32" s="218">
        <v>14.6</v>
      </c>
      <c r="F32" s="218">
        <v>14</v>
      </c>
      <c r="G32" s="218">
        <v>15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27" t="s">
        <v>264</v>
      </c>
      <c r="P32" s="218">
        <v>15.642857142857142</v>
      </c>
      <c r="Q32" s="218">
        <v>15</v>
      </c>
      <c r="R32" s="218">
        <v>16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6" t="s">
        <v>264</v>
      </c>
      <c r="E33" s="218">
        <v>14.571428571428571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10CHALATENANGO</v>
      </c>
      <c r="M33" s="214">
        <v>10</v>
      </c>
      <c r="N33" s="212" t="s">
        <v>177</v>
      </c>
      <c r="O33" s="227" t="s">
        <v>264</v>
      </c>
      <c r="P33" s="218">
        <v>15.666666666666666</v>
      </c>
      <c r="Q33" s="218">
        <v>15</v>
      </c>
      <c r="R33" s="218">
        <v>16</v>
      </c>
      <c r="S33" s="218">
        <v>0.23333333333333331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6" t="s">
        <v>264</v>
      </c>
      <c r="E34" s="218">
        <v>15.416666666666666</v>
      </c>
      <c r="F34" s="218">
        <v>14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10COJUTEPEQUE</v>
      </c>
      <c r="M34" s="213">
        <v>10</v>
      </c>
      <c r="N34" s="212" t="s">
        <v>180</v>
      </c>
      <c r="O34" s="227" t="s">
        <v>264</v>
      </c>
      <c r="P34" s="218">
        <v>17.444444444444443</v>
      </c>
      <c r="Q34" s="218">
        <v>16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46" t="s">
        <v>264</v>
      </c>
      <c r="E35" s="218">
        <v>16.714285714285715</v>
      </c>
      <c r="F35" s="218">
        <v>16</v>
      </c>
      <c r="G35" s="218">
        <v>17</v>
      </c>
      <c r="H35" s="218">
        <v>0.24285714285714285</v>
      </c>
      <c r="I35" s="218">
        <v>0.2</v>
      </c>
      <c r="J35" s="218">
        <v>0.25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27" t="s">
        <v>53</v>
      </c>
      <c r="P35" s="218">
        <v>13</v>
      </c>
      <c r="Q35" s="218">
        <v>13</v>
      </c>
      <c r="R35" s="218">
        <v>13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46" t="s">
        <v>264</v>
      </c>
      <c r="E36" s="218">
        <v>14.8</v>
      </c>
      <c r="F36" s="218">
        <v>14</v>
      </c>
      <c r="G36" s="218">
        <v>15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11SAN MIGUEL</v>
      </c>
      <c r="M36" s="214">
        <v>11</v>
      </c>
      <c r="N36" s="212" t="s">
        <v>175</v>
      </c>
      <c r="O36" s="227" t="s">
        <v>53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11CHALATENANGO</v>
      </c>
      <c r="M37" s="214">
        <v>11</v>
      </c>
      <c r="N37" s="212" t="s">
        <v>177</v>
      </c>
      <c r="O37" s="227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6" t="s">
        <v>53</v>
      </c>
      <c r="E38" s="218">
        <v>13.333333333333334</v>
      </c>
      <c r="F38" s="218">
        <v>12</v>
      </c>
      <c r="G38" s="218">
        <v>14</v>
      </c>
      <c r="H38" s="218"/>
      <c r="I38" s="218"/>
      <c r="J38" s="218"/>
      <c r="K38" s="55"/>
      <c r="L38" s="56" t="str">
        <f t="shared" si="0"/>
        <v>11COJUTEPEQUE</v>
      </c>
      <c r="M38" s="213">
        <v>11</v>
      </c>
      <c r="N38" s="212" t="s">
        <v>180</v>
      </c>
      <c r="O38" s="227" t="s">
        <v>53</v>
      </c>
      <c r="P38" s="218">
        <v>15</v>
      </c>
      <c r="Q38" s="218">
        <v>15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46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7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46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27" t="s">
        <v>54</v>
      </c>
      <c r="P40" s="218">
        <v>22.5</v>
      </c>
      <c r="Q40" s="218">
        <v>22</v>
      </c>
      <c r="R40" s="218">
        <v>23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7" t="s">
        <v>55</v>
      </c>
      <c r="P41" s="218">
        <v>40.5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46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7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6" t="s">
        <v>55</v>
      </c>
      <c r="E43" s="218">
        <v>40.799999999999997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27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14CHALATENANGO</v>
      </c>
      <c r="M44" s="214">
        <v>14</v>
      </c>
      <c r="N44" s="212" t="s">
        <v>177</v>
      </c>
      <c r="O44" s="227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46" t="s">
        <v>56</v>
      </c>
      <c r="E45" s="218">
        <v>12.333333333333334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14COJUTEPEQUE</v>
      </c>
      <c r="M45" s="213">
        <v>14</v>
      </c>
      <c r="N45" s="212" t="s">
        <v>180</v>
      </c>
      <c r="O45" s="227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46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7" t="s">
        <v>57</v>
      </c>
      <c r="P46" s="218">
        <v>46.666666666666664</v>
      </c>
      <c r="Q46" s="218">
        <v>40</v>
      </c>
      <c r="R46" s="218">
        <v>50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46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16CHALATENANGO</v>
      </c>
      <c r="M47" s="213">
        <v>16</v>
      </c>
      <c r="N47" s="212" t="s">
        <v>177</v>
      </c>
      <c r="O47" s="227" t="s">
        <v>58</v>
      </c>
      <c r="P47" s="218">
        <v>11</v>
      </c>
      <c r="Q47" s="218">
        <v>11</v>
      </c>
      <c r="R47" s="218">
        <v>11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46" t="s">
        <v>57</v>
      </c>
      <c r="E48" s="218">
        <v>50</v>
      </c>
      <c r="F48" s="218">
        <v>50</v>
      </c>
      <c r="G48" s="218">
        <v>50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7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46" t="s">
        <v>57</v>
      </c>
      <c r="E49" s="218">
        <v>40</v>
      </c>
      <c r="F49" s="218">
        <v>40</v>
      </c>
      <c r="G49" s="218">
        <v>40</v>
      </c>
      <c r="H49" s="218"/>
      <c r="I49" s="218"/>
      <c r="J49" s="218"/>
      <c r="K49" s="55"/>
      <c r="L49" s="56" t="str">
        <f t="shared" si="0"/>
        <v>17SAN MIGUEL</v>
      </c>
      <c r="M49" s="214">
        <v>17</v>
      </c>
      <c r="N49" s="212" t="s">
        <v>175</v>
      </c>
      <c r="O49" s="227" t="s">
        <v>59</v>
      </c>
      <c r="P49" s="218">
        <v>8.3333333333333339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46" t="s">
        <v>58</v>
      </c>
      <c r="E50" s="218">
        <v>11.333333333333334</v>
      </c>
      <c r="F50" s="218">
        <v>10</v>
      </c>
      <c r="G50" s="218">
        <v>12</v>
      </c>
      <c r="H50" s="218"/>
      <c r="I50" s="218"/>
      <c r="J50" s="218"/>
      <c r="K50" s="55"/>
      <c r="L50" s="56" t="str">
        <f t="shared" si="0"/>
        <v>17COJUTEPEQUE</v>
      </c>
      <c r="M50" s="213">
        <v>17</v>
      </c>
      <c r="N50" s="212" t="s">
        <v>180</v>
      </c>
      <c r="O50" s="227" t="s">
        <v>59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6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18TIENDONA</v>
      </c>
      <c r="M51" s="213">
        <v>18</v>
      </c>
      <c r="N51" s="212" t="s">
        <v>191</v>
      </c>
      <c r="O51" s="227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3">
        <v>17</v>
      </c>
      <c r="C52" s="212" t="s">
        <v>175</v>
      </c>
      <c r="D52" s="246" t="s">
        <v>59</v>
      </c>
      <c r="E52" s="218">
        <v>7.666666666666667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27" t="s">
        <v>138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6" t="s">
        <v>60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7" t="s">
        <v>61</v>
      </c>
      <c r="P53" s="218">
        <v>12.875</v>
      </c>
      <c r="Q53" s="218">
        <v>12</v>
      </c>
      <c r="R53" s="218">
        <v>13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18SENSUNTEPEQUE</v>
      </c>
      <c r="B54" s="214">
        <v>18</v>
      </c>
      <c r="C54" s="212" t="s">
        <v>182</v>
      </c>
      <c r="D54" s="246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20SAN MIGUEL</v>
      </c>
      <c r="M54" s="214">
        <v>20</v>
      </c>
      <c r="N54" s="212" t="s">
        <v>175</v>
      </c>
      <c r="O54" s="227" t="s">
        <v>61</v>
      </c>
      <c r="P54" s="218">
        <v>14.666666666666666</v>
      </c>
      <c r="Q54" s="218">
        <v>14</v>
      </c>
      <c r="R54" s="218">
        <v>16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18SANTA ANA</v>
      </c>
      <c r="B55" s="213">
        <v>18</v>
      </c>
      <c r="C55" s="212" t="s">
        <v>173</v>
      </c>
      <c r="D55" s="246" t="s">
        <v>60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20CHALATENANGO</v>
      </c>
      <c r="M55" s="214">
        <v>20</v>
      </c>
      <c r="N55" s="212" t="s">
        <v>177</v>
      </c>
      <c r="O55" s="227" t="s">
        <v>61</v>
      </c>
      <c r="P55" s="218">
        <v>14</v>
      </c>
      <c r="Q55" s="218">
        <v>14</v>
      </c>
      <c r="R55" s="218">
        <v>14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6" t="s">
        <v>138</v>
      </c>
      <c r="E56" s="218">
        <v>4</v>
      </c>
      <c r="F56" s="218">
        <v>4</v>
      </c>
      <c r="G56" s="218">
        <v>4</v>
      </c>
      <c r="H56" s="218"/>
      <c r="I56" s="218"/>
      <c r="J56" s="218"/>
      <c r="K56" s="55"/>
      <c r="L56" s="56" t="str">
        <f t="shared" si="0"/>
        <v>20COJUTEPEQUE</v>
      </c>
      <c r="M56" s="213">
        <v>20</v>
      </c>
      <c r="N56" s="212" t="s">
        <v>180</v>
      </c>
      <c r="O56" s="227" t="s">
        <v>61</v>
      </c>
      <c r="P56" s="218">
        <v>17</v>
      </c>
      <c r="Q56" s="218">
        <v>17</v>
      </c>
      <c r="R56" s="218">
        <v>17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6" t="s">
        <v>61</v>
      </c>
      <c r="E57" s="218">
        <v>12</v>
      </c>
      <c r="F57" s="218">
        <v>12</v>
      </c>
      <c r="G57" s="218">
        <v>12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7" t="s">
        <v>62</v>
      </c>
      <c r="P57" s="218">
        <v>10.875</v>
      </c>
      <c r="Q57" s="218">
        <v>10</v>
      </c>
      <c r="R57" s="218">
        <v>11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6" t="s">
        <v>61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7" t="s">
        <v>266</v>
      </c>
      <c r="P58" s="218">
        <v>18</v>
      </c>
      <c r="Q58" s="218">
        <v>17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20SENSUNTEPEQUE</v>
      </c>
      <c r="B59" s="214">
        <v>20</v>
      </c>
      <c r="C59" s="212" t="s">
        <v>182</v>
      </c>
      <c r="D59" s="246" t="s">
        <v>61</v>
      </c>
      <c r="E59" s="218">
        <v>16</v>
      </c>
      <c r="F59" s="218">
        <v>16</v>
      </c>
      <c r="G59" s="218">
        <v>16</v>
      </c>
      <c r="H59" s="218"/>
      <c r="I59" s="218"/>
      <c r="J59" s="218"/>
      <c r="K59" s="55"/>
      <c r="L59" s="56" t="str">
        <f t="shared" si="0"/>
        <v>22SAN MIGUEL</v>
      </c>
      <c r="M59" s="214">
        <v>22</v>
      </c>
      <c r="N59" s="212" t="s">
        <v>175</v>
      </c>
      <c r="O59" s="227" t="s">
        <v>266</v>
      </c>
      <c r="P59" s="218">
        <v>20</v>
      </c>
      <c r="Q59" s="218">
        <v>18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20SANTA ANA</v>
      </c>
      <c r="B60" s="213">
        <v>20</v>
      </c>
      <c r="C60" s="212" t="s">
        <v>173</v>
      </c>
      <c r="D60" s="246" t="s">
        <v>61</v>
      </c>
      <c r="E60" s="218">
        <v>13</v>
      </c>
      <c r="F60" s="218">
        <v>12</v>
      </c>
      <c r="G60" s="218">
        <v>16</v>
      </c>
      <c r="H60" s="218"/>
      <c r="I60" s="218"/>
      <c r="J60" s="218"/>
      <c r="K60" s="55"/>
      <c r="L60" s="56" t="str">
        <f t="shared" si="0"/>
        <v>22CHALATENANGO</v>
      </c>
      <c r="M60" s="214">
        <v>22</v>
      </c>
      <c r="N60" s="212" t="s">
        <v>177</v>
      </c>
      <c r="O60" s="227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6" t="s">
        <v>62</v>
      </c>
      <c r="E61" s="218">
        <v>10</v>
      </c>
      <c r="F61" s="218">
        <v>10</v>
      </c>
      <c r="G61" s="218">
        <v>10</v>
      </c>
      <c r="H61" s="218"/>
      <c r="I61" s="218"/>
      <c r="J61" s="218"/>
      <c r="K61" s="55"/>
      <c r="L61" s="56" t="str">
        <f t="shared" si="0"/>
        <v>22COJUTEPEQUE</v>
      </c>
      <c r="M61" s="213">
        <v>22</v>
      </c>
      <c r="N61" s="212" t="s">
        <v>180</v>
      </c>
      <c r="O61" s="227" t="s">
        <v>266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6" t="s">
        <v>266</v>
      </c>
      <c r="E62" s="218">
        <v>16.875</v>
      </c>
      <c r="F62" s="218">
        <v>16</v>
      </c>
      <c r="G62" s="218">
        <v>17</v>
      </c>
      <c r="H62" s="218"/>
      <c r="I62" s="218"/>
      <c r="J62" s="218"/>
      <c r="K62" s="55"/>
      <c r="L62" s="56" t="str">
        <f t="shared" si="0"/>
        <v>23TIENDONA</v>
      </c>
      <c r="M62" s="214">
        <v>23</v>
      </c>
      <c r="N62" s="212" t="s">
        <v>191</v>
      </c>
      <c r="O62" s="227" t="s">
        <v>64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6" t="s">
        <v>266</v>
      </c>
      <c r="E63" s="218">
        <v>19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23COJUTEPEQUE</v>
      </c>
      <c r="M63" s="213">
        <v>23</v>
      </c>
      <c r="N63" s="212" t="s">
        <v>180</v>
      </c>
      <c r="O63" s="227" t="s">
        <v>64</v>
      </c>
      <c r="P63" s="218">
        <v>23</v>
      </c>
      <c r="Q63" s="218">
        <v>23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4">
        <v>22</v>
      </c>
      <c r="C64" s="212" t="s">
        <v>182</v>
      </c>
      <c r="D64" s="246" t="s">
        <v>266</v>
      </c>
      <c r="E64" s="218">
        <v>22</v>
      </c>
      <c r="F64" s="218">
        <v>20</v>
      </c>
      <c r="G64" s="218">
        <v>24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7" t="s">
        <v>65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22SANTA ANA</v>
      </c>
      <c r="B65" s="213">
        <v>22</v>
      </c>
      <c r="C65" s="212" t="s">
        <v>173</v>
      </c>
      <c r="D65" s="246" t="s">
        <v>266</v>
      </c>
      <c r="E65" s="218">
        <v>19.666666666666668</v>
      </c>
      <c r="F65" s="218">
        <v>19</v>
      </c>
      <c r="G65" s="218">
        <v>20</v>
      </c>
      <c r="H65" s="218"/>
      <c r="I65" s="218"/>
      <c r="J65" s="218"/>
      <c r="K65" s="55"/>
      <c r="L65" s="56" t="str">
        <f t="shared" si="0"/>
        <v>24SAN MIGUEL</v>
      </c>
      <c r="M65" s="214">
        <v>24</v>
      </c>
      <c r="N65" s="212" t="s">
        <v>175</v>
      </c>
      <c r="O65" s="227" t="s">
        <v>65</v>
      </c>
      <c r="P65" s="218">
        <v>18.666666666666668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46" t="s">
        <v>64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24CHALATENANGO</v>
      </c>
      <c r="M66" s="214">
        <v>24</v>
      </c>
      <c r="N66" s="212" t="s">
        <v>177</v>
      </c>
      <c r="O66" s="227" t="s">
        <v>65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23SENSUNTEPEQUE</v>
      </c>
      <c r="B67" s="213">
        <v>23</v>
      </c>
      <c r="C67" s="212" t="s">
        <v>182</v>
      </c>
      <c r="D67" s="246" t="s">
        <v>64</v>
      </c>
      <c r="E67" s="218">
        <v>18</v>
      </c>
      <c r="F67" s="218">
        <v>16</v>
      </c>
      <c r="G67" s="218">
        <v>20</v>
      </c>
      <c r="H67" s="218"/>
      <c r="I67" s="218"/>
      <c r="J67" s="218"/>
      <c r="K67" s="55"/>
      <c r="L67" s="56" t="str">
        <f t="shared" si="0"/>
        <v>24COJUTEPEQUE</v>
      </c>
      <c r="M67" s="213">
        <v>24</v>
      </c>
      <c r="N67" s="212" t="s">
        <v>180</v>
      </c>
      <c r="O67" s="227" t="s">
        <v>65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46" t="s">
        <v>65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7" t="s">
        <v>66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46" t="s">
        <v>65</v>
      </c>
      <c r="E69" s="218">
        <v>18.5</v>
      </c>
      <c r="F69" s="218">
        <v>16</v>
      </c>
      <c r="G69" s="218">
        <v>20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7" t="s">
        <v>66</v>
      </c>
      <c r="P69" s="218">
        <v>19.333333333333332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24SENSUNTEPEQUE</v>
      </c>
      <c r="B70" s="214">
        <v>24</v>
      </c>
      <c r="C70" s="212" t="s">
        <v>182</v>
      </c>
      <c r="D70" s="246" t="s">
        <v>65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25CHALATENANGO</v>
      </c>
      <c r="M70" s="214">
        <v>25</v>
      </c>
      <c r="N70" s="212" t="s">
        <v>177</v>
      </c>
      <c r="O70" s="227" t="s">
        <v>66</v>
      </c>
      <c r="P70" s="218">
        <v>17</v>
      </c>
      <c r="Q70" s="218">
        <v>17</v>
      </c>
      <c r="R70" s="218">
        <v>17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ANA</v>
      </c>
      <c r="B71" s="213">
        <v>24</v>
      </c>
      <c r="C71" s="212" t="s">
        <v>173</v>
      </c>
      <c r="D71" s="246" t="s">
        <v>65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25COJUTEPEQUE</v>
      </c>
      <c r="M71" s="213">
        <v>25</v>
      </c>
      <c r="N71" s="212" t="s">
        <v>180</v>
      </c>
      <c r="O71" s="227" t="s">
        <v>66</v>
      </c>
      <c r="P71" s="218">
        <v>26</v>
      </c>
      <c r="Q71" s="218">
        <v>26</v>
      </c>
      <c r="R71" s="218">
        <v>26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6" t="s">
        <v>66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7" t="s">
        <v>67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46" t="s">
        <v>66</v>
      </c>
      <c r="E73" s="218">
        <v>18</v>
      </c>
      <c r="F73" s="218">
        <v>16</v>
      </c>
      <c r="G73" s="218">
        <v>20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7" t="s">
        <v>67</v>
      </c>
      <c r="P73" s="218">
        <v>11.666666666666666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25SENSUNTEPEQUE</v>
      </c>
      <c r="B74" s="214">
        <v>25</v>
      </c>
      <c r="C74" s="212" t="s">
        <v>182</v>
      </c>
      <c r="D74" s="246" t="s">
        <v>66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26CHALATENANGO</v>
      </c>
      <c r="M74" s="214">
        <v>26</v>
      </c>
      <c r="N74" s="212" t="s">
        <v>177</v>
      </c>
      <c r="O74" s="227" t="s">
        <v>67</v>
      </c>
      <c r="P74" s="218">
        <v>14</v>
      </c>
      <c r="Q74" s="218">
        <v>14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ANA</v>
      </c>
      <c r="B75" s="213">
        <v>25</v>
      </c>
      <c r="C75" s="212" t="s">
        <v>173</v>
      </c>
      <c r="D75" s="246" t="s">
        <v>66</v>
      </c>
      <c r="E75" s="218">
        <v>19.333333333333332</v>
      </c>
      <c r="F75" s="218">
        <v>18</v>
      </c>
      <c r="G75" s="218">
        <v>20</v>
      </c>
      <c r="H75" s="218"/>
      <c r="I75" s="218"/>
      <c r="J75" s="218"/>
      <c r="K75" s="55"/>
      <c r="L75" s="56" t="str">
        <f t="shared" si="6"/>
        <v>26COJUTEPEQUE</v>
      </c>
      <c r="M75" s="213">
        <v>26</v>
      </c>
      <c r="N75" s="212" t="s">
        <v>180</v>
      </c>
      <c r="O75" s="227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6" t="s">
        <v>67</v>
      </c>
      <c r="E76" s="218">
        <v>14.142857142857142</v>
      </c>
      <c r="F76" s="218">
        <v>14</v>
      </c>
      <c r="G76" s="218">
        <v>15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7" t="s">
        <v>68</v>
      </c>
      <c r="P76" s="218">
        <v>9</v>
      </c>
      <c r="Q76" s="218">
        <v>9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46" t="s">
        <v>67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7" t="s">
        <v>68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26SENSUNTEPEQUE</v>
      </c>
      <c r="B78" s="214">
        <v>26</v>
      </c>
      <c r="C78" s="212" t="s">
        <v>182</v>
      </c>
      <c r="D78" s="246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27CHALATENANGO</v>
      </c>
      <c r="M78" s="214">
        <v>27</v>
      </c>
      <c r="N78" s="212" t="s">
        <v>177</v>
      </c>
      <c r="O78" s="227" t="s">
        <v>68</v>
      </c>
      <c r="P78" s="218">
        <v>13</v>
      </c>
      <c r="Q78" s="218">
        <v>13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26SANTA ANA</v>
      </c>
      <c r="B79" s="213">
        <v>26</v>
      </c>
      <c r="C79" s="212" t="s">
        <v>173</v>
      </c>
      <c r="D79" s="246" t="s">
        <v>67</v>
      </c>
      <c r="E79" s="218">
        <v>14.5</v>
      </c>
      <c r="F79" s="218">
        <v>14</v>
      </c>
      <c r="G79" s="218">
        <v>16</v>
      </c>
      <c r="H79" s="218"/>
      <c r="I79" s="218"/>
      <c r="J79" s="218"/>
      <c r="K79" s="55"/>
      <c r="L79" s="56" t="str">
        <f t="shared" si="6"/>
        <v>27COJUTEPEQUE</v>
      </c>
      <c r="M79" s="213">
        <v>27</v>
      </c>
      <c r="N79" s="212" t="s">
        <v>180</v>
      </c>
      <c r="O79" s="227" t="s">
        <v>68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46" t="s">
        <v>68</v>
      </c>
      <c r="E80" s="218">
        <v>9.5555555555555554</v>
      </c>
      <c r="F80" s="218">
        <v>9</v>
      </c>
      <c r="G80" s="218">
        <v>10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7" t="s">
        <v>69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46" t="s">
        <v>68</v>
      </c>
      <c r="E81" s="218">
        <v>11.4</v>
      </c>
      <c r="F81" s="218">
        <v>9</v>
      </c>
      <c r="G81" s="218">
        <v>12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7" t="s">
        <v>70</v>
      </c>
      <c r="P81" s="218">
        <v>15.333333333333334</v>
      </c>
      <c r="Q81" s="218">
        <v>14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27SENSUNTEPEQUE</v>
      </c>
      <c r="B82" s="214">
        <v>27</v>
      </c>
      <c r="C82" s="212" t="s">
        <v>182</v>
      </c>
      <c r="D82" s="246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29COJUTEPEQUE</v>
      </c>
      <c r="M82" s="213">
        <v>29</v>
      </c>
      <c r="N82" s="212" t="s">
        <v>180</v>
      </c>
      <c r="O82" s="227" t="s">
        <v>70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27SANTA ANA</v>
      </c>
      <c r="B83" s="213">
        <v>27</v>
      </c>
      <c r="C83" s="212" t="s">
        <v>173</v>
      </c>
      <c r="D83" s="246" t="s">
        <v>68</v>
      </c>
      <c r="E83" s="218">
        <v>12.666666666666666</v>
      </c>
      <c r="F83" s="218">
        <v>12</v>
      </c>
      <c r="G83" s="218">
        <v>13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27" t="s">
        <v>70</v>
      </c>
      <c r="P83" s="218">
        <v>36</v>
      </c>
      <c r="Q83" s="218">
        <v>35</v>
      </c>
      <c r="R83" s="218">
        <v>38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28TIENDONA</v>
      </c>
      <c r="B84" s="214">
        <v>28</v>
      </c>
      <c r="C84" s="212" t="s">
        <v>191</v>
      </c>
      <c r="D84" s="246" t="s">
        <v>69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7" t="s">
        <v>71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28SENSUNTEPEQUE</v>
      </c>
      <c r="B85" s="213">
        <v>28</v>
      </c>
      <c r="C85" s="212" t="s">
        <v>182</v>
      </c>
      <c r="D85" s="246" t="s">
        <v>69</v>
      </c>
      <c r="E85" s="218">
        <v>34</v>
      </c>
      <c r="F85" s="218">
        <v>34</v>
      </c>
      <c r="G85" s="218">
        <v>34</v>
      </c>
      <c r="H85" s="218"/>
      <c r="I85" s="218"/>
      <c r="J85" s="218"/>
      <c r="K85" s="55"/>
      <c r="L85" s="56" t="str">
        <f t="shared" si="6"/>
        <v>31SAN MIGUEL</v>
      </c>
      <c r="M85" s="214">
        <v>31</v>
      </c>
      <c r="N85" s="212" t="s">
        <v>175</v>
      </c>
      <c r="O85" s="227" t="s">
        <v>71</v>
      </c>
      <c r="P85" s="218">
        <v>14.5</v>
      </c>
      <c r="Q85" s="218">
        <v>14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29TIENDONA</v>
      </c>
      <c r="B86" s="214">
        <v>29</v>
      </c>
      <c r="C86" s="212" t="s">
        <v>191</v>
      </c>
      <c r="D86" s="246" t="s">
        <v>70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31COJUTEPEQUE</v>
      </c>
      <c r="M86" s="213">
        <v>31</v>
      </c>
      <c r="N86" s="212" t="s">
        <v>180</v>
      </c>
      <c r="O86" s="227" t="s">
        <v>71</v>
      </c>
      <c r="P86" s="218">
        <v>7</v>
      </c>
      <c r="Q86" s="218">
        <v>7</v>
      </c>
      <c r="R86" s="218">
        <v>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29SAN MIGUEL</v>
      </c>
      <c r="B87" s="214">
        <v>29</v>
      </c>
      <c r="C87" s="212" t="s">
        <v>175</v>
      </c>
      <c r="D87" s="246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32TIENDONA</v>
      </c>
      <c r="M87" s="214">
        <v>32</v>
      </c>
      <c r="N87" s="212" t="s">
        <v>191</v>
      </c>
      <c r="O87" s="227" t="s">
        <v>72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29SENSUNTEPEQUE</v>
      </c>
      <c r="B88" s="213">
        <v>29</v>
      </c>
      <c r="C88" s="212" t="s">
        <v>182</v>
      </c>
      <c r="D88" s="246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32SAN MIGUEL</v>
      </c>
      <c r="M88" s="214">
        <v>32</v>
      </c>
      <c r="N88" s="212" t="s">
        <v>175</v>
      </c>
      <c r="O88" s="227" t="s">
        <v>72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30TIENDONA</v>
      </c>
      <c r="B89" s="214">
        <v>30</v>
      </c>
      <c r="C89" s="212" t="s">
        <v>191</v>
      </c>
      <c r="D89" s="246" t="s">
        <v>70</v>
      </c>
      <c r="E89" s="218">
        <v>35</v>
      </c>
      <c r="F89" s="218">
        <v>35</v>
      </c>
      <c r="G89" s="218">
        <v>35</v>
      </c>
      <c r="H89" s="218"/>
      <c r="I89" s="218"/>
      <c r="J89" s="218"/>
      <c r="K89" s="55"/>
      <c r="L89" s="56" t="str">
        <f t="shared" si="6"/>
        <v>32CHALATENANGO</v>
      </c>
      <c r="M89" s="213">
        <v>32</v>
      </c>
      <c r="N89" s="212" t="s">
        <v>177</v>
      </c>
      <c r="O89" s="227" t="s">
        <v>72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30SAN MIGUEL</v>
      </c>
      <c r="B90" s="213">
        <v>30</v>
      </c>
      <c r="C90" s="212" t="s">
        <v>175</v>
      </c>
      <c r="D90" s="246" t="s">
        <v>70</v>
      </c>
      <c r="E90" s="218">
        <v>34</v>
      </c>
      <c r="F90" s="218">
        <v>34</v>
      </c>
      <c r="G90" s="218">
        <v>34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7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46" t="s">
        <v>71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33SAN MIGUEL</v>
      </c>
      <c r="M91" s="213">
        <v>33</v>
      </c>
      <c r="N91" s="212" t="s">
        <v>175</v>
      </c>
      <c r="O91" s="227" t="s">
        <v>73</v>
      </c>
      <c r="P91" s="218">
        <v>17</v>
      </c>
      <c r="Q91" s="218">
        <v>16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MIGUEL</v>
      </c>
      <c r="B92" s="214">
        <v>31</v>
      </c>
      <c r="C92" s="212" t="s">
        <v>175</v>
      </c>
      <c r="D92" s="246" t="s">
        <v>71</v>
      </c>
      <c r="E92" s="218">
        <v>8.6666666666666661</v>
      </c>
      <c r="F92" s="218">
        <v>8</v>
      </c>
      <c r="G92" s="218">
        <v>10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27" t="s">
        <v>74</v>
      </c>
      <c r="P92" s="218">
        <v>9.1428571428571423</v>
      </c>
      <c r="Q92" s="218">
        <v>9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31SENSUNTEPEQUE</v>
      </c>
      <c r="B93" s="213">
        <v>31</v>
      </c>
      <c r="C93" s="212" t="s">
        <v>182</v>
      </c>
      <c r="D93" s="246" t="s">
        <v>71</v>
      </c>
      <c r="E93" s="218">
        <v>10</v>
      </c>
      <c r="F93" s="218">
        <v>9</v>
      </c>
      <c r="G93" s="218">
        <v>11</v>
      </c>
      <c r="H93" s="218"/>
      <c r="I93" s="218"/>
      <c r="J93" s="218"/>
      <c r="K93" s="55"/>
      <c r="L93" s="56" t="str">
        <f t="shared" si="6"/>
        <v>34SAN MIGUEL</v>
      </c>
      <c r="M93" s="214">
        <v>34</v>
      </c>
      <c r="N93" s="212" t="s">
        <v>175</v>
      </c>
      <c r="O93" s="227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3">
        <v>32</v>
      </c>
      <c r="C94" s="212" t="s">
        <v>191</v>
      </c>
      <c r="D94" s="246" t="s">
        <v>72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34CHALATENANGO</v>
      </c>
      <c r="M94" s="213">
        <v>34</v>
      </c>
      <c r="N94" s="212" t="s">
        <v>177</v>
      </c>
      <c r="O94" s="227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46" t="s">
        <v>73</v>
      </c>
      <c r="E95" s="218">
        <v>20</v>
      </c>
      <c r="F95" s="218">
        <v>20</v>
      </c>
      <c r="G95" s="218">
        <v>20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27" t="s">
        <v>139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46" t="s">
        <v>73</v>
      </c>
      <c r="E96" s="218">
        <v>18</v>
      </c>
      <c r="F96" s="218">
        <v>18</v>
      </c>
      <c r="G96" s="218">
        <v>18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27" t="s">
        <v>75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33SENSUNTEPEQUE</v>
      </c>
      <c r="B97" s="214">
        <v>33</v>
      </c>
      <c r="C97" s="212" t="s">
        <v>182</v>
      </c>
      <c r="D97" s="246" t="s">
        <v>73</v>
      </c>
      <c r="E97" s="218">
        <v>24</v>
      </c>
      <c r="F97" s="218">
        <v>24</v>
      </c>
      <c r="G97" s="218">
        <v>24</v>
      </c>
      <c r="H97" s="218"/>
      <c r="I97" s="218"/>
      <c r="J97" s="218"/>
      <c r="K97" s="55"/>
      <c r="L97" s="56" t="str">
        <f t="shared" si="6"/>
        <v>37SAN MIGUEL</v>
      </c>
      <c r="M97" s="213">
        <v>37</v>
      </c>
      <c r="N97" s="212" t="s">
        <v>175</v>
      </c>
      <c r="O97" s="227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33SANTA ANA</v>
      </c>
      <c r="B98" s="213">
        <v>33</v>
      </c>
      <c r="C98" s="212" t="s">
        <v>173</v>
      </c>
      <c r="D98" s="246" t="s">
        <v>73</v>
      </c>
      <c r="E98" s="218">
        <v>25</v>
      </c>
      <c r="F98" s="218">
        <v>25</v>
      </c>
      <c r="G98" s="218">
        <v>25</v>
      </c>
      <c r="H98" s="218"/>
      <c r="I98" s="218"/>
      <c r="J98" s="218"/>
      <c r="K98" s="55"/>
      <c r="L98" s="56" t="str">
        <f t="shared" si="6"/>
        <v>38TIENDONA</v>
      </c>
      <c r="M98" s="214">
        <v>38</v>
      </c>
      <c r="N98" s="212" t="s">
        <v>191</v>
      </c>
      <c r="O98" s="227" t="s">
        <v>76</v>
      </c>
      <c r="P98" s="218">
        <v>75</v>
      </c>
      <c r="Q98" s="218">
        <v>75</v>
      </c>
      <c r="R98" s="218">
        <v>75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34TIENDONA</v>
      </c>
      <c r="B99" s="214">
        <v>34</v>
      </c>
      <c r="C99" s="212" t="s">
        <v>191</v>
      </c>
      <c r="D99" s="246" t="s">
        <v>74</v>
      </c>
      <c r="E99" s="218">
        <v>8.625</v>
      </c>
      <c r="F99" s="218">
        <v>8</v>
      </c>
      <c r="G99" s="218">
        <v>10</v>
      </c>
      <c r="H99" s="218"/>
      <c r="I99" s="218"/>
      <c r="J99" s="218"/>
      <c r="K99" s="55"/>
      <c r="L99" s="56" t="str">
        <f t="shared" si="6"/>
        <v>38SAN MIGUEL</v>
      </c>
      <c r="M99" s="213">
        <v>38</v>
      </c>
      <c r="N99" s="212" t="s">
        <v>175</v>
      </c>
      <c r="O99" s="227" t="s">
        <v>76</v>
      </c>
      <c r="P99" s="218">
        <v>80</v>
      </c>
      <c r="Q99" s="218">
        <v>70</v>
      </c>
      <c r="R99" s="218">
        <v>85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46" t="s">
        <v>74</v>
      </c>
      <c r="E100" s="218">
        <v>11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39TIENDONA</v>
      </c>
      <c r="M100" s="214">
        <v>39</v>
      </c>
      <c r="N100" s="212" t="s">
        <v>191</v>
      </c>
      <c r="O100" s="227" t="s">
        <v>77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34SENSUNTEPEQUE</v>
      </c>
      <c r="B101" s="214">
        <v>34</v>
      </c>
      <c r="C101" s="212" t="s">
        <v>182</v>
      </c>
      <c r="D101" s="246" t="s">
        <v>74</v>
      </c>
      <c r="E101" s="218">
        <v>12</v>
      </c>
      <c r="F101" s="218">
        <v>12</v>
      </c>
      <c r="G101" s="218">
        <v>12</v>
      </c>
      <c r="H101" s="218"/>
      <c r="I101" s="218"/>
      <c r="J101" s="218"/>
      <c r="K101" s="55"/>
      <c r="L101" s="56" t="str">
        <f t="shared" si="6"/>
        <v>39CHALATENANGO</v>
      </c>
      <c r="M101" s="213">
        <v>39</v>
      </c>
      <c r="N101" s="212" t="s">
        <v>177</v>
      </c>
      <c r="O101" s="227" t="s">
        <v>77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3">
        <v>34</v>
      </c>
      <c r="C102" s="212" t="s">
        <v>173</v>
      </c>
      <c r="D102" s="246" t="s">
        <v>74</v>
      </c>
      <c r="E102" s="218">
        <v>11.5</v>
      </c>
      <c r="F102" s="218">
        <v>10</v>
      </c>
      <c r="G102" s="218">
        <v>12</v>
      </c>
      <c r="H102" s="218"/>
      <c r="I102" s="218"/>
      <c r="J102" s="218"/>
      <c r="K102" s="55"/>
      <c r="L102" s="56" t="str">
        <f t="shared" si="6"/>
        <v>40TIENDONA</v>
      </c>
      <c r="M102" s="214">
        <v>40</v>
      </c>
      <c r="N102" s="212" t="s">
        <v>191</v>
      </c>
      <c r="O102" s="227" t="s">
        <v>78</v>
      </c>
      <c r="P102" s="218">
        <v>35.666666666666664</v>
      </c>
      <c r="Q102" s="218">
        <v>35</v>
      </c>
      <c r="R102" s="218">
        <v>36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36TIENDONA</v>
      </c>
      <c r="B103" s="213">
        <v>36</v>
      </c>
      <c r="C103" s="212" t="s">
        <v>191</v>
      </c>
      <c r="D103" s="246" t="s">
        <v>139</v>
      </c>
      <c r="E103" s="218">
        <v>30</v>
      </c>
      <c r="F103" s="218">
        <v>30</v>
      </c>
      <c r="G103" s="218">
        <v>30</v>
      </c>
      <c r="H103" s="218"/>
      <c r="I103" s="218"/>
      <c r="J103" s="218"/>
      <c r="K103" s="55"/>
      <c r="L103" s="56" t="str">
        <f t="shared" si="6"/>
        <v>40SAN MIGUEL</v>
      </c>
      <c r="M103" s="214">
        <v>40</v>
      </c>
      <c r="N103" s="212" t="s">
        <v>175</v>
      </c>
      <c r="O103" s="227" t="s">
        <v>78</v>
      </c>
      <c r="P103" s="218">
        <v>35.333333333333336</v>
      </c>
      <c r="Q103" s="218">
        <v>35</v>
      </c>
      <c r="R103" s="218">
        <v>36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37TIENDONA</v>
      </c>
      <c r="B104" s="214">
        <v>37</v>
      </c>
      <c r="C104" s="212" t="s">
        <v>191</v>
      </c>
      <c r="D104" s="246" t="s">
        <v>75</v>
      </c>
      <c r="E104" s="218">
        <v>150</v>
      </c>
      <c r="F104" s="218">
        <v>150</v>
      </c>
      <c r="G104" s="218">
        <v>150</v>
      </c>
      <c r="H104" s="218"/>
      <c r="I104" s="218"/>
      <c r="J104" s="218"/>
      <c r="K104" s="55"/>
      <c r="L104" s="56" t="str">
        <f t="shared" si="6"/>
        <v>40CHALATENANGO</v>
      </c>
      <c r="M104" s="214">
        <v>40</v>
      </c>
      <c r="N104" s="212" t="s">
        <v>177</v>
      </c>
      <c r="O104" s="227" t="s">
        <v>78</v>
      </c>
      <c r="P104" s="218">
        <v>38</v>
      </c>
      <c r="Q104" s="218">
        <v>38</v>
      </c>
      <c r="R104" s="218">
        <v>38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37SAN MIGUEL</v>
      </c>
      <c r="B105" s="214">
        <v>37</v>
      </c>
      <c r="C105" s="212" t="s">
        <v>175</v>
      </c>
      <c r="D105" s="246" t="s">
        <v>75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40COJUTEPEQUE</v>
      </c>
      <c r="M105" s="213">
        <v>40</v>
      </c>
      <c r="N105" s="212" t="s">
        <v>180</v>
      </c>
      <c r="O105" s="227" t="s">
        <v>78</v>
      </c>
      <c r="P105" s="218">
        <v>42</v>
      </c>
      <c r="Q105" s="218">
        <v>42</v>
      </c>
      <c r="R105" s="218">
        <v>42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37SENSUNTEPEQUE</v>
      </c>
      <c r="B106" s="213">
        <v>37</v>
      </c>
      <c r="C106" s="212" t="s">
        <v>182</v>
      </c>
      <c r="D106" s="246" t="s">
        <v>75</v>
      </c>
      <c r="E106" s="218">
        <v>120</v>
      </c>
      <c r="F106" s="218">
        <v>120</v>
      </c>
      <c r="G106" s="218">
        <v>120</v>
      </c>
      <c r="H106" s="218"/>
      <c r="I106" s="218"/>
      <c r="J106" s="218"/>
      <c r="K106" s="55"/>
      <c r="L106" s="56" t="str">
        <f t="shared" si="6"/>
        <v>41TIENDONA</v>
      </c>
      <c r="M106" s="213">
        <v>41</v>
      </c>
      <c r="N106" s="212" t="s">
        <v>191</v>
      </c>
      <c r="O106" s="227" t="s">
        <v>79</v>
      </c>
      <c r="P106" s="218">
        <v>33</v>
      </c>
      <c r="Q106" s="218">
        <v>32</v>
      </c>
      <c r="R106" s="218">
        <v>34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46" t="s">
        <v>76</v>
      </c>
      <c r="E107" s="218">
        <v>100</v>
      </c>
      <c r="F107" s="218">
        <v>100</v>
      </c>
      <c r="G107" s="218">
        <v>100</v>
      </c>
      <c r="H107" s="218"/>
      <c r="I107" s="218"/>
      <c r="J107" s="218"/>
      <c r="K107" s="55"/>
      <c r="L107" s="56" t="str">
        <f t="shared" si="6"/>
        <v>42TIENDONA</v>
      </c>
      <c r="M107" s="214">
        <v>42</v>
      </c>
      <c r="N107" s="212" t="s">
        <v>191</v>
      </c>
      <c r="O107" s="227" t="s">
        <v>80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38SAN MIGUEL</v>
      </c>
      <c r="B108" s="213">
        <v>38</v>
      </c>
      <c r="C108" s="212" t="s">
        <v>175</v>
      </c>
      <c r="D108" s="246" t="s">
        <v>76</v>
      </c>
      <c r="E108" s="218">
        <v>52.5</v>
      </c>
      <c r="F108" s="218">
        <v>50</v>
      </c>
      <c r="G108" s="218">
        <v>55</v>
      </c>
      <c r="H108" s="218"/>
      <c r="I108" s="218"/>
      <c r="J108" s="218"/>
      <c r="K108" s="55"/>
      <c r="L108" s="56" t="str">
        <f t="shared" si="6"/>
        <v>42SAN MIGUEL</v>
      </c>
      <c r="M108" s="214">
        <v>42</v>
      </c>
      <c r="N108" s="212" t="s">
        <v>175</v>
      </c>
      <c r="O108" s="227" t="s">
        <v>80</v>
      </c>
      <c r="P108" s="218">
        <v>19.333333333333332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39SANTA ANA</v>
      </c>
      <c r="B109" s="213">
        <v>39</v>
      </c>
      <c r="C109" s="212" t="s">
        <v>173</v>
      </c>
      <c r="D109" s="246" t="s">
        <v>77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K109" s="55"/>
      <c r="L109" s="56" t="str">
        <f t="shared" si="6"/>
        <v>42COJUTEPEQUE</v>
      </c>
      <c r="M109" s="213">
        <v>42</v>
      </c>
      <c r="N109" s="212" t="s">
        <v>180</v>
      </c>
      <c r="O109" s="227" t="s">
        <v>80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46" t="s">
        <v>78</v>
      </c>
      <c r="E110" s="218">
        <v>34.444444444444443</v>
      </c>
      <c r="F110" s="218">
        <v>34</v>
      </c>
      <c r="G110" s="218">
        <v>35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27" t="s">
        <v>81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 MIGUEL</v>
      </c>
      <c r="B111" s="214">
        <v>40</v>
      </c>
      <c r="C111" s="212" t="s">
        <v>175</v>
      </c>
      <c r="D111" s="246" t="s">
        <v>78</v>
      </c>
      <c r="E111" s="218">
        <v>35.75</v>
      </c>
      <c r="F111" s="218">
        <v>35</v>
      </c>
      <c r="G111" s="218">
        <v>36</v>
      </c>
      <c r="H111" s="218"/>
      <c r="I111" s="218"/>
      <c r="J111" s="218"/>
      <c r="K111" s="55"/>
      <c r="L111" s="56" t="str">
        <f t="shared" si="6"/>
        <v>44TIENDONA</v>
      </c>
      <c r="M111" s="214">
        <v>44</v>
      </c>
      <c r="N111" s="212" t="s">
        <v>191</v>
      </c>
      <c r="O111" s="227" t="s">
        <v>82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40SENSUNTEPEQUE</v>
      </c>
      <c r="B112" s="214">
        <v>40</v>
      </c>
      <c r="C112" s="212" t="s">
        <v>182</v>
      </c>
      <c r="D112" s="246" t="s">
        <v>78</v>
      </c>
      <c r="E112" s="218">
        <v>38</v>
      </c>
      <c r="F112" s="218">
        <v>38</v>
      </c>
      <c r="G112" s="218">
        <v>38</v>
      </c>
      <c r="H112" s="218"/>
      <c r="I112" s="218"/>
      <c r="J112" s="218"/>
      <c r="K112" s="55"/>
      <c r="L112" s="56" t="str">
        <f t="shared" si="6"/>
        <v>44CHALATENANGO</v>
      </c>
      <c r="M112" s="213">
        <v>44</v>
      </c>
      <c r="N112" s="212" t="s">
        <v>177</v>
      </c>
      <c r="O112" s="227" t="s">
        <v>82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40SANTA ANA</v>
      </c>
      <c r="B113" s="213">
        <v>40</v>
      </c>
      <c r="C113" s="212" t="s">
        <v>173</v>
      </c>
      <c r="D113" s="246" t="s">
        <v>78</v>
      </c>
      <c r="E113" s="218">
        <v>35.25</v>
      </c>
      <c r="F113" s="218">
        <v>35</v>
      </c>
      <c r="G113" s="218">
        <v>36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27" t="s">
        <v>83</v>
      </c>
      <c r="P113" s="218">
        <v>10</v>
      </c>
      <c r="Q113" s="218">
        <v>10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46" t="s">
        <v>79</v>
      </c>
      <c r="E114" s="218">
        <v>32.444444444444443</v>
      </c>
      <c r="F114" s="218">
        <v>32</v>
      </c>
      <c r="G114" s="218">
        <v>33</v>
      </c>
      <c r="H114" s="218"/>
      <c r="I114" s="218"/>
      <c r="J114" s="218"/>
      <c r="K114" s="55"/>
      <c r="L114" s="56" t="str">
        <f t="shared" si="6"/>
        <v>45COJUTEPEQUE</v>
      </c>
      <c r="M114" s="213">
        <v>45</v>
      </c>
      <c r="N114" s="212" t="s">
        <v>180</v>
      </c>
      <c r="O114" s="227" t="s">
        <v>83</v>
      </c>
      <c r="P114" s="218">
        <v>10</v>
      </c>
      <c r="Q114" s="218">
        <v>10</v>
      </c>
      <c r="R114" s="218">
        <v>10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46" t="s">
        <v>80</v>
      </c>
      <c r="E115" s="218">
        <v>22</v>
      </c>
      <c r="F115" s="218">
        <v>22</v>
      </c>
      <c r="G115" s="218">
        <v>22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27" t="s">
        <v>84</v>
      </c>
      <c r="P115" s="218">
        <v>7.25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42SENSUNTEPEQUE</v>
      </c>
      <c r="B116" s="213">
        <v>42</v>
      </c>
      <c r="C116" s="212" t="s">
        <v>182</v>
      </c>
      <c r="D116" s="246" t="s">
        <v>80</v>
      </c>
      <c r="E116" s="218">
        <v>26</v>
      </c>
      <c r="F116" s="218">
        <v>24</v>
      </c>
      <c r="G116" s="218">
        <v>28</v>
      </c>
      <c r="H116" s="218"/>
      <c r="I116" s="218"/>
      <c r="J116" s="218"/>
      <c r="K116" s="55"/>
      <c r="L116" s="56" t="str">
        <f t="shared" si="6"/>
        <v>46SAN MIGUEL</v>
      </c>
      <c r="M116" s="213">
        <v>46</v>
      </c>
      <c r="N116" s="212" t="s">
        <v>175</v>
      </c>
      <c r="O116" s="227" t="s">
        <v>84</v>
      </c>
      <c r="P116" s="218">
        <v>8.6666666666666661</v>
      </c>
      <c r="Q116" s="218">
        <v>8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4">
        <v>43</v>
      </c>
      <c r="C117" s="212" t="s">
        <v>191</v>
      </c>
      <c r="D117" s="246" t="s">
        <v>81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47TIENDONA</v>
      </c>
      <c r="M117" s="213">
        <v>47</v>
      </c>
      <c r="N117" s="212" t="s">
        <v>191</v>
      </c>
      <c r="O117" s="227" t="s">
        <v>85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43SAN MIGUEL</v>
      </c>
      <c r="B118" s="213">
        <v>43</v>
      </c>
      <c r="C118" s="212" t="s">
        <v>175</v>
      </c>
      <c r="D118" s="246" t="s">
        <v>81</v>
      </c>
      <c r="E118" s="218">
        <v>16.399999999999999</v>
      </c>
      <c r="F118" s="218">
        <v>16</v>
      </c>
      <c r="G118" s="218">
        <v>18</v>
      </c>
      <c r="H118" s="218"/>
      <c r="I118" s="218"/>
      <c r="J118" s="218"/>
      <c r="K118" s="55"/>
      <c r="L118" s="56" t="str">
        <f t="shared" si="6"/>
        <v>48TIENDONA</v>
      </c>
      <c r="M118" s="213">
        <v>48</v>
      </c>
      <c r="N118" s="212" t="s">
        <v>191</v>
      </c>
      <c r="O118" s="227" t="s">
        <v>86</v>
      </c>
      <c r="P118" s="218">
        <v>120</v>
      </c>
      <c r="Q118" s="218">
        <v>120</v>
      </c>
      <c r="R118" s="218">
        <v>120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4">
        <v>44</v>
      </c>
      <c r="C119" s="212" t="s">
        <v>191</v>
      </c>
      <c r="D119" s="246" t="s">
        <v>82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49TIENDONA</v>
      </c>
      <c r="M119" s="214">
        <v>49</v>
      </c>
      <c r="N119" s="212" t="s">
        <v>191</v>
      </c>
      <c r="O119" s="227" t="s">
        <v>86</v>
      </c>
      <c r="P119" s="218">
        <v>13.4</v>
      </c>
      <c r="Q119" s="218">
        <v>13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44SANTA ANA</v>
      </c>
      <c r="B120" s="213">
        <v>44</v>
      </c>
      <c r="C120" s="212" t="s">
        <v>173</v>
      </c>
      <c r="D120" s="246" t="s">
        <v>82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49SAN MIGUEL</v>
      </c>
      <c r="M120" s="214">
        <v>49</v>
      </c>
      <c r="N120" s="212" t="s">
        <v>175</v>
      </c>
      <c r="O120" s="227" t="s">
        <v>86</v>
      </c>
      <c r="P120" s="218">
        <v>12.666666666666666</v>
      </c>
      <c r="Q120" s="218">
        <v>12</v>
      </c>
      <c r="R120" s="218">
        <v>13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6" t="s">
        <v>83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49CHALATENANGO</v>
      </c>
      <c r="M121" s="214">
        <v>49</v>
      </c>
      <c r="N121" s="212" t="s">
        <v>177</v>
      </c>
      <c r="O121" s="227" t="s">
        <v>86</v>
      </c>
      <c r="P121" s="218">
        <v>15</v>
      </c>
      <c r="Q121" s="218">
        <v>15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46" t="s">
        <v>83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49COJUTEPEQUE</v>
      </c>
      <c r="M122" s="213">
        <v>49</v>
      </c>
      <c r="N122" s="212" t="s">
        <v>180</v>
      </c>
      <c r="O122" s="227" t="s">
        <v>86</v>
      </c>
      <c r="P122" s="218">
        <v>17</v>
      </c>
      <c r="Q122" s="218">
        <v>17</v>
      </c>
      <c r="R122" s="218">
        <v>17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45SENSUNTEPEQUE</v>
      </c>
      <c r="B123" s="214">
        <v>45</v>
      </c>
      <c r="C123" s="212" t="s">
        <v>182</v>
      </c>
      <c r="D123" s="246" t="s">
        <v>83</v>
      </c>
      <c r="E123" s="218">
        <v>9.5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50TIENDONA</v>
      </c>
      <c r="M123" s="213">
        <v>50</v>
      </c>
      <c r="N123" s="212" t="s">
        <v>191</v>
      </c>
      <c r="O123" s="227" t="s">
        <v>87</v>
      </c>
      <c r="P123" s="218">
        <v>80</v>
      </c>
      <c r="Q123" s="218">
        <v>80</v>
      </c>
      <c r="R123" s="218">
        <v>80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45SANTA ANA</v>
      </c>
      <c r="B124" s="213">
        <v>45</v>
      </c>
      <c r="C124" s="212" t="s">
        <v>173</v>
      </c>
      <c r="D124" s="246" t="s">
        <v>83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51TIENDONA</v>
      </c>
      <c r="M124" s="213">
        <v>51</v>
      </c>
      <c r="N124" s="212" t="s">
        <v>191</v>
      </c>
      <c r="O124" s="227" t="s">
        <v>87</v>
      </c>
      <c r="P124" s="218">
        <v>11.4</v>
      </c>
      <c r="Q124" s="218">
        <v>11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46TIENDONA</v>
      </c>
      <c r="B125" s="214">
        <v>46</v>
      </c>
      <c r="C125" s="212" t="s">
        <v>191</v>
      </c>
      <c r="D125" s="246" t="s">
        <v>84</v>
      </c>
      <c r="E125" s="218">
        <v>7.25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52TIENDONA</v>
      </c>
      <c r="M125" s="214">
        <v>52</v>
      </c>
      <c r="N125" s="212" t="s">
        <v>191</v>
      </c>
      <c r="O125" s="227" t="s">
        <v>88</v>
      </c>
      <c r="P125" s="218">
        <v>175</v>
      </c>
      <c r="Q125" s="218">
        <v>175</v>
      </c>
      <c r="R125" s="218">
        <v>175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 MIGUEL</v>
      </c>
      <c r="B126" s="213">
        <v>46</v>
      </c>
      <c r="C126" s="212" t="s">
        <v>175</v>
      </c>
      <c r="D126" s="246" t="s">
        <v>84</v>
      </c>
      <c r="E126" s="218">
        <v>8</v>
      </c>
      <c r="F126" s="218">
        <v>8</v>
      </c>
      <c r="G126" s="218">
        <v>8</v>
      </c>
      <c r="H126" s="218"/>
      <c r="I126" s="218"/>
      <c r="J126" s="218"/>
      <c r="K126" s="55"/>
      <c r="L126" s="56" t="str">
        <f t="shared" si="6"/>
        <v>52SAN MIGUEL</v>
      </c>
      <c r="M126" s="214">
        <v>52</v>
      </c>
      <c r="N126" s="212" t="s">
        <v>175</v>
      </c>
      <c r="O126" s="227" t="s">
        <v>88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4">
        <v>47</v>
      </c>
      <c r="C127" s="212" t="s">
        <v>191</v>
      </c>
      <c r="D127" s="246" t="s">
        <v>85</v>
      </c>
      <c r="E127" s="218">
        <v>18.666666666666668</v>
      </c>
      <c r="F127" s="218">
        <v>18</v>
      </c>
      <c r="G127" s="218">
        <v>20</v>
      </c>
      <c r="H127" s="218"/>
      <c r="I127" s="218"/>
      <c r="J127" s="218"/>
      <c r="K127" s="55"/>
      <c r="L127" s="56" t="str">
        <f t="shared" si="6"/>
        <v>52COJUTEPEQUE</v>
      </c>
      <c r="M127" s="213">
        <v>52</v>
      </c>
      <c r="N127" s="212" t="s">
        <v>180</v>
      </c>
      <c r="O127" s="227" t="s">
        <v>88</v>
      </c>
      <c r="P127" s="218">
        <v>190</v>
      </c>
      <c r="Q127" s="218">
        <v>190</v>
      </c>
      <c r="R127" s="218">
        <v>190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47SANTA ANA</v>
      </c>
      <c r="B128" s="213">
        <v>47</v>
      </c>
      <c r="C128" s="212" t="s">
        <v>173</v>
      </c>
      <c r="D128" s="246" t="s">
        <v>85</v>
      </c>
      <c r="E128" s="218">
        <v>20</v>
      </c>
      <c r="F128" s="218">
        <v>20</v>
      </c>
      <c r="G128" s="218">
        <v>20</v>
      </c>
      <c r="H128" s="218"/>
      <c r="I128" s="218"/>
      <c r="J128" s="218"/>
      <c r="K128" s="55"/>
      <c r="L128" s="56" t="str">
        <f t="shared" si="6"/>
        <v>53TIENDONA</v>
      </c>
      <c r="M128" s="214">
        <v>53</v>
      </c>
      <c r="N128" s="212" t="s">
        <v>191</v>
      </c>
      <c r="O128" s="227" t="s">
        <v>89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48TIENDONA</v>
      </c>
      <c r="B129" s="213">
        <v>48</v>
      </c>
      <c r="C129" s="212" t="s">
        <v>191</v>
      </c>
      <c r="D129" s="246" t="s">
        <v>86</v>
      </c>
      <c r="E129" s="218">
        <v>155</v>
      </c>
      <c r="F129" s="218">
        <v>150</v>
      </c>
      <c r="G129" s="218">
        <v>160</v>
      </c>
      <c r="H129" s="218"/>
      <c r="I129" s="218"/>
      <c r="J129" s="218"/>
      <c r="K129" s="55"/>
      <c r="L129" s="56" t="str">
        <f t="shared" si="6"/>
        <v>53SAN MIGUEL</v>
      </c>
      <c r="M129" s="213">
        <v>53</v>
      </c>
      <c r="N129" s="212" t="s">
        <v>175</v>
      </c>
      <c r="O129" s="227" t="s">
        <v>89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49TIENDONA</v>
      </c>
      <c r="B130" s="214">
        <v>49</v>
      </c>
      <c r="C130" s="212" t="s">
        <v>191</v>
      </c>
      <c r="D130" s="246" t="s">
        <v>86</v>
      </c>
      <c r="E130" s="218">
        <v>18.8</v>
      </c>
      <c r="F130" s="218">
        <v>18</v>
      </c>
      <c r="G130" s="218">
        <v>20</v>
      </c>
      <c r="H130" s="218"/>
      <c r="I130" s="218"/>
      <c r="J130" s="218"/>
      <c r="K130" s="55"/>
      <c r="L130" s="56" t="str">
        <f t="shared" si="6"/>
        <v>54TIENDONA</v>
      </c>
      <c r="M130" s="214">
        <v>54</v>
      </c>
      <c r="N130" s="212" t="s">
        <v>191</v>
      </c>
      <c r="O130" s="227" t="s">
        <v>90</v>
      </c>
      <c r="P130" s="218">
        <v>8.8000000000000007</v>
      </c>
      <c r="Q130" s="218">
        <v>8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 MIGUEL</v>
      </c>
      <c r="B131" s="214">
        <v>49</v>
      </c>
      <c r="C131" s="212" t="s">
        <v>175</v>
      </c>
      <c r="D131" s="246" t="s">
        <v>86</v>
      </c>
      <c r="E131" s="218">
        <v>15</v>
      </c>
      <c r="F131" s="218">
        <v>14</v>
      </c>
      <c r="G131" s="218">
        <v>16</v>
      </c>
      <c r="H131" s="218"/>
      <c r="I131" s="218"/>
      <c r="J131" s="218"/>
      <c r="K131" s="55"/>
      <c r="L131" s="56" t="str">
        <f t="shared" si="6"/>
        <v>54COJUTEPEQUE</v>
      </c>
      <c r="M131" s="213">
        <v>54</v>
      </c>
      <c r="N131" s="212" t="s">
        <v>180</v>
      </c>
      <c r="O131" s="227" t="s">
        <v>90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49SENSUNTEPEQUE</v>
      </c>
      <c r="B132" s="214">
        <v>49</v>
      </c>
      <c r="C132" s="212" t="s">
        <v>182</v>
      </c>
      <c r="D132" s="246" t="s">
        <v>86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56TIENDONA</v>
      </c>
      <c r="M132" s="214">
        <v>56</v>
      </c>
      <c r="N132" s="212" t="s">
        <v>191</v>
      </c>
      <c r="O132" s="227" t="s">
        <v>91</v>
      </c>
      <c r="P132" s="218">
        <v>10.8</v>
      </c>
      <c r="Q132" s="218">
        <v>10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49SANTA ANA</v>
      </c>
      <c r="B133" s="213">
        <v>49</v>
      </c>
      <c r="C133" s="212" t="s">
        <v>173</v>
      </c>
      <c r="D133" s="246" t="s">
        <v>86</v>
      </c>
      <c r="E133" s="218">
        <v>19</v>
      </c>
      <c r="F133" s="218">
        <v>18</v>
      </c>
      <c r="G133" s="218">
        <v>20</v>
      </c>
      <c r="H133" s="218"/>
      <c r="I133" s="218"/>
      <c r="J133" s="218"/>
      <c r="K133" s="55"/>
      <c r="L133" s="56" t="str">
        <f t="shared" si="6"/>
        <v>56SAN MIGUEL</v>
      </c>
      <c r="M133" s="214">
        <v>56</v>
      </c>
      <c r="N133" s="212" t="s">
        <v>175</v>
      </c>
      <c r="O133" s="227" t="s">
        <v>91</v>
      </c>
      <c r="P133" s="218">
        <v>16.666666666666668</v>
      </c>
      <c r="Q133" s="218">
        <v>16</v>
      </c>
      <c r="R133" s="218">
        <v>17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50TIENDONA</v>
      </c>
      <c r="B134" s="213">
        <v>50</v>
      </c>
      <c r="C134" s="212" t="s">
        <v>191</v>
      </c>
      <c r="D134" s="246" t="s">
        <v>87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K134" s="55"/>
      <c r="L134" s="56" t="str">
        <f t="shared" si="6"/>
        <v>56CHALATENANGO</v>
      </c>
      <c r="M134" s="214">
        <v>56</v>
      </c>
      <c r="N134" s="212" t="s">
        <v>177</v>
      </c>
      <c r="O134" s="227" t="s">
        <v>91</v>
      </c>
      <c r="P134" s="218">
        <v>18</v>
      </c>
      <c r="Q134" s="218">
        <v>18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51TIENDONA</v>
      </c>
      <c r="B135" s="213">
        <v>51</v>
      </c>
      <c r="C135" s="212" t="s">
        <v>191</v>
      </c>
      <c r="D135" s="246" t="s">
        <v>87</v>
      </c>
      <c r="E135" s="218">
        <v>16.8</v>
      </c>
      <c r="F135" s="218">
        <v>16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56COJUTEPEQUE</v>
      </c>
      <c r="M135" s="213">
        <v>56</v>
      </c>
      <c r="N135" s="212" t="s">
        <v>180</v>
      </c>
      <c r="O135" s="227" t="s">
        <v>91</v>
      </c>
      <c r="P135" s="218">
        <v>15</v>
      </c>
      <c r="Q135" s="218">
        <v>15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52TIENDONA</v>
      </c>
      <c r="B136" s="214">
        <v>52</v>
      </c>
      <c r="C136" s="212" t="s">
        <v>191</v>
      </c>
      <c r="D136" s="246" t="s">
        <v>88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K136" s="55"/>
      <c r="L136" s="56" t="str">
        <f t="shared" si="9"/>
        <v>57TIENDONA</v>
      </c>
      <c r="M136" s="214">
        <v>57</v>
      </c>
      <c r="N136" s="212" t="s">
        <v>191</v>
      </c>
      <c r="O136" s="227" t="s">
        <v>92</v>
      </c>
      <c r="P136" s="218">
        <v>35</v>
      </c>
      <c r="Q136" s="218">
        <v>35</v>
      </c>
      <c r="R136" s="218">
        <v>35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 MIGUEL</v>
      </c>
      <c r="B137" s="214">
        <v>52</v>
      </c>
      <c r="C137" s="212" t="s">
        <v>175</v>
      </c>
      <c r="D137" s="246" t="s">
        <v>88</v>
      </c>
      <c r="E137" s="218">
        <v>155</v>
      </c>
      <c r="F137" s="218">
        <v>150</v>
      </c>
      <c r="G137" s="218">
        <v>160</v>
      </c>
      <c r="H137" s="218"/>
      <c r="I137" s="218"/>
      <c r="J137" s="218"/>
      <c r="K137" s="55"/>
      <c r="L137" s="56" t="str">
        <f t="shared" si="9"/>
        <v>57SAN MIGUEL</v>
      </c>
      <c r="M137" s="213">
        <v>57</v>
      </c>
      <c r="N137" s="212" t="s">
        <v>175</v>
      </c>
      <c r="O137" s="227" t="s">
        <v>92</v>
      </c>
      <c r="P137" s="218">
        <v>19</v>
      </c>
      <c r="Q137" s="218">
        <v>18</v>
      </c>
      <c r="R137" s="218">
        <v>20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52SENSUNTEPEQUE</v>
      </c>
      <c r="B138" s="213">
        <v>52</v>
      </c>
      <c r="C138" s="212" t="s">
        <v>182</v>
      </c>
      <c r="D138" s="246" t="s">
        <v>88</v>
      </c>
      <c r="E138" s="218">
        <v>200</v>
      </c>
      <c r="F138" s="218">
        <v>200</v>
      </c>
      <c r="G138" s="218">
        <v>200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27" t="s">
        <v>93</v>
      </c>
      <c r="P138" s="218">
        <v>21.5</v>
      </c>
      <c r="Q138" s="218">
        <v>20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53TIENDONA</v>
      </c>
      <c r="B139" s="214">
        <v>53</v>
      </c>
      <c r="C139" s="212" t="s">
        <v>191</v>
      </c>
      <c r="D139" s="246" t="s">
        <v>89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K139" s="55"/>
      <c r="L139" s="56" t="str">
        <f t="shared" si="9"/>
        <v>58SAN MIGUEL</v>
      </c>
      <c r="M139" s="214">
        <v>58</v>
      </c>
      <c r="N139" s="212" t="s">
        <v>175</v>
      </c>
      <c r="O139" s="227" t="s">
        <v>93</v>
      </c>
      <c r="P139" s="218">
        <v>23</v>
      </c>
      <c r="Q139" s="218">
        <v>22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53SAN MIGUEL</v>
      </c>
      <c r="B140" s="213">
        <v>53</v>
      </c>
      <c r="C140" s="212" t="s">
        <v>175</v>
      </c>
      <c r="D140" s="246" t="s">
        <v>89</v>
      </c>
      <c r="E140" s="218">
        <v>105</v>
      </c>
      <c r="F140" s="218">
        <v>100</v>
      </c>
      <c r="G140" s="218">
        <v>110</v>
      </c>
      <c r="H140" s="218"/>
      <c r="I140" s="218"/>
      <c r="J140" s="218"/>
      <c r="K140" s="55"/>
      <c r="L140" s="56" t="str">
        <f t="shared" si="9"/>
        <v>58CHALATENANGO</v>
      </c>
      <c r="M140" s="214">
        <v>58</v>
      </c>
      <c r="N140" s="212" t="s">
        <v>177</v>
      </c>
      <c r="O140" s="227" t="s">
        <v>93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46" t="s">
        <v>90</v>
      </c>
      <c r="E141" s="218">
        <v>8.8000000000000007</v>
      </c>
      <c r="F141" s="218">
        <v>8</v>
      </c>
      <c r="G141" s="218">
        <v>10</v>
      </c>
      <c r="H141" s="218"/>
      <c r="I141" s="218"/>
      <c r="J141" s="218"/>
      <c r="K141" s="55"/>
      <c r="L141" s="56" t="str">
        <f t="shared" si="9"/>
        <v>58COJUTEPEQUE</v>
      </c>
      <c r="M141" s="213">
        <v>58</v>
      </c>
      <c r="N141" s="212" t="s">
        <v>180</v>
      </c>
      <c r="O141" s="227" t="s">
        <v>93</v>
      </c>
      <c r="P141" s="218">
        <v>28</v>
      </c>
      <c r="Q141" s="218">
        <v>28</v>
      </c>
      <c r="R141" s="218">
        <v>28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54SENSUNTEPEQUE</v>
      </c>
      <c r="B142" s="213">
        <v>54</v>
      </c>
      <c r="C142" s="212" t="s">
        <v>182</v>
      </c>
      <c r="D142" s="246" t="s">
        <v>90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27" t="s">
        <v>94</v>
      </c>
      <c r="P142" s="218">
        <v>9.2857142857142865</v>
      </c>
      <c r="Q142" s="218">
        <v>9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55TIENDONA</v>
      </c>
      <c r="B143" s="213">
        <v>55</v>
      </c>
      <c r="C143" s="212" t="s">
        <v>191</v>
      </c>
      <c r="D143" s="246" t="s">
        <v>141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K143" s="55"/>
      <c r="L143" s="56" t="str">
        <f t="shared" si="9"/>
        <v>59SAN MIGUEL</v>
      </c>
      <c r="M143" s="214">
        <v>59</v>
      </c>
      <c r="N143" s="212" t="s">
        <v>175</v>
      </c>
      <c r="O143" s="227" t="s">
        <v>94</v>
      </c>
      <c r="P143" s="218">
        <v>10.666666666666666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56TIENDONA</v>
      </c>
      <c r="B144" s="214">
        <v>56</v>
      </c>
      <c r="C144" s="212" t="s">
        <v>191</v>
      </c>
      <c r="D144" s="246" t="s">
        <v>91</v>
      </c>
      <c r="E144" s="218">
        <v>10.666666666666666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59COJUTEPEQUE</v>
      </c>
      <c r="M144" s="213">
        <v>59</v>
      </c>
      <c r="N144" s="212" t="s">
        <v>180</v>
      </c>
      <c r="O144" s="227" t="s">
        <v>94</v>
      </c>
      <c r="P144" s="218">
        <v>14</v>
      </c>
      <c r="Q144" s="218">
        <v>14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 MIGUEL</v>
      </c>
      <c r="B145" s="214">
        <v>56</v>
      </c>
      <c r="C145" s="212" t="s">
        <v>175</v>
      </c>
      <c r="D145" s="246" t="s">
        <v>91</v>
      </c>
      <c r="E145" s="218">
        <v>16.666666666666668</v>
      </c>
      <c r="F145" s="218">
        <v>14</v>
      </c>
      <c r="G145" s="218">
        <v>18</v>
      </c>
      <c r="H145" s="218"/>
      <c r="I145" s="218"/>
      <c r="J145" s="218"/>
      <c r="K145" s="55"/>
      <c r="L145" s="56" t="str">
        <f t="shared" si="9"/>
        <v>60TIENDONA</v>
      </c>
      <c r="M145" s="214">
        <v>60</v>
      </c>
      <c r="N145" s="212" t="s">
        <v>191</v>
      </c>
      <c r="O145" s="227" t="s">
        <v>95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56SENSUNTEPEQUE</v>
      </c>
      <c r="B146" s="214">
        <v>56</v>
      </c>
      <c r="C146" s="212" t="s">
        <v>182</v>
      </c>
      <c r="D146" s="246" t="s">
        <v>91</v>
      </c>
      <c r="E146" s="218">
        <v>15</v>
      </c>
      <c r="F146" s="218">
        <v>14</v>
      </c>
      <c r="G146" s="218">
        <v>16</v>
      </c>
      <c r="H146" s="218"/>
      <c r="I146" s="218"/>
      <c r="J146" s="218"/>
      <c r="K146" s="55"/>
      <c r="L146" s="56" t="str">
        <f t="shared" si="9"/>
        <v>60COJUTEPEQUE</v>
      </c>
      <c r="M146" s="213">
        <v>60</v>
      </c>
      <c r="N146" s="212" t="s">
        <v>180</v>
      </c>
      <c r="O146" s="227" t="s">
        <v>95</v>
      </c>
      <c r="P146" s="218">
        <v>28</v>
      </c>
      <c r="Q146" s="218">
        <v>28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56SANTA ANA</v>
      </c>
      <c r="B147" s="213">
        <v>56</v>
      </c>
      <c r="C147" s="212" t="s">
        <v>173</v>
      </c>
      <c r="D147" s="246" t="s">
        <v>91</v>
      </c>
      <c r="E147" s="218">
        <v>17</v>
      </c>
      <c r="F147" s="218">
        <v>17</v>
      </c>
      <c r="G147" s="218">
        <v>17</v>
      </c>
      <c r="H147" s="218"/>
      <c r="I147" s="218"/>
      <c r="J147" s="218"/>
      <c r="K147" s="55"/>
      <c r="L147" s="56" t="str">
        <f t="shared" si="9"/>
        <v>61TIENDONA</v>
      </c>
      <c r="M147" s="213">
        <v>61</v>
      </c>
      <c r="N147" s="212" t="s">
        <v>191</v>
      </c>
      <c r="O147" s="227" t="s">
        <v>137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 MIGUEL</v>
      </c>
      <c r="B148" s="213">
        <v>57</v>
      </c>
      <c r="C148" s="212" t="s">
        <v>175</v>
      </c>
      <c r="D148" s="246" t="s">
        <v>92</v>
      </c>
      <c r="E148" s="218">
        <v>18</v>
      </c>
      <c r="F148" s="218">
        <v>18</v>
      </c>
      <c r="G148" s="218">
        <v>18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27" t="s">
        <v>96</v>
      </c>
      <c r="P148" s="218">
        <v>23.4</v>
      </c>
      <c r="Q148" s="218">
        <v>23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46" t="s">
        <v>93</v>
      </c>
      <c r="E149" s="218">
        <v>21.875</v>
      </c>
      <c r="F149" s="218">
        <v>21</v>
      </c>
      <c r="G149" s="218">
        <v>22</v>
      </c>
      <c r="H149" s="218"/>
      <c r="I149" s="218"/>
      <c r="J149" s="218"/>
      <c r="K149" s="55"/>
      <c r="L149" s="56" t="str">
        <f t="shared" si="9"/>
        <v>62SAN MIGUEL</v>
      </c>
      <c r="M149" s="213">
        <v>62</v>
      </c>
      <c r="N149" s="212" t="s">
        <v>175</v>
      </c>
      <c r="O149" s="227" t="s">
        <v>96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4">
        <v>58</v>
      </c>
      <c r="C150" s="212" t="s">
        <v>175</v>
      </c>
      <c r="D150" s="246" t="s">
        <v>93</v>
      </c>
      <c r="E150" s="218">
        <v>22.5</v>
      </c>
      <c r="F150" s="218">
        <v>22</v>
      </c>
      <c r="G150" s="218">
        <v>24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27" t="s">
        <v>97</v>
      </c>
      <c r="P150" s="218">
        <v>21.4</v>
      </c>
      <c r="Q150" s="218">
        <v>21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ANA</v>
      </c>
      <c r="B151" s="213">
        <v>58</v>
      </c>
      <c r="C151" s="212" t="s">
        <v>173</v>
      </c>
      <c r="D151" s="246" t="s">
        <v>93</v>
      </c>
      <c r="E151" s="218">
        <v>25.5</v>
      </c>
      <c r="F151" s="218">
        <v>24</v>
      </c>
      <c r="G151" s="218">
        <v>28</v>
      </c>
      <c r="H151" s="218"/>
      <c r="I151" s="218"/>
      <c r="J151" s="218"/>
      <c r="K151" s="55"/>
      <c r="L151" s="56" t="str">
        <f t="shared" si="9"/>
        <v>63SAN MIGUEL</v>
      </c>
      <c r="M151" s="214">
        <v>63</v>
      </c>
      <c r="N151" s="212" t="s">
        <v>175</v>
      </c>
      <c r="O151" s="227" t="s">
        <v>97</v>
      </c>
      <c r="P151" s="218">
        <v>21.5</v>
      </c>
      <c r="Q151" s="218">
        <v>21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46" t="s">
        <v>94</v>
      </c>
      <c r="E152" s="218">
        <v>9</v>
      </c>
      <c r="F152" s="218">
        <v>9</v>
      </c>
      <c r="G152" s="218">
        <v>9</v>
      </c>
      <c r="H152" s="218"/>
      <c r="I152" s="218"/>
      <c r="J152" s="218"/>
      <c r="K152" s="55"/>
      <c r="L152" s="56" t="str">
        <f t="shared" si="9"/>
        <v>63CHALATENANGO</v>
      </c>
      <c r="M152" s="214">
        <v>63</v>
      </c>
      <c r="N152" s="212" t="s">
        <v>177</v>
      </c>
      <c r="O152" s="227" t="s">
        <v>97</v>
      </c>
      <c r="P152" s="218">
        <v>22</v>
      </c>
      <c r="Q152" s="218">
        <v>22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4">
        <v>59</v>
      </c>
      <c r="C153" s="212" t="s">
        <v>175</v>
      </c>
      <c r="D153" s="246" t="s">
        <v>94</v>
      </c>
      <c r="E153" s="218">
        <v>10.5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63COJUTEPEQUE</v>
      </c>
      <c r="M153" s="213">
        <v>63</v>
      </c>
      <c r="N153" s="212" t="s">
        <v>180</v>
      </c>
      <c r="O153" s="227" t="s">
        <v>97</v>
      </c>
      <c r="P153" s="218">
        <v>25</v>
      </c>
      <c r="Q153" s="218">
        <v>25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59SENSUNTEPEQUE</v>
      </c>
      <c r="B154" s="213">
        <v>59</v>
      </c>
      <c r="C154" s="212" t="s">
        <v>182</v>
      </c>
      <c r="D154" s="246" t="s">
        <v>94</v>
      </c>
      <c r="E154" s="218">
        <v>13</v>
      </c>
      <c r="F154" s="218">
        <v>13</v>
      </c>
      <c r="G154" s="218">
        <v>13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27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46" t="s">
        <v>95</v>
      </c>
      <c r="E155" s="218">
        <v>20</v>
      </c>
      <c r="F155" s="218">
        <v>20</v>
      </c>
      <c r="G155" s="218">
        <v>20</v>
      </c>
      <c r="H155" s="218"/>
      <c r="I155" s="218"/>
      <c r="J155" s="218"/>
      <c r="K155" s="55"/>
      <c r="L155" s="56" t="str">
        <f t="shared" si="9"/>
        <v>64SAN MIGUEL</v>
      </c>
      <c r="M155" s="214">
        <v>64</v>
      </c>
      <c r="N155" s="212" t="s">
        <v>175</v>
      </c>
      <c r="O155" s="227" t="s">
        <v>98</v>
      </c>
      <c r="P155" s="218">
        <v>8.75</v>
      </c>
      <c r="Q155" s="218">
        <v>8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46" t="s">
        <v>137</v>
      </c>
      <c r="E156" s="218">
        <v>16</v>
      </c>
      <c r="F156" s="218">
        <v>16</v>
      </c>
      <c r="G156" s="218">
        <v>16</v>
      </c>
      <c r="H156" s="218"/>
      <c r="I156" s="218"/>
      <c r="J156" s="218"/>
      <c r="K156" s="55"/>
      <c r="L156" s="56" t="str">
        <f t="shared" si="9"/>
        <v>64CHALATENANGO</v>
      </c>
      <c r="M156" s="214">
        <v>64</v>
      </c>
      <c r="N156" s="212" t="s">
        <v>177</v>
      </c>
      <c r="O156" s="227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46" t="s">
        <v>96</v>
      </c>
      <c r="E157" s="218">
        <v>24</v>
      </c>
      <c r="F157" s="218">
        <v>24</v>
      </c>
      <c r="G157" s="218">
        <v>24</v>
      </c>
      <c r="H157" s="218"/>
      <c r="I157" s="218"/>
      <c r="J157" s="218"/>
      <c r="K157" s="55"/>
      <c r="L157" s="56" t="str">
        <f t="shared" si="9"/>
        <v>64COJUTEPEQUE</v>
      </c>
      <c r="M157" s="213">
        <v>64</v>
      </c>
      <c r="N157" s="212" t="s">
        <v>180</v>
      </c>
      <c r="O157" s="227" t="s">
        <v>98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62SAN MIGUEL</v>
      </c>
      <c r="B158" s="214">
        <v>62</v>
      </c>
      <c r="C158" s="212" t="s">
        <v>175</v>
      </c>
      <c r="D158" s="246" t="s">
        <v>96</v>
      </c>
      <c r="E158" s="218">
        <v>26</v>
      </c>
      <c r="F158" s="218">
        <v>24</v>
      </c>
      <c r="G158" s="218">
        <v>28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27" t="s">
        <v>98</v>
      </c>
      <c r="P158" s="218">
        <v>9</v>
      </c>
      <c r="Q158" s="218">
        <v>9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62SENSUNTEPEQUE</v>
      </c>
      <c r="B159" s="213">
        <v>62</v>
      </c>
      <c r="C159" s="212" t="s">
        <v>182</v>
      </c>
      <c r="D159" s="246" t="s">
        <v>96</v>
      </c>
      <c r="E159" s="218">
        <v>28</v>
      </c>
      <c r="F159" s="218">
        <v>28</v>
      </c>
      <c r="G159" s="218">
        <v>28</v>
      </c>
      <c r="H159" s="218"/>
      <c r="I159" s="218"/>
      <c r="J159" s="218"/>
      <c r="K159" s="55"/>
      <c r="L159" s="56" t="str">
        <f t="shared" si="9"/>
        <v>65SAN MIGUEL</v>
      </c>
      <c r="M159" s="213">
        <v>65</v>
      </c>
      <c r="N159" s="212" t="s">
        <v>175</v>
      </c>
      <c r="O159" s="227" t="s">
        <v>98</v>
      </c>
      <c r="P159" s="218">
        <v>7.5</v>
      </c>
      <c r="Q159" s="218">
        <v>7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46" t="s">
        <v>97</v>
      </c>
      <c r="E160" s="218">
        <v>22</v>
      </c>
      <c r="F160" s="218">
        <v>22</v>
      </c>
      <c r="G160" s="218">
        <v>22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27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 MIGUEL</v>
      </c>
      <c r="B161" s="214">
        <v>63</v>
      </c>
      <c r="C161" s="212" t="s">
        <v>175</v>
      </c>
      <c r="D161" s="246" t="s">
        <v>97</v>
      </c>
      <c r="E161" s="218">
        <v>21</v>
      </c>
      <c r="F161" s="218">
        <v>20</v>
      </c>
      <c r="G161" s="218">
        <v>22</v>
      </c>
      <c r="H161" s="218"/>
      <c r="I161" s="218"/>
      <c r="J161" s="218"/>
      <c r="K161" s="55"/>
      <c r="L161" s="56" t="str">
        <f t="shared" si="9"/>
        <v>66CHALATENANGO</v>
      </c>
      <c r="M161" s="213">
        <v>66</v>
      </c>
      <c r="N161" s="212" t="s">
        <v>177</v>
      </c>
      <c r="O161" s="227" t="s">
        <v>99</v>
      </c>
      <c r="P161" s="218">
        <v>55</v>
      </c>
      <c r="Q161" s="218">
        <v>55</v>
      </c>
      <c r="R161" s="218">
        <v>55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63SENSUNTEPEQUE</v>
      </c>
      <c r="B162" s="214">
        <v>63</v>
      </c>
      <c r="C162" s="212" t="s">
        <v>182</v>
      </c>
      <c r="D162" s="246" t="s">
        <v>97</v>
      </c>
      <c r="E162" s="218">
        <v>24</v>
      </c>
      <c r="F162" s="218">
        <v>23</v>
      </c>
      <c r="G162" s="218">
        <v>25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27" t="s">
        <v>100</v>
      </c>
      <c r="P162" s="218">
        <v>40</v>
      </c>
      <c r="Q162" s="218">
        <v>40</v>
      </c>
      <c r="R162" s="218">
        <v>40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63SANTA ANA</v>
      </c>
      <c r="B163" s="213">
        <v>63</v>
      </c>
      <c r="C163" s="212" t="s">
        <v>173</v>
      </c>
      <c r="D163" s="246" t="s">
        <v>97</v>
      </c>
      <c r="E163" s="218">
        <v>24</v>
      </c>
      <c r="F163" s="218">
        <v>24</v>
      </c>
      <c r="G163" s="218">
        <v>24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27" t="s">
        <v>101</v>
      </c>
      <c r="P163" s="218">
        <v>8.3333333333333339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46" t="s">
        <v>98</v>
      </c>
      <c r="E164" s="218">
        <v>9.8000000000000007</v>
      </c>
      <c r="F164" s="218">
        <v>9</v>
      </c>
      <c r="G164" s="218">
        <v>10</v>
      </c>
      <c r="H164" s="218"/>
      <c r="I164" s="218"/>
      <c r="J164" s="218"/>
      <c r="K164" s="55"/>
      <c r="L164" s="56" t="str">
        <f t="shared" si="9"/>
        <v>68SAN MIGUEL</v>
      </c>
      <c r="M164" s="214">
        <v>68</v>
      </c>
      <c r="N164" s="212" t="s">
        <v>175</v>
      </c>
      <c r="O164" s="227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 MIGUEL</v>
      </c>
      <c r="B165" s="214">
        <v>64</v>
      </c>
      <c r="C165" s="212" t="s">
        <v>175</v>
      </c>
      <c r="D165" s="246" t="s">
        <v>98</v>
      </c>
      <c r="E165" s="218">
        <v>9.3333333333333339</v>
      </c>
      <c r="F165" s="218">
        <v>9</v>
      </c>
      <c r="G165" s="218">
        <v>10</v>
      </c>
      <c r="H165" s="218"/>
      <c r="I165" s="218"/>
      <c r="J165" s="218"/>
      <c r="K165" s="55"/>
      <c r="L165" s="56" t="str">
        <f t="shared" si="9"/>
        <v>68COJUTEPEQUE</v>
      </c>
      <c r="M165" s="213">
        <v>68</v>
      </c>
      <c r="N165" s="212" t="s">
        <v>180</v>
      </c>
      <c r="O165" s="227" t="s">
        <v>101</v>
      </c>
      <c r="P165" s="218">
        <v>13</v>
      </c>
      <c r="Q165" s="218">
        <v>13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64SENSUNTEPEQUE</v>
      </c>
      <c r="B166" s="213">
        <v>64</v>
      </c>
      <c r="C166" s="212" t="s">
        <v>182</v>
      </c>
      <c r="D166" s="246" t="s">
        <v>98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27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4">
        <v>65</v>
      </c>
      <c r="C167" s="212" t="s">
        <v>191</v>
      </c>
      <c r="D167" s="246" t="s">
        <v>98</v>
      </c>
      <c r="E167" s="218">
        <v>9</v>
      </c>
      <c r="F167" s="218">
        <v>9</v>
      </c>
      <c r="G167" s="218">
        <v>9</v>
      </c>
      <c r="H167" s="218"/>
      <c r="I167" s="218"/>
      <c r="J167" s="218"/>
      <c r="K167" s="55"/>
      <c r="L167" s="56" t="str">
        <f t="shared" si="9"/>
        <v>69COJUTEPEQUE</v>
      </c>
      <c r="M167" s="213">
        <v>69</v>
      </c>
      <c r="N167" s="212" t="s">
        <v>180</v>
      </c>
      <c r="O167" s="227" t="s">
        <v>102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65SAN MIGUEL</v>
      </c>
      <c r="B168" s="214">
        <v>65</v>
      </c>
      <c r="C168" s="212" t="s">
        <v>175</v>
      </c>
      <c r="D168" s="246" t="s">
        <v>98</v>
      </c>
      <c r="E168" s="218">
        <v>11</v>
      </c>
      <c r="F168" s="218">
        <v>10</v>
      </c>
      <c r="G168" s="218">
        <v>12</v>
      </c>
      <c r="H168" s="218"/>
      <c r="I168" s="218"/>
      <c r="J168" s="218"/>
      <c r="K168" s="55"/>
      <c r="L168" s="56" t="str">
        <f t="shared" si="9"/>
        <v>71TIENDONA</v>
      </c>
      <c r="M168" s="214">
        <v>71</v>
      </c>
      <c r="N168" s="212" t="s">
        <v>191</v>
      </c>
      <c r="O168" s="227" t="s">
        <v>134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65SENSUNTEPEQUE</v>
      </c>
      <c r="B169" s="213">
        <v>65</v>
      </c>
      <c r="C169" s="212" t="s">
        <v>182</v>
      </c>
      <c r="D169" s="246" t="s">
        <v>98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71COJUTEPEQUE</v>
      </c>
      <c r="M169" s="213">
        <v>71</v>
      </c>
      <c r="N169" s="212" t="s">
        <v>180</v>
      </c>
      <c r="O169" s="227" t="s">
        <v>134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66TIENDONA</v>
      </c>
      <c r="B170" s="213">
        <v>66</v>
      </c>
      <c r="C170" s="212" t="s">
        <v>191</v>
      </c>
      <c r="D170" s="246" t="s">
        <v>99</v>
      </c>
      <c r="E170" s="218">
        <v>60</v>
      </c>
      <c r="F170" s="218">
        <v>60</v>
      </c>
      <c r="G170" s="218">
        <v>60</v>
      </c>
      <c r="H170" s="218"/>
      <c r="I170" s="218"/>
      <c r="J170" s="218"/>
      <c r="K170" s="55"/>
      <c r="L170" s="56" t="str">
        <f t="shared" si="9"/>
        <v>72TIENDONA</v>
      </c>
      <c r="M170" s="214">
        <v>72</v>
      </c>
      <c r="N170" s="212" t="s">
        <v>191</v>
      </c>
      <c r="O170" s="227" t="s">
        <v>103</v>
      </c>
      <c r="P170" s="218">
        <v>7</v>
      </c>
      <c r="Q170" s="218">
        <v>7</v>
      </c>
      <c r="R170" s="218">
        <v>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46" t="s">
        <v>100</v>
      </c>
      <c r="E171" s="218">
        <v>45</v>
      </c>
      <c r="F171" s="218">
        <v>45</v>
      </c>
      <c r="G171" s="218">
        <v>45</v>
      </c>
      <c r="H171" s="218"/>
      <c r="I171" s="218"/>
      <c r="J171" s="218"/>
      <c r="K171" s="55"/>
      <c r="L171" s="56" t="str">
        <f t="shared" si="9"/>
        <v>72SAN MIGUEL</v>
      </c>
      <c r="M171" s="214">
        <v>72</v>
      </c>
      <c r="N171" s="212" t="s">
        <v>175</v>
      </c>
      <c r="O171" s="227" t="s">
        <v>103</v>
      </c>
      <c r="P171" s="218">
        <v>8.5</v>
      </c>
      <c r="Q171" s="218">
        <v>8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46" t="s">
        <v>101</v>
      </c>
      <c r="E172" s="218">
        <v>9</v>
      </c>
      <c r="F172" s="218">
        <v>9</v>
      </c>
      <c r="G172" s="218">
        <v>9</v>
      </c>
      <c r="H172" s="218"/>
      <c r="I172" s="218"/>
      <c r="J172" s="218"/>
      <c r="K172" s="55"/>
      <c r="L172" s="56" t="str">
        <f t="shared" si="9"/>
        <v>72CHALATENANGO</v>
      </c>
      <c r="M172" s="214">
        <v>72</v>
      </c>
      <c r="N172" s="212" t="s">
        <v>177</v>
      </c>
      <c r="O172" s="227" t="s">
        <v>103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 MIGUEL</v>
      </c>
      <c r="B173" s="214">
        <v>68</v>
      </c>
      <c r="C173" s="212" t="s">
        <v>175</v>
      </c>
      <c r="D173" s="246" t="s">
        <v>101</v>
      </c>
      <c r="E173" s="218">
        <v>12.25</v>
      </c>
      <c r="F173" s="218">
        <v>12</v>
      </c>
      <c r="G173" s="218">
        <v>13</v>
      </c>
      <c r="H173" s="218"/>
      <c r="I173" s="218"/>
      <c r="J173" s="218"/>
      <c r="K173" s="55"/>
      <c r="L173" s="56" t="str">
        <f t="shared" si="9"/>
        <v>72COJUTEPEQUE</v>
      </c>
      <c r="M173" s="213">
        <v>72</v>
      </c>
      <c r="N173" s="212" t="s">
        <v>180</v>
      </c>
      <c r="O173" s="227" t="s">
        <v>103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68SENSUNTEPEQUE</v>
      </c>
      <c r="B174" s="213">
        <v>68</v>
      </c>
      <c r="C174" s="212" t="s">
        <v>182</v>
      </c>
      <c r="D174" s="246" t="s">
        <v>101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73TIENDONA</v>
      </c>
      <c r="M174" s="213">
        <v>73</v>
      </c>
      <c r="N174" s="212" t="s">
        <v>191</v>
      </c>
      <c r="O174" s="227" t="s">
        <v>104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46" t="s">
        <v>102</v>
      </c>
      <c r="E175" s="218">
        <v>7.5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77TIENDONA</v>
      </c>
      <c r="M175" s="213">
        <v>77</v>
      </c>
      <c r="N175" s="212" t="s">
        <v>191</v>
      </c>
      <c r="O175" s="227" t="s">
        <v>108</v>
      </c>
      <c r="P175" s="218">
        <v>4</v>
      </c>
      <c r="Q175" s="218">
        <v>4</v>
      </c>
      <c r="R175" s="218">
        <v>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69SENSUNTEPEQUE</v>
      </c>
      <c r="B176" s="213">
        <v>69</v>
      </c>
      <c r="C176" s="212" t="s">
        <v>182</v>
      </c>
      <c r="D176" s="246" t="s">
        <v>102</v>
      </c>
      <c r="E176" s="218">
        <v>6.5</v>
      </c>
      <c r="F176" s="218">
        <v>6</v>
      </c>
      <c r="G176" s="218">
        <v>8</v>
      </c>
      <c r="H176" s="218"/>
      <c r="I176" s="218"/>
      <c r="J176" s="218"/>
      <c r="K176" s="55"/>
      <c r="L176" s="56" t="str">
        <f t="shared" si="9"/>
        <v>78TIENDONA</v>
      </c>
      <c r="M176" s="214">
        <v>78</v>
      </c>
      <c r="N176" s="212" t="s">
        <v>191</v>
      </c>
      <c r="O176" s="227" t="s">
        <v>109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71TIENDONA</v>
      </c>
      <c r="B177" s="213">
        <v>71</v>
      </c>
      <c r="C177" s="212" t="s">
        <v>191</v>
      </c>
      <c r="D177" s="246" t="s">
        <v>134</v>
      </c>
      <c r="E177" s="218">
        <v>3</v>
      </c>
      <c r="F177" s="218">
        <v>3</v>
      </c>
      <c r="G177" s="218">
        <v>3</v>
      </c>
      <c r="H177" s="218"/>
      <c r="I177" s="218"/>
      <c r="J177" s="218"/>
      <c r="K177" s="55"/>
      <c r="L177" s="56" t="str">
        <f t="shared" si="9"/>
        <v>78SAN MIGUEL</v>
      </c>
      <c r="M177" s="214">
        <v>78</v>
      </c>
      <c r="N177" s="212" t="s">
        <v>175</v>
      </c>
      <c r="O177" s="227" t="s">
        <v>109</v>
      </c>
      <c r="P177" s="218">
        <v>18</v>
      </c>
      <c r="Q177" s="218">
        <v>18</v>
      </c>
      <c r="R177" s="218">
        <v>18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72TIENDONA</v>
      </c>
      <c r="B178" s="214">
        <v>72</v>
      </c>
      <c r="C178" s="212" t="s">
        <v>191</v>
      </c>
      <c r="D178" s="246" t="s">
        <v>103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78COJUTEPEQUE</v>
      </c>
      <c r="M178" s="213">
        <v>78</v>
      </c>
      <c r="N178" s="212" t="s">
        <v>180</v>
      </c>
      <c r="O178" s="227" t="s">
        <v>109</v>
      </c>
      <c r="P178" s="218">
        <v>30</v>
      </c>
      <c r="Q178" s="218">
        <v>30</v>
      </c>
      <c r="R178" s="218">
        <v>30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 MIGUEL</v>
      </c>
      <c r="B179" s="214">
        <v>72</v>
      </c>
      <c r="C179" s="212" t="s">
        <v>175</v>
      </c>
      <c r="D179" s="246" t="s">
        <v>103</v>
      </c>
      <c r="E179" s="218">
        <v>7.8</v>
      </c>
      <c r="F179" s="218">
        <v>7</v>
      </c>
      <c r="G179" s="218">
        <v>8</v>
      </c>
      <c r="H179" s="218"/>
      <c r="I179" s="218"/>
      <c r="J179" s="218"/>
      <c r="K179" s="55"/>
      <c r="L179" s="56" t="str">
        <f t="shared" si="9"/>
        <v>79TIENDONA</v>
      </c>
      <c r="M179" s="214">
        <v>79</v>
      </c>
      <c r="N179" s="212" t="s">
        <v>191</v>
      </c>
      <c r="O179" s="227" t="s">
        <v>110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72SENSUNTEPEQUE</v>
      </c>
      <c r="B180" s="214">
        <v>72</v>
      </c>
      <c r="C180" s="212" t="s">
        <v>182</v>
      </c>
      <c r="D180" s="246" t="s">
        <v>103</v>
      </c>
      <c r="E180" s="218">
        <v>7.5</v>
      </c>
      <c r="F180" s="218">
        <v>7</v>
      </c>
      <c r="G180" s="218">
        <v>8</v>
      </c>
      <c r="H180" s="218"/>
      <c r="I180" s="218"/>
      <c r="J180" s="218"/>
      <c r="K180" s="55"/>
      <c r="L180" s="56" t="str">
        <f t="shared" si="9"/>
        <v>79SAN MIGUEL</v>
      </c>
      <c r="M180" s="213">
        <v>79</v>
      </c>
      <c r="N180" s="212" t="s">
        <v>175</v>
      </c>
      <c r="O180" s="227" t="s">
        <v>110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72SANTA ANA</v>
      </c>
      <c r="B181" s="213">
        <v>72</v>
      </c>
      <c r="C181" s="212" t="s">
        <v>173</v>
      </c>
      <c r="D181" s="246" t="s">
        <v>103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80TIENDONA</v>
      </c>
      <c r="M181" s="214">
        <v>80</v>
      </c>
      <c r="N181" s="212" t="s">
        <v>191</v>
      </c>
      <c r="O181" s="227" t="s">
        <v>111</v>
      </c>
      <c r="P181" s="218">
        <v>15</v>
      </c>
      <c r="Q181" s="218">
        <v>15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73TIENDONA</v>
      </c>
      <c r="B182" s="213">
        <v>73</v>
      </c>
      <c r="C182" s="212" t="s">
        <v>191</v>
      </c>
      <c r="D182" s="246" t="s">
        <v>104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80SAN MIGUEL</v>
      </c>
      <c r="M182" s="214">
        <v>80</v>
      </c>
      <c r="N182" s="212" t="s">
        <v>175</v>
      </c>
      <c r="O182" s="227" t="s">
        <v>111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46" t="s">
        <v>108</v>
      </c>
      <c r="E183" s="218">
        <v>4</v>
      </c>
      <c r="F183" s="218">
        <v>4</v>
      </c>
      <c r="G183" s="218">
        <v>4</v>
      </c>
      <c r="H183" s="218"/>
      <c r="I183" s="218"/>
      <c r="J183" s="218"/>
      <c r="K183" s="55"/>
      <c r="L183" s="56" t="str">
        <f t="shared" si="9"/>
        <v>80CHALATENANGO</v>
      </c>
      <c r="M183" s="214">
        <v>80</v>
      </c>
      <c r="N183" s="212" t="s">
        <v>177</v>
      </c>
      <c r="O183" s="227" t="s">
        <v>111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46" t="s">
        <v>109</v>
      </c>
      <c r="E184" s="218">
        <v>16.666666666666668</v>
      </c>
      <c r="F184" s="218">
        <v>16</v>
      </c>
      <c r="G184" s="218">
        <v>18</v>
      </c>
      <c r="H184" s="218"/>
      <c r="I184" s="218"/>
      <c r="J184" s="218"/>
      <c r="K184" s="55"/>
      <c r="L184" s="56" t="str">
        <f t="shared" si="9"/>
        <v>80COJUTEPEQUE</v>
      </c>
      <c r="M184" s="213">
        <v>80</v>
      </c>
      <c r="N184" s="212" t="s">
        <v>180</v>
      </c>
      <c r="O184" s="227" t="s">
        <v>111</v>
      </c>
      <c r="P184" s="218">
        <v>16</v>
      </c>
      <c r="Q184" s="218">
        <v>16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 MIGUEL</v>
      </c>
      <c r="B185" s="214">
        <v>78</v>
      </c>
      <c r="C185" s="212" t="s">
        <v>175</v>
      </c>
      <c r="D185" s="246" t="s">
        <v>109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81TIENDONA</v>
      </c>
      <c r="M185" s="213">
        <v>81</v>
      </c>
      <c r="N185" s="212" t="s">
        <v>191</v>
      </c>
      <c r="O185" s="227" t="s">
        <v>112</v>
      </c>
      <c r="P185" s="218">
        <v>13</v>
      </c>
      <c r="Q185" s="218">
        <v>13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78SENSUNTEPEQUE</v>
      </c>
      <c r="B186" s="213">
        <v>78</v>
      </c>
      <c r="C186" s="212" t="s">
        <v>182</v>
      </c>
      <c r="D186" s="246" t="s">
        <v>109</v>
      </c>
      <c r="E186" s="218">
        <v>24</v>
      </c>
      <c r="F186" s="218">
        <v>24</v>
      </c>
      <c r="G186" s="218">
        <v>24</v>
      </c>
      <c r="H186" s="218"/>
      <c r="I186" s="218"/>
      <c r="J186" s="218"/>
      <c r="K186" s="55"/>
      <c r="L186" s="56" t="str">
        <f t="shared" si="9"/>
        <v>82TIENDONA</v>
      </c>
      <c r="M186" s="214">
        <v>82</v>
      </c>
      <c r="N186" s="212" t="s">
        <v>191</v>
      </c>
      <c r="O186" s="227" t="s">
        <v>113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46" t="s">
        <v>110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82CHALATENANGO</v>
      </c>
      <c r="M187" s="213">
        <v>82</v>
      </c>
      <c r="N187" s="212" t="s">
        <v>177</v>
      </c>
      <c r="O187" s="227" t="s">
        <v>113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14">
        <v>79</v>
      </c>
      <c r="C188" s="212" t="s">
        <v>175</v>
      </c>
      <c r="D188" s="246" t="s">
        <v>110</v>
      </c>
      <c r="E188" s="218">
        <v>7.5</v>
      </c>
      <c r="F188" s="218">
        <v>7</v>
      </c>
      <c r="G188" s="218">
        <v>8</v>
      </c>
      <c r="H188" s="218"/>
      <c r="I188" s="218"/>
      <c r="J188" s="218"/>
      <c r="K188" s="55"/>
      <c r="L188" s="56" t="str">
        <f t="shared" si="9"/>
        <v>83TIENDONA</v>
      </c>
      <c r="M188" s="213">
        <v>83</v>
      </c>
      <c r="N188" s="212" t="s">
        <v>191</v>
      </c>
      <c r="O188" s="227" t="s">
        <v>114</v>
      </c>
      <c r="P188" s="218">
        <v>22</v>
      </c>
      <c r="Q188" s="218">
        <v>22</v>
      </c>
      <c r="R188" s="218">
        <v>22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79SENSUNTEPEQUE</v>
      </c>
      <c r="B189" s="213">
        <v>79</v>
      </c>
      <c r="C189" s="212" t="s">
        <v>182</v>
      </c>
      <c r="D189" s="246" t="s">
        <v>110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84TIENDONA</v>
      </c>
      <c r="M189" s="214">
        <v>84</v>
      </c>
      <c r="N189" s="212" t="s">
        <v>191</v>
      </c>
      <c r="O189" s="227" t="s">
        <v>115</v>
      </c>
      <c r="P189" s="218">
        <v>15.666666666666666</v>
      </c>
      <c r="Q189" s="218">
        <v>15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46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84SAN MIGUEL</v>
      </c>
      <c r="M190" s="214">
        <v>84</v>
      </c>
      <c r="N190" s="212" t="s">
        <v>175</v>
      </c>
      <c r="O190" s="227" t="s">
        <v>115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 MIGUEL</v>
      </c>
      <c r="B191" s="213">
        <v>80</v>
      </c>
      <c r="C191" s="212" t="s">
        <v>175</v>
      </c>
      <c r="D191" s="246" t="s">
        <v>111</v>
      </c>
      <c r="E191" s="218">
        <v>11.333333333333334</v>
      </c>
      <c r="F191" s="218">
        <v>11</v>
      </c>
      <c r="G191" s="218">
        <v>12</v>
      </c>
      <c r="H191" s="218"/>
      <c r="I191" s="218"/>
      <c r="J191" s="218"/>
      <c r="K191" s="55"/>
      <c r="L191" s="56" t="str">
        <f t="shared" si="9"/>
        <v>84CHALATENANGO</v>
      </c>
      <c r="M191" s="213">
        <v>84</v>
      </c>
      <c r="N191" s="212" t="s">
        <v>177</v>
      </c>
      <c r="O191" s="227" t="s">
        <v>115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4">
        <v>81</v>
      </c>
      <c r="C192" s="212" t="s">
        <v>191</v>
      </c>
      <c r="D192" s="246" t="s">
        <v>112</v>
      </c>
      <c r="E192" s="218">
        <v>11.5</v>
      </c>
      <c r="F192" s="218">
        <v>10</v>
      </c>
      <c r="G192" s="218">
        <v>13</v>
      </c>
      <c r="H192" s="218"/>
      <c r="I192" s="218"/>
      <c r="J192" s="218"/>
      <c r="K192" s="55"/>
      <c r="L192" s="56" t="str">
        <f t="shared" si="9"/>
        <v>85TIENDONA</v>
      </c>
      <c r="M192" s="214">
        <v>85</v>
      </c>
      <c r="N192" s="212" t="s">
        <v>191</v>
      </c>
      <c r="O192" s="227" t="s">
        <v>116</v>
      </c>
      <c r="P192" s="218">
        <v>13.5</v>
      </c>
      <c r="Q192" s="218">
        <v>13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81SAN MIGUEL</v>
      </c>
      <c r="B193" s="214">
        <v>81</v>
      </c>
      <c r="C193" s="212" t="s">
        <v>175</v>
      </c>
      <c r="D193" s="246" t="s">
        <v>112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85SAN MIGUEL</v>
      </c>
      <c r="M193" s="214">
        <v>85</v>
      </c>
      <c r="N193" s="212" t="s">
        <v>175</v>
      </c>
      <c r="O193" s="227" t="s">
        <v>116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81SENSUNTEPEQUE</v>
      </c>
      <c r="B194" s="213">
        <v>81</v>
      </c>
      <c r="C194" s="212" t="s">
        <v>182</v>
      </c>
      <c r="D194" s="246" t="s">
        <v>112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>85COJUTEPEQUE</v>
      </c>
      <c r="M194" s="213">
        <v>85</v>
      </c>
      <c r="N194" s="212" t="s">
        <v>180</v>
      </c>
      <c r="O194" s="227" t="s">
        <v>116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83TIENDONA</v>
      </c>
      <c r="B195" s="213">
        <v>83</v>
      </c>
      <c r="C195" s="212" t="s">
        <v>191</v>
      </c>
      <c r="D195" s="246" t="s">
        <v>114</v>
      </c>
      <c r="E195" s="218">
        <v>22</v>
      </c>
      <c r="F195" s="218">
        <v>22</v>
      </c>
      <c r="G195" s="218">
        <v>22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27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84TIENDONA</v>
      </c>
      <c r="B196" s="214">
        <v>84</v>
      </c>
      <c r="C196" s="212" t="s">
        <v>191</v>
      </c>
      <c r="D196" s="246" t="s">
        <v>115</v>
      </c>
      <c r="E196" s="218">
        <v>15</v>
      </c>
      <c r="F196" s="218">
        <v>15</v>
      </c>
      <c r="G196" s="218">
        <v>15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7" t="s">
        <v>117</v>
      </c>
      <c r="P196" s="218">
        <v>170</v>
      </c>
      <c r="Q196" s="218">
        <v>170</v>
      </c>
      <c r="R196" s="218">
        <v>170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 MIGUEL</v>
      </c>
      <c r="B197" s="214">
        <v>84</v>
      </c>
      <c r="C197" s="212" t="s">
        <v>175</v>
      </c>
      <c r="D197" s="246" t="s">
        <v>115</v>
      </c>
      <c r="E197" s="218">
        <v>15.5</v>
      </c>
      <c r="F197" s="218">
        <v>15</v>
      </c>
      <c r="G197" s="218">
        <v>16</v>
      </c>
      <c r="H197" s="218"/>
      <c r="I197" s="218"/>
      <c r="J197" s="218"/>
      <c r="K197" s="55"/>
      <c r="L197" s="56" t="str">
        <f t="shared" si="9"/>
        <v>86COJUTEPEQUE</v>
      </c>
      <c r="M197" s="213">
        <v>86</v>
      </c>
      <c r="N197" s="212" t="s">
        <v>180</v>
      </c>
      <c r="O197" s="227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84SENSUNTEPEQUE</v>
      </c>
      <c r="B198" s="214">
        <v>84</v>
      </c>
      <c r="C198" s="212" t="s">
        <v>182</v>
      </c>
      <c r="D198" s="246" t="s">
        <v>115</v>
      </c>
      <c r="E198" s="218">
        <v>19</v>
      </c>
      <c r="F198" s="218">
        <v>19</v>
      </c>
      <c r="G198" s="218">
        <v>19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27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84SANTA ANA</v>
      </c>
      <c r="B199" s="213">
        <v>84</v>
      </c>
      <c r="C199" s="212" t="s">
        <v>173</v>
      </c>
      <c r="D199" s="246" t="s">
        <v>115</v>
      </c>
      <c r="E199" s="218">
        <v>14</v>
      </c>
      <c r="F199" s="218">
        <v>14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27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85TIENDONA</v>
      </c>
      <c r="B200" s="213">
        <v>85</v>
      </c>
      <c r="C200" s="212" t="s">
        <v>191</v>
      </c>
      <c r="D200" s="246" t="s">
        <v>116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88SAN MIGUEL</v>
      </c>
      <c r="M200" s="214">
        <v>88</v>
      </c>
      <c r="N200" s="212" t="s">
        <v>175</v>
      </c>
      <c r="O200" s="227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86TIENDONA</v>
      </c>
      <c r="B201" s="214">
        <v>86</v>
      </c>
      <c r="C201" s="212" t="s">
        <v>191</v>
      </c>
      <c r="D201" s="246" t="s">
        <v>117</v>
      </c>
      <c r="E201" s="218">
        <v>150</v>
      </c>
      <c r="F201" s="218">
        <v>150</v>
      </c>
      <c r="G201" s="218">
        <v>150</v>
      </c>
      <c r="H201" s="218"/>
      <c r="I201" s="218"/>
      <c r="J201" s="218"/>
      <c r="K201" s="55"/>
      <c r="L201" s="56" t="str">
        <f t="shared" si="11"/>
        <v>88CHALATENANGO</v>
      </c>
      <c r="M201" s="213">
        <v>88</v>
      </c>
      <c r="N201" s="212" t="s">
        <v>177</v>
      </c>
      <c r="O201" s="227" t="s">
        <v>119</v>
      </c>
      <c r="P201" s="218">
        <v>110</v>
      </c>
      <c r="Q201" s="218">
        <v>110</v>
      </c>
      <c r="R201" s="218">
        <v>110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 MIGUEL</v>
      </c>
      <c r="B202" s="214">
        <v>86</v>
      </c>
      <c r="C202" s="212" t="s">
        <v>175</v>
      </c>
      <c r="D202" s="246" t="s">
        <v>117</v>
      </c>
      <c r="E202" s="218">
        <v>173.75</v>
      </c>
      <c r="F202" s="218">
        <v>170</v>
      </c>
      <c r="G202" s="218">
        <v>180</v>
      </c>
      <c r="H202" s="218"/>
      <c r="I202" s="218"/>
      <c r="J202" s="218"/>
      <c r="K202" s="55"/>
      <c r="L202" s="56" t="str">
        <f t="shared" si="11"/>
        <v>89TIENDONA</v>
      </c>
      <c r="M202" s="214">
        <v>89</v>
      </c>
      <c r="N202" s="212" t="s">
        <v>191</v>
      </c>
      <c r="O202" s="227" t="s">
        <v>120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86SENSUNTEPEQUE</v>
      </c>
      <c r="B203" s="213">
        <v>86</v>
      </c>
      <c r="C203" s="212" t="s">
        <v>182</v>
      </c>
      <c r="D203" s="246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89SAN MIGUEL</v>
      </c>
      <c r="M203" s="214">
        <v>89</v>
      </c>
      <c r="N203" s="212" t="s">
        <v>175</v>
      </c>
      <c r="O203" s="227" t="s">
        <v>120</v>
      </c>
      <c r="P203" s="218">
        <v>15.5</v>
      </c>
      <c r="Q203" s="218">
        <v>15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87TIENDONA</v>
      </c>
      <c r="B204" s="213">
        <v>87</v>
      </c>
      <c r="C204" s="212" t="s">
        <v>191</v>
      </c>
      <c r="D204" s="246" t="s">
        <v>118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89CHALATENANGO</v>
      </c>
      <c r="M204" s="214">
        <v>89</v>
      </c>
      <c r="N204" s="212" t="s">
        <v>177</v>
      </c>
      <c r="O204" s="227" t="s">
        <v>120</v>
      </c>
      <c r="P204" s="218">
        <v>20</v>
      </c>
      <c r="Q204" s="218">
        <v>20</v>
      </c>
      <c r="R204" s="218">
        <v>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88TIENDONA</v>
      </c>
      <c r="B205" s="214">
        <v>88</v>
      </c>
      <c r="C205" s="212" t="s">
        <v>191</v>
      </c>
      <c r="D205" s="246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89COJUTEPEQUE</v>
      </c>
      <c r="M205" s="213">
        <v>89</v>
      </c>
      <c r="N205" s="212" t="s">
        <v>180</v>
      </c>
      <c r="O205" s="227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 MIGUEL</v>
      </c>
      <c r="B206" s="214">
        <v>88</v>
      </c>
      <c r="C206" s="212" t="s">
        <v>175</v>
      </c>
      <c r="D206" s="246" t="s">
        <v>119</v>
      </c>
      <c r="E206" s="218">
        <v>99</v>
      </c>
      <c r="F206" s="218">
        <v>95</v>
      </c>
      <c r="G206" s="218">
        <v>100</v>
      </c>
      <c r="H206" s="218"/>
      <c r="I206" s="218"/>
      <c r="J206" s="218"/>
      <c r="K206" s="55"/>
      <c r="L206" s="56" t="str">
        <f t="shared" si="11"/>
        <v>90TIENDONA</v>
      </c>
      <c r="M206" s="214">
        <v>90</v>
      </c>
      <c r="N206" s="212" t="s">
        <v>191</v>
      </c>
      <c r="O206" s="227" t="s">
        <v>121</v>
      </c>
      <c r="P206" s="218">
        <v>11.25</v>
      </c>
      <c r="Q206" s="218">
        <v>11</v>
      </c>
      <c r="R206" s="218">
        <v>12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88SANTA ANA</v>
      </c>
      <c r="B207" s="213">
        <v>88</v>
      </c>
      <c r="C207" s="212" t="s">
        <v>173</v>
      </c>
      <c r="D207" s="246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90COJUTEPEQUE</v>
      </c>
      <c r="M207" s="213">
        <v>90</v>
      </c>
      <c r="N207" s="212" t="s">
        <v>180</v>
      </c>
      <c r="O207" s="227" t="s">
        <v>121</v>
      </c>
      <c r="P207" s="218">
        <v>16</v>
      </c>
      <c r="Q207" s="218">
        <v>16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46" t="s">
        <v>120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92TIENDONA</v>
      </c>
      <c r="M208" s="214">
        <v>92</v>
      </c>
      <c r="N208" s="212" t="s">
        <v>191</v>
      </c>
      <c r="O208" s="227" t="s">
        <v>122</v>
      </c>
      <c r="P208" s="218">
        <v>80</v>
      </c>
      <c r="Q208" s="218">
        <v>80</v>
      </c>
      <c r="R208" s="218">
        <v>80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 MIGUEL</v>
      </c>
      <c r="B209" s="214">
        <v>89</v>
      </c>
      <c r="C209" s="212" t="s">
        <v>175</v>
      </c>
      <c r="D209" s="246" t="s">
        <v>120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92SAN MIGUEL</v>
      </c>
      <c r="M209" s="214">
        <v>92</v>
      </c>
      <c r="N209" s="212" t="s">
        <v>175</v>
      </c>
      <c r="O209" s="227" t="s">
        <v>122</v>
      </c>
      <c r="P209" s="218">
        <v>83.333333333333329</v>
      </c>
      <c r="Q209" s="218">
        <v>80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89SENSUNTEPEQUE</v>
      </c>
      <c r="B210" s="214">
        <v>89</v>
      </c>
      <c r="C210" s="212" t="s">
        <v>182</v>
      </c>
      <c r="D210" s="246" t="s">
        <v>120</v>
      </c>
      <c r="E210" s="218">
        <v>18</v>
      </c>
      <c r="F210" s="218">
        <v>17</v>
      </c>
      <c r="G210" s="218">
        <v>19</v>
      </c>
      <c r="H210" s="218"/>
      <c r="I210" s="218"/>
      <c r="J210" s="218"/>
      <c r="K210" s="55"/>
      <c r="L210" s="56" t="str">
        <f t="shared" si="11"/>
        <v>92COJUTEPEQUE</v>
      </c>
      <c r="M210" s="213">
        <v>92</v>
      </c>
      <c r="N210" s="212" t="s">
        <v>180</v>
      </c>
      <c r="O210" s="227" t="s">
        <v>122</v>
      </c>
      <c r="P210" s="218">
        <v>90</v>
      </c>
      <c r="Q210" s="218">
        <v>90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ANA</v>
      </c>
      <c r="B211" s="213">
        <v>89</v>
      </c>
      <c r="C211" s="212" t="s">
        <v>173</v>
      </c>
      <c r="D211" s="246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93TIENDONA</v>
      </c>
      <c r="M211" s="213">
        <v>93</v>
      </c>
      <c r="N211" s="212" t="s">
        <v>191</v>
      </c>
      <c r="O211" s="227" t="s">
        <v>123</v>
      </c>
      <c r="P211" s="218">
        <v>23</v>
      </c>
      <c r="Q211" s="218">
        <v>23</v>
      </c>
      <c r="R211" s="218">
        <v>23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4">
        <v>90</v>
      </c>
      <c r="C212" s="212" t="s">
        <v>191</v>
      </c>
      <c r="D212" s="246" t="s">
        <v>121</v>
      </c>
      <c r="E212" s="218">
        <v>10.666666666666666</v>
      </c>
      <c r="F212" s="218">
        <v>10</v>
      </c>
      <c r="G212" s="218">
        <v>12</v>
      </c>
      <c r="H212" s="218"/>
      <c r="I212" s="218"/>
      <c r="J212" s="218"/>
      <c r="K212" s="55"/>
      <c r="L212" s="56" t="str">
        <f t="shared" si="11"/>
        <v xml:space="preserve">94GERARDO BARRIOS </v>
      </c>
      <c r="M212" s="213">
        <v>94</v>
      </c>
      <c r="N212" s="212" t="s">
        <v>263</v>
      </c>
      <c r="O212" s="227" t="s">
        <v>267</v>
      </c>
      <c r="P212" s="218">
        <v>55</v>
      </c>
      <c r="Q212" s="218">
        <v>55</v>
      </c>
      <c r="R212" s="218">
        <v>55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90SAN MIGUEL</v>
      </c>
      <c r="B213" s="214">
        <v>90</v>
      </c>
      <c r="C213" s="212" t="s">
        <v>175</v>
      </c>
      <c r="D213" s="246" t="s">
        <v>121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27" t="s">
        <v>205</v>
      </c>
      <c r="P213" s="218">
        <v>50</v>
      </c>
      <c r="Q213" s="218">
        <v>50</v>
      </c>
      <c r="R213" s="218">
        <v>50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90SENSUNTEPEQUE</v>
      </c>
      <c r="B214" s="213">
        <v>90</v>
      </c>
      <c r="C214" s="212" t="s">
        <v>182</v>
      </c>
      <c r="D214" s="246" t="s">
        <v>121</v>
      </c>
      <c r="E214" s="218">
        <v>15</v>
      </c>
      <c r="F214" s="218">
        <v>15</v>
      </c>
      <c r="G214" s="218">
        <v>15</v>
      </c>
      <c r="H214" s="218"/>
      <c r="I214" s="218"/>
      <c r="J214" s="218"/>
      <c r="K214" s="55"/>
      <c r="L214" s="56" t="str">
        <f t="shared" si="11"/>
        <v>95SAN MIGUEL</v>
      </c>
      <c r="M214" s="214">
        <v>95</v>
      </c>
      <c r="N214" s="212" t="s">
        <v>175</v>
      </c>
      <c r="O214" s="227" t="s">
        <v>205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92TIENDONA</v>
      </c>
      <c r="B215" s="214">
        <v>92</v>
      </c>
      <c r="C215" s="212" t="s">
        <v>191</v>
      </c>
      <c r="D215" s="246" t="s">
        <v>122</v>
      </c>
      <c r="E215" s="218">
        <v>80</v>
      </c>
      <c r="F215" s="218">
        <v>80</v>
      </c>
      <c r="G215" s="218">
        <v>80</v>
      </c>
      <c r="H215" s="218"/>
      <c r="I215" s="218"/>
      <c r="J215" s="218"/>
      <c r="K215" s="55"/>
      <c r="L215" s="56" t="str">
        <f t="shared" si="11"/>
        <v>95CHALATENANGO</v>
      </c>
      <c r="M215" s="213">
        <v>95</v>
      </c>
      <c r="N215" s="212" t="s">
        <v>177</v>
      </c>
      <c r="O215" s="227" t="s">
        <v>205</v>
      </c>
      <c r="P215" s="218">
        <v>50</v>
      </c>
      <c r="Q215" s="218">
        <v>50</v>
      </c>
      <c r="R215" s="218">
        <v>50</v>
      </c>
      <c r="S215" s="218">
        <v>0.9</v>
      </c>
      <c r="T215" s="218">
        <v>0.9</v>
      </c>
      <c r="U215" s="218">
        <v>0.9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92SAN MIGUEL</v>
      </c>
      <c r="B216" s="214">
        <v>92</v>
      </c>
      <c r="C216" s="212" t="s">
        <v>175</v>
      </c>
      <c r="D216" s="246" t="s">
        <v>122</v>
      </c>
      <c r="E216" s="218">
        <v>85</v>
      </c>
      <c r="F216" s="218">
        <v>85</v>
      </c>
      <c r="G216" s="218">
        <v>85</v>
      </c>
      <c r="H216" s="218"/>
      <c r="I216" s="218"/>
      <c r="J216" s="218"/>
      <c r="K216" s="55"/>
      <c r="L216" s="56" t="str">
        <f t="shared" si="11"/>
        <v xml:space="preserve">96GERARDO BARRIOS </v>
      </c>
      <c r="M216" s="214">
        <v>96</v>
      </c>
      <c r="N216" s="212" t="s">
        <v>263</v>
      </c>
      <c r="O216" s="227" t="s">
        <v>206</v>
      </c>
      <c r="P216" s="218">
        <v>46</v>
      </c>
      <c r="Q216" s="218">
        <v>46</v>
      </c>
      <c r="R216" s="218">
        <v>46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92SENSUNTEPEQUE</v>
      </c>
      <c r="B217" s="213">
        <v>92</v>
      </c>
      <c r="C217" s="212" t="s">
        <v>182</v>
      </c>
      <c r="D217" s="246" t="s">
        <v>122</v>
      </c>
      <c r="E217" s="218">
        <v>90</v>
      </c>
      <c r="F217" s="218">
        <v>90</v>
      </c>
      <c r="G217" s="218">
        <v>90</v>
      </c>
      <c r="H217" s="218"/>
      <c r="I217" s="218"/>
      <c r="J217" s="218"/>
      <c r="K217" s="55"/>
      <c r="L217" s="56" t="str">
        <f t="shared" si="11"/>
        <v>96SAN MIGUEL</v>
      </c>
      <c r="M217" s="214">
        <v>96</v>
      </c>
      <c r="N217" s="212" t="s">
        <v>175</v>
      </c>
      <c r="O217" s="227" t="s">
        <v>206</v>
      </c>
      <c r="P217" s="218"/>
      <c r="Q217" s="218"/>
      <c r="R217" s="218"/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46" t="s">
        <v>123</v>
      </c>
      <c r="E218" s="218">
        <v>23</v>
      </c>
      <c r="F218" s="218">
        <v>23</v>
      </c>
      <c r="G218" s="218">
        <v>23</v>
      </c>
      <c r="H218" s="218"/>
      <c r="I218" s="218"/>
      <c r="J218" s="218"/>
      <c r="K218" s="55"/>
      <c r="L218" s="56" t="str">
        <f t="shared" si="11"/>
        <v>96CHALATENANGO</v>
      </c>
      <c r="M218" s="214">
        <v>96</v>
      </c>
      <c r="N218" s="212" t="s">
        <v>177</v>
      </c>
      <c r="O218" s="227" t="s">
        <v>206</v>
      </c>
      <c r="P218" s="218">
        <v>45.5</v>
      </c>
      <c r="Q218" s="218">
        <v>45.5</v>
      </c>
      <c r="R218" s="218">
        <v>45.5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46" t="s">
        <v>267</v>
      </c>
      <c r="E219" s="218">
        <v>55</v>
      </c>
      <c r="F219" s="218">
        <v>55</v>
      </c>
      <c r="G219" s="218">
        <v>55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96COJUTEPEQUE</v>
      </c>
      <c r="M219" s="213">
        <v>96</v>
      </c>
      <c r="N219" s="212" t="s">
        <v>180</v>
      </c>
      <c r="O219" s="227" t="s">
        <v>206</v>
      </c>
      <c r="P219" s="218">
        <v>45.5</v>
      </c>
      <c r="Q219" s="218">
        <v>45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95GERARDO BARRIOS </v>
      </c>
      <c r="B220" s="214">
        <v>95</v>
      </c>
      <c r="C220" s="212" t="s">
        <v>263</v>
      </c>
      <c r="D220" s="246" t="s">
        <v>205</v>
      </c>
      <c r="E220" s="218">
        <v>50</v>
      </c>
      <c r="F220" s="218">
        <v>50</v>
      </c>
      <c r="G220" s="218">
        <v>50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 xml:space="preserve">97GERARDO BARRIOS </v>
      </c>
      <c r="M220" s="214">
        <v>97</v>
      </c>
      <c r="N220" s="212" t="s">
        <v>263</v>
      </c>
      <c r="O220" s="227" t="s">
        <v>207</v>
      </c>
      <c r="P220" s="218">
        <v>55</v>
      </c>
      <c r="Q220" s="218">
        <v>55</v>
      </c>
      <c r="R220" s="218">
        <v>55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95SAN MIGUEL</v>
      </c>
      <c r="B221" s="214">
        <v>95</v>
      </c>
      <c r="C221" s="212" t="s">
        <v>175</v>
      </c>
      <c r="D221" s="246" t="s">
        <v>205</v>
      </c>
      <c r="E221" s="218">
        <v>69</v>
      </c>
      <c r="F221" s="218">
        <v>68</v>
      </c>
      <c r="G221" s="218">
        <v>70</v>
      </c>
      <c r="H221" s="218">
        <v>0.82</v>
      </c>
      <c r="I221" s="218">
        <v>0.7</v>
      </c>
      <c r="J221" s="218">
        <v>1</v>
      </c>
      <c r="K221" s="55"/>
      <c r="L221" s="56" t="str">
        <f t="shared" si="11"/>
        <v>97SAN MIGUEL</v>
      </c>
      <c r="M221" s="214">
        <v>97</v>
      </c>
      <c r="N221" s="212" t="s">
        <v>175</v>
      </c>
      <c r="O221" s="227" t="s">
        <v>207</v>
      </c>
      <c r="P221" s="218"/>
      <c r="Q221" s="218"/>
      <c r="R221" s="218"/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95SENSUNTEPEQUE</v>
      </c>
      <c r="B222" s="213">
        <v>95</v>
      </c>
      <c r="C222" s="212" t="s">
        <v>182</v>
      </c>
      <c r="D222" s="246" t="s">
        <v>205</v>
      </c>
      <c r="E222" s="218">
        <v>70</v>
      </c>
      <c r="F222" s="218">
        <v>70</v>
      </c>
      <c r="G222" s="218">
        <v>70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97CHALATENANGO</v>
      </c>
      <c r="M222" s="213">
        <v>97</v>
      </c>
      <c r="N222" s="212" t="s">
        <v>177</v>
      </c>
      <c r="O222" s="227" t="s">
        <v>207</v>
      </c>
      <c r="P222" s="218">
        <v>70</v>
      </c>
      <c r="Q222" s="218">
        <v>70</v>
      </c>
      <c r="R222" s="218">
        <v>70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96GERARDO BARRIOS </v>
      </c>
      <c r="B223" s="214">
        <v>96</v>
      </c>
      <c r="C223" s="212" t="s">
        <v>263</v>
      </c>
      <c r="D223" s="246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 xml:space="preserve">98GERARDO BARRIOS </v>
      </c>
      <c r="M223" s="214">
        <v>98</v>
      </c>
      <c r="N223" s="212" t="s">
        <v>263</v>
      </c>
      <c r="O223" s="227" t="s">
        <v>268</v>
      </c>
      <c r="P223" s="218">
        <v>140</v>
      </c>
      <c r="Q223" s="218">
        <v>140</v>
      </c>
      <c r="R223" s="218">
        <v>140</v>
      </c>
      <c r="S223" s="218">
        <v>1.6</v>
      </c>
      <c r="T223" s="218">
        <v>1.6</v>
      </c>
      <c r="U223" s="218">
        <v>1.6</v>
      </c>
      <c r="V223" s="46"/>
      <c r="W223" s="46" t="str">
        <f t="shared" si="13"/>
        <v/>
      </c>
    </row>
    <row r="224" spans="1:29" ht="15.75">
      <c r="A224" s="182" t="str">
        <f t="shared" si="12"/>
        <v>96SAN MIGUEL</v>
      </c>
      <c r="B224" s="214">
        <v>96</v>
      </c>
      <c r="C224" s="212" t="s">
        <v>175</v>
      </c>
      <c r="D224" s="246" t="s">
        <v>206</v>
      </c>
      <c r="E224" s="218">
        <v>45.5</v>
      </c>
      <c r="F224" s="218">
        <v>45.5</v>
      </c>
      <c r="G224" s="218">
        <v>45.5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98SAN MIGUEL</v>
      </c>
      <c r="M224" s="214">
        <v>98</v>
      </c>
      <c r="N224" s="212" t="s">
        <v>175</v>
      </c>
      <c r="O224" s="227" t="s">
        <v>268</v>
      </c>
      <c r="P224" s="218"/>
      <c r="Q224" s="218"/>
      <c r="R224" s="218"/>
      <c r="S224" s="218">
        <v>1.75</v>
      </c>
      <c r="T224" s="218">
        <v>1.75</v>
      </c>
      <c r="U224" s="218">
        <v>1.75</v>
      </c>
      <c r="V224" s="46"/>
      <c r="W224" s="46" t="str">
        <f t="shared" si="13"/>
        <v/>
      </c>
    </row>
    <row r="225" spans="1:23" ht="15.75">
      <c r="A225" s="182" t="str">
        <f t="shared" si="12"/>
        <v>96SENSUNTEPEQUE</v>
      </c>
      <c r="B225" s="214">
        <v>96</v>
      </c>
      <c r="C225" s="212" t="s">
        <v>182</v>
      </c>
      <c r="D225" s="246" t="s">
        <v>206</v>
      </c>
      <c r="E225" s="218">
        <v>44.6</v>
      </c>
      <c r="F225" s="218">
        <v>44.5</v>
      </c>
      <c r="G225" s="218">
        <v>45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98CHALATENANGO</v>
      </c>
      <c r="M225" s="213">
        <v>98</v>
      </c>
      <c r="N225" s="212" t="s">
        <v>177</v>
      </c>
      <c r="O225" s="227" t="s">
        <v>268</v>
      </c>
      <c r="P225" s="218">
        <v>145</v>
      </c>
      <c r="Q225" s="218">
        <v>145</v>
      </c>
      <c r="R225" s="218">
        <v>145</v>
      </c>
      <c r="S225" s="218">
        <v>1.8</v>
      </c>
      <c r="T225" s="218">
        <v>1.8</v>
      </c>
      <c r="U225" s="218">
        <v>1.8</v>
      </c>
      <c r="V225" s="46"/>
      <c r="W225" s="46" t="str">
        <f t="shared" si="13"/>
        <v/>
      </c>
    </row>
    <row r="226" spans="1:23" ht="15.75">
      <c r="A226" s="182" t="str">
        <f t="shared" si="12"/>
        <v>96SANTA ANA</v>
      </c>
      <c r="B226" s="213">
        <v>96</v>
      </c>
      <c r="C226" s="212" t="s">
        <v>173</v>
      </c>
      <c r="D226" s="246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 xml:space="preserve">99GERARDO BARRIOS </v>
      </c>
      <c r="M226" s="214">
        <v>99</v>
      </c>
      <c r="N226" s="212" t="s">
        <v>263</v>
      </c>
      <c r="O226" s="227" t="s">
        <v>209</v>
      </c>
      <c r="P226" s="218">
        <v>21</v>
      </c>
      <c r="Q226" s="218">
        <v>21</v>
      </c>
      <c r="R226" s="218">
        <v>21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97GERARDO BARRIOS </v>
      </c>
      <c r="B227" s="214">
        <v>97</v>
      </c>
      <c r="C227" s="212" t="s">
        <v>263</v>
      </c>
      <c r="D227" s="246" t="s">
        <v>207</v>
      </c>
      <c r="E227" s="218">
        <v>55</v>
      </c>
      <c r="F227" s="218">
        <v>55</v>
      </c>
      <c r="G227" s="218">
        <v>55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99CHALATENANGO</v>
      </c>
      <c r="M227" s="213">
        <v>99</v>
      </c>
      <c r="N227" s="212" t="s">
        <v>177</v>
      </c>
      <c r="O227" s="227" t="s">
        <v>209</v>
      </c>
      <c r="P227" s="218">
        <v>20</v>
      </c>
      <c r="Q227" s="218">
        <v>20</v>
      </c>
      <c r="R227" s="218">
        <v>20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97SAN MIGUEL</v>
      </c>
      <c r="B228" s="214">
        <v>97</v>
      </c>
      <c r="C228" s="212" t="s">
        <v>175</v>
      </c>
      <c r="D228" s="246" t="s">
        <v>207</v>
      </c>
      <c r="E228" s="218">
        <v>65</v>
      </c>
      <c r="F228" s="218">
        <v>65</v>
      </c>
      <c r="G228" s="218">
        <v>65</v>
      </c>
      <c r="H228" s="218">
        <v>0.78399999999999992</v>
      </c>
      <c r="I228" s="218">
        <v>0.7</v>
      </c>
      <c r="J228" s="218">
        <v>1</v>
      </c>
      <c r="K228" s="55"/>
      <c r="L228" s="56" t="str">
        <f t="shared" si="11"/>
        <v>100SAN MIGUEL</v>
      </c>
      <c r="M228" s="214">
        <v>100</v>
      </c>
      <c r="N228" s="212" t="s">
        <v>175</v>
      </c>
      <c r="O228" s="227" t="s">
        <v>210</v>
      </c>
      <c r="P228" s="218">
        <v>14.5</v>
      </c>
      <c r="Q228" s="218">
        <v>14.5</v>
      </c>
      <c r="R228" s="218">
        <v>14.5</v>
      </c>
      <c r="S228" s="218">
        <v>0.45</v>
      </c>
      <c r="T228" s="218">
        <v>0.45</v>
      </c>
      <c r="U228" s="218">
        <v>0.45</v>
      </c>
      <c r="V228" s="46"/>
      <c r="W228" s="46" t="str">
        <f t="shared" si="13"/>
        <v/>
      </c>
    </row>
    <row r="229" spans="1:23" ht="15.75">
      <c r="A229" s="182" t="str">
        <f t="shared" si="12"/>
        <v>97SENSUNTEPEQUE</v>
      </c>
      <c r="B229" s="213">
        <v>97</v>
      </c>
      <c r="C229" s="212" t="s">
        <v>182</v>
      </c>
      <c r="D229" s="246" t="s">
        <v>207</v>
      </c>
      <c r="E229" s="218">
        <v>63</v>
      </c>
      <c r="F229" s="218">
        <v>63</v>
      </c>
      <c r="G229" s="218">
        <v>63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100COJUTEPEQUE</v>
      </c>
      <c r="M229" s="213">
        <v>100</v>
      </c>
      <c r="N229" s="212" t="s">
        <v>180</v>
      </c>
      <c r="O229" s="227" t="s">
        <v>210</v>
      </c>
      <c r="P229" s="218">
        <v>15.75</v>
      </c>
      <c r="Q229" s="218">
        <v>15.75</v>
      </c>
      <c r="R229" s="218">
        <v>15.75</v>
      </c>
      <c r="S229" s="218">
        <v>0.45</v>
      </c>
      <c r="T229" s="218">
        <v>0.45</v>
      </c>
      <c r="U229" s="218">
        <v>0.45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98GERARDO BARRIOS </v>
      </c>
      <c r="B230" s="214">
        <v>98</v>
      </c>
      <c r="C230" s="212" t="s">
        <v>263</v>
      </c>
      <c r="D230" s="246" t="s">
        <v>268</v>
      </c>
      <c r="E230" s="218">
        <v>140</v>
      </c>
      <c r="F230" s="218">
        <v>140</v>
      </c>
      <c r="G230" s="218">
        <v>140</v>
      </c>
      <c r="H230" s="218">
        <v>1.6</v>
      </c>
      <c r="I230" s="218">
        <v>1.6</v>
      </c>
      <c r="J230" s="218">
        <v>1.6</v>
      </c>
      <c r="K230" s="55"/>
      <c r="L230" s="56" t="str">
        <f t="shared" si="11"/>
        <v>101SAN MIGUEL</v>
      </c>
      <c r="M230" s="214">
        <v>101</v>
      </c>
      <c r="N230" s="212" t="s">
        <v>175</v>
      </c>
      <c r="O230" s="227" t="s">
        <v>211</v>
      </c>
      <c r="P230" s="218">
        <v>14</v>
      </c>
      <c r="Q230" s="218">
        <v>14</v>
      </c>
      <c r="R230" s="218">
        <v>14</v>
      </c>
      <c r="S230" s="218">
        <v>0.45</v>
      </c>
      <c r="T230" s="218">
        <v>0.45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98SAN MIGUEL</v>
      </c>
      <c r="B231" s="214">
        <v>98</v>
      </c>
      <c r="C231" s="212" t="s">
        <v>175</v>
      </c>
      <c r="D231" s="246" t="s">
        <v>268</v>
      </c>
      <c r="E231" s="218">
        <v>149</v>
      </c>
      <c r="F231" s="218">
        <v>145</v>
      </c>
      <c r="G231" s="218">
        <v>153</v>
      </c>
      <c r="H231" s="218">
        <v>1.61</v>
      </c>
      <c r="I231" s="218">
        <v>1.5</v>
      </c>
      <c r="J231" s="218">
        <v>1.8</v>
      </c>
      <c r="K231" s="55"/>
      <c r="L231" s="56" t="str">
        <f t="shared" si="11"/>
        <v>101COJUTEPEQUE</v>
      </c>
      <c r="M231" s="213">
        <v>101</v>
      </c>
      <c r="N231" s="212" t="s">
        <v>180</v>
      </c>
      <c r="O231" s="227" t="s">
        <v>211</v>
      </c>
      <c r="P231" s="218">
        <v>15</v>
      </c>
      <c r="Q231" s="218">
        <v>15</v>
      </c>
      <c r="R231" s="218">
        <v>15</v>
      </c>
      <c r="S231" s="218">
        <v>0.4</v>
      </c>
      <c r="T231" s="218">
        <v>0.4</v>
      </c>
      <c r="U231" s="218">
        <v>0.4</v>
      </c>
      <c r="V231" s="46"/>
      <c r="W231" s="46" t="str">
        <f t="shared" si="13"/>
        <v/>
      </c>
    </row>
    <row r="232" spans="1:23" ht="15.75">
      <c r="A232" s="182" t="str">
        <f t="shared" si="12"/>
        <v>98SENSUNTEPEQUE</v>
      </c>
      <c r="B232" s="213">
        <v>98</v>
      </c>
      <c r="C232" s="212" t="s">
        <v>182</v>
      </c>
      <c r="D232" s="246" t="s">
        <v>268</v>
      </c>
      <c r="E232" s="218">
        <v>141.5</v>
      </c>
      <c r="F232" s="218">
        <v>138</v>
      </c>
      <c r="G232" s="218">
        <v>145</v>
      </c>
      <c r="H232" s="218">
        <v>1.77</v>
      </c>
      <c r="I232" s="218">
        <v>1.75</v>
      </c>
      <c r="J232" s="218">
        <v>1.85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7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99GERARDO BARRIOS </v>
      </c>
      <c r="B233" s="214">
        <v>99</v>
      </c>
      <c r="C233" s="212" t="s">
        <v>263</v>
      </c>
      <c r="D233" s="246" t="s">
        <v>209</v>
      </c>
      <c r="E233" s="218">
        <v>21</v>
      </c>
      <c r="F233" s="218">
        <v>21</v>
      </c>
      <c r="G233" s="218">
        <v>21</v>
      </c>
      <c r="H233" s="218"/>
      <c r="I233" s="218"/>
      <c r="J233" s="218"/>
      <c r="K233" s="55"/>
      <c r="L233" s="56" t="str">
        <f t="shared" si="11"/>
        <v>102CHALATENANGO</v>
      </c>
      <c r="M233" s="214">
        <v>102</v>
      </c>
      <c r="N233" s="212" t="s">
        <v>177</v>
      </c>
      <c r="O233" s="227" t="s">
        <v>212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99SANTA ANA</v>
      </c>
      <c r="B234" s="213">
        <v>99</v>
      </c>
      <c r="C234" s="212" t="s">
        <v>173</v>
      </c>
      <c r="D234" s="246" t="s">
        <v>209</v>
      </c>
      <c r="E234" s="218">
        <v>20</v>
      </c>
      <c r="F234" s="218">
        <v>20</v>
      </c>
      <c r="G234" s="218">
        <v>20</v>
      </c>
      <c r="H234" s="218"/>
      <c r="I234" s="218"/>
      <c r="J234" s="218"/>
      <c r="K234" s="55"/>
      <c r="L234" s="56" t="str">
        <f t="shared" si="11"/>
        <v>102COJUTEPEQUE</v>
      </c>
      <c r="M234" s="213">
        <v>102</v>
      </c>
      <c r="N234" s="212" t="s">
        <v>180</v>
      </c>
      <c r="O234" s="227" t="s">
        <v>212</v>
      </c>
      <c r="P234" s="218">
        <v>5.25</v>
      </c>
      <c r="Q234" s="218">
        <v>5</v>
      </c>
      <c r="R234" s="218">
        <v>5.5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100SAN MIGUEL</v>
      </c>
      <c r="B235" s="214">
        <v>100</v>
      </c>
      <c r="C235" s="212" t="s">
        <v>175</v>
      </c>
      <c r="D235" s="246" t="s">
        <v>210</v>
      </c>
      <c r="E235" s="218">
        <v>17</v>
      </c>
      <c r="F235" s="218">
        <v>17</v>
      </c>
      <c r="G235" s="218">
        <v>17</v>
      </c>
      <c r="H235" s="218">
        <v>0.4</v>
      </c>
      <c r="I235" s="218">
        <v>0.4</v>
      </c>
      <c r="J235" s="218">
        <v>0.4</v>
      </c>
      <c r="K235" s="55"/>
      <c r="L235" s="56" t="str">
        <f t="shared" si="11"/>
        <v xml:space="preserve">103GERARDO BARRIOS </v>
      </c>
      <c r="M235" s="214">
        <v>103</v>
      </c>
      <c r="N235" s="212" t="s">
        <v>263</v>
      </c>
      <c r="O235" s="227" t="s">
        <v>213</v>
      </c>
      <c r="P235" s="218"/>
      <c r="Q235" s="218"/>
      <c r="R235" s="218"/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100SANTA ANA</v>
      </c>
      <c r="B236" s="213">
        <v>100</v>
      </c>
      <c r="C236" s="212" t="s">
        <v>173</v>
      </c>
      <c r="D236" s="246" t="s">
        <v>210</v>
      </c>
      <c r="E236" s="218">
        <v>14.5</v>
      </c>
      <c r="F236" s="218">
        <v>14.5</v>
      </c>
      <c r="G236" s="218">
        <v>14.5</v>
      </c>
      <c r="H236" s="218"/>
      <c r="I236" s="218"/>
      <c r="J236" s="218"/>
      <c r="K236" s="55"/>
      <c r="L236" s="56" t="str">
        <f t="shared" si="11"/>
        <v>103SAN MIGUEL</v>
      </c>
      <c r="M236" s="214">
        <v>103</v>
      </c>
      <c r="N236" s="212" t="s">
        <v>175</v>
      </c>
      <c r="O236" s="227" t="s">
        <v>213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101SAN MIGUEL</v>
      </c>
      <c r="B237" s="214">
        <v>101</v>
      </c>
      <c r="C237" s="212" t="s">
        <v>175</v>
      </c>
      <c r="D237" s="246" t="s">
        <v>211</v>
      </c>
      <c r="E237" s="218">
        <v>16</v>
      </c>
      <c r="F237" s="218">
        <v>16</v>
      </c>
      <c r="G237" s="218">
        <v>16</v>
      </c>
      <c r="H237" s="218">
        <v>0.35</v>
      </c>
      <c r="I237" s="218">
        <v>0.35</v>
      </c>
      <c r="J237" s="218">
        <v>0.35</v>
      </c>
      <c r="K237" s="55"/>
      <c r="L237" s="56" t="str">
        <f t="shared" si="11"/>
        <v>103CHALATENANGO</v>
      </c>
      <c r="M237" s="214">
        <v>103</v>
      </c>
      <c r="N237" s="212" t="s">
        <v>177</v>
      </c>
      <c r="O237" s="227" t="s">
        <v>213</v>
      </c>
      <c r="P237" s="218">
        <v>85</v>
      </c>
      <c r="Q237" s="218">
        <v>85</v>
      </c>
      <c r="R237" s="218">
        <v>85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101SENSUNTEPEQUE</v>
      </c>
      <c r="B238" s="214">
        <v>101</v>
      </c>
      <c r="C238" s="212" t="s">
        <v>182</v>
      </c>
      <c r="D238" s="246" t="s">
        <v>211</v>
      </c>
      <c r="E238" s="218">
        <v>14.5</v>
      </c>
      <c r="F238" s="218">
        <v>14.5</v>
      </c>
      <c r="G238" s="218">
        <v>14.5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103COJUTEPEQUE</v>
      </c>
      <c r="M238" s="213">
        <v>103</v>
      </c>
      <c r="N238" s="212" t="s">
        <v>180</v>
      </c>
      <c r="O238" s="227" t="s">
        <v>213</v>
      </c>
      <c r="P238" s="218">
        <v>80</v>
      </c>
      <c r="Q238" s="218">
        <v>80</v>
      </c>
      <c r="R238" s="218">
        <v>80</v>
      </c>
      <c r="S238" s="218">
        <v>1.1500000000000001</v>
      </c>
      <c r="T238" s="218">
        <v>1</v>
      </c>
      <c r="U238" s="218">
        <v>1.25</v>
      </c>
      <c r="V238" s="46"/>
      <c r="W238" s="46"/>
    </row>
    <row r="239" spans="1:23" ht="15.75">
      <c r="A239" s="182" t="str">
        <f t="shared" si="12"/>
        <v>101SANTA ANA</v>
      </c>
      <c r="B239" s="213">
        <v>101</v>
      </c>
      <c r="C239" s="212" t="s">
        <v>173</v>
      </c>
      <c r="D239" s="246" t="s">
        <v>211</v>
      </c>
      <c r="E239" s="218">
        <v>13.5</v>
      </c>
      <c r="F239" s="218">
        <v>13.5</v>
      </c>
      <c r="G239" s="218">
        <v>13.5</v>
      </c>
      <c r="H239" s="218"/>
      <c r="I239" s="218"/>
      <c r="J239" s="218"/>
      <c r="K239" s="55"/>
      <c r="L239" s="56" t="str">
        <f t="shared" si="11"/>
        <v>104COJUTEPEQUE</v>
      </c>
      <c r="M239" s="213">
        <v>104</v>
      </c>
      <c r="N239" s="212" t="s">
        <v>180</v>
      </c>
      <c r="O239" s="227" t="s">
        <v>214</v>
      </c>
      <c r="P239" s="218">
        <v>70</v>
      </c>
      <c r="Q239" s="218">
        <v>70</v>
      </c>
      <c r="R239" s="218">
        <v>70</v>
      </c>
      <c r="S239" s="218">
        <v>0.9</v>
      </c>
      <c r="T239" s="218">
        <v>0.9</v>
      </c>
      <c r="U239" s="218">
        <v>0.9</v>
      </c>
      <c r="V239" s="46"/>
      <c r="W239" s="46"/>
    </row>
    <row r="240" spans="1:23" ht="15.75">
      <c r="A240" s="182" t="str">
        <f t="shared" si="12"/>
        <v xml:space="preserve">102GERARDO BARRIOS </v>
      </c>
      <c r="B240" s="214">
        <v>102</v>
      </c>
      <c r="C240" s="212" t="s">
        <v>263</v>
      </c>
      <c r="D240" s="246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27" t="s">
        <v>269</v>
      </c>
      <c r="P240" s="218">
        <v>9</v>
      </c>
      <c r="Q240" s="218">
        <v>9</v>
      </c>
      <c r="R240" s="218">
        <v>9</v>
      </c>
      <c r="S240" s="218">
        <v>9.9999999999999992E-2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>102SENSUNTEPEQUE</v>
      </c>
      <c r="B241" s="214">
        <v>102</v>
      </c>
      <c r="C241" s="212" t="s">
        <v>182</v>
      </c>
      <c r="D241" s="246" t="s">
        <v>212</v>
      </c>
      <c r="E241" s="218">
        <v>4.75</v>
      </c>
      <c r="F241" s="218">
        <v>4.5</v>
      </c>
      <c r="G241" s="218">
        <v>5</v>
      </c>
      <c r="H241" s="218"/>
      <c r="I241" s="218"/>
      <c r="J241" s="218"/>
      <c r="K241" s="55"/>
      <c r="L241" s="56" t="str">
        <f t="shared" si="11"/>
        <v>105SAN MIGUEL</v>
      </c>
      <c r="M241" s="214">
        <v>105</v>
      </c>
      <c r="N241" s="212" t="s">
        <v>175</v>
      </c>
      <c r="O241" s="227" t="s">
        <v>269</v>
      </c>
      <c r="P241" s="218">
        <v>7</v>
      </c>
      <c r="Q241" s="218">
        <v>7</v>
      </c>
      <c r="R241" s="218">
        <v>7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102SANTA ANA</v>
      </c>
      <c r="B242" s="213">
        <v>102</v>
      </c>
      <c r="C242" s="212" t="s">
        <v>173</v>
      </c>
      <c r="D242" s="246" t="s">
        <v>212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105CHALATENANGO</v>
      </c>
      <c r="M242" s="214">
        <v>105</v>
      </c>
      <c r="N242" s="212" t="s">
        <v>177</v>
      </c>
      <c r="O242" s="227" t="s">
        <v>269</v>
      </c>
      <c r="P242" s="218">
        <v>8</v>
      </c>
      <c r="Q242" s="218">
        <v>8</v>
      </c>
      <c r="R242" s="218">
        <v>8</v>
      </c>
      <c r="S242" s="218">
        <v>0.1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 xml:space="preserve">103GERARDO BARRIOS </v>
      </c>
      <c r="B243" s="214">
        <v>103</v>
      </c>
      <c r="C243" s="212" t="s">
        <v>263</v>
      </c>
      <c r="D243" s="246" t="s">
        <v>213</v>
      </c>
      <c r="E243" s="218"/>
      <c r="F243" s="218"/>
      <c r="G243" s="218"/>
      <c r="H243" s="218">
        <v>0.8</v>
      </c>
      <c r="I243" s="218">
        <v>0.8</v>
      </c>
      <c r="J243" s="218">
        <v>0.8</v>
      </c>
      <c r="K243" s="55"/>
      <c r="L243" s="56" t="str">
        <f t="shared" si="11"/>
        <v>105COJUTEPEQUE</v>
      </c>
      <c r="M243" s="213">
        <v>105</v>
      </c>
      <c r="N243" s="212" t="s">
        <v>180</v>
      </c>
      <c r="O243" s="227" t="s">
        <v>269</v>
      </c>
      <c r="P243" s="218">
        <v>9.5</v>
      </c>
      <c r="Q243" s="218">
        <v>9</v>
      </c>
      <c r="R243" s="218">
        <v>10</v>
      </c>
      <c r="S243" s="218">
        <v>0.125</v>
      </c>
      <c r="T243" s="218">
        <v>0.1</v>
      </c>
      <c r="U243" s="218">
        <v>0.15</v>
      </c>
      <c r="V243" s="46"/>
      <c r="W243" s="46"/>
    </row>
    <row r="244" spans="1:23" ht="15.75">
      <c r="A244" s="182" t="str">
        <f t="shared" si="12"/>
        <v>103SAN MIGUEL</v>
      </c>
      <c r="B244" s="214">
        <v>103</v>
      </c>
      <c r="C244" s="212" t="s">
        <v>175</v>
      </c>
      <c r="D244" s="246" t="s">
        <v>213</v>
      </c>
      <c r="E244" s="218"/>
      <c r="F244" s="218"/>
      <c r="G244" s="218"/>
      <c r="H244" s="218">
        <v>1</v>
      </c>
      <c r="I244" s="218">
        <v>1</v>
      </c>
      <c r="J244" s="218">
        <v>1</v>
      </c>
      <c r="K244" s="5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27" t="s">
        <v>270</v>
      </c>
      <c r="P244" s="218">
        <v>60</v>
      </c>
      <c r="Q244" s="218">
        <v>60</v>
      </c>
      <c r="R244" s="218">
        <v>60</v>
      </c>
      <c r="S244" s="218">
        <v>0.7</v>
      </c>
      <c r="T244" s="218">
        <v>0.7</v>
      </c>
      <c r="U244" s="218">
        <v>0.7</v>
      </c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46" t="s">
        <v>213</v>
      </c>
      <c r="E245" s="218">
        <v>73.333333333333329</v>
      </c>
      <c r="F245" s="218">
        <v>70</v>
      </c>
      <c r="G245" s="218">
        <v>80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107GERARDO BARRIOS </v>
      </c>
      <c r="M245" s="213">
        <v>107</v>
      </c>
      <c r="N245" s="212" t="s">
        <v>263</v>
      </c>
      <c r="O245" s="227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103SANTA ANA</v>
      </c>
      <c r="B246" s="213">
        <v>103</v>
      </c>
      <c r="C246" s="212" t="s">
        <v>173</v>
      </c>
      <c r="D246" s="246" t="s">
        <v>213</v>
      </c>
      <c r="E246" s="218">
        <v>86.25</v>
      </c>
      <c r="F246" s="218">
        <v>85</v>
      </c>
      <c r="G246" s="218">
        <v>90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109SAN MIGUEL</v>
      </c>
      <c r="M246" s="214">
        <v>109</v>
      </c>
      <c r="N246" s="212" t="s">
        <v>175</v>
      </c>
      <c r="O246" s="227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46" t="s">
        <v>269</v>
      </c>
      <c r="E247" s="218">
        <v>9</v>
      </c>
      <c r="F247" s="218">
        <v>9</v>
      </c>
      <c r="G247" s="218">
        <v>9</v>
      </c>
      <c r="H247" s="218">
        <v>9.9999999999999992E-2</v>
      </c>
      <c r="I247" s="218">
        <v>0.1</v>
      </c>
      <c r="J247" s="218">
        <v>0.1</v>
      </c>
      <c r="K247" s="55"/>
      <c r="L247" s="56" t="str">
        <f t="shared" si="11"/>
        <v>109CHALATENANGO</v>
      </c>
      <c r="M247" s="213">
        <v>109</v>
      </c>
      <c r="N247" s="212" t="s">
        <v>177</v>
      </c>
      <c r="O247" s="227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46" t="s">
        <v>269</v>
      </c>
      <c r="E248" s="218">
        <v>7</v>
      </c>
      <c r="F248" s="218">
        <v>7</v>
      </c>
      <c r="G248" s="218">
        <v>7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110SAN MIGUEL</v>
      </c>
      <c r="M248" s="214">
        <v>110</v>
      </c>
      <c r="N248" s="212" t="s">
        <v>175</v>
      </c>
      <c r="O248" s="227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105SENSUNTEPEQUE</v>
      </c>
      <c r="B249" s="214">
        <v>105</v>
      </c>
      <c r="C249" s="212" t="s">
        <v>182</v>
      </c>
      <c r="D249" s="246" t="s">
        <v>269</v>
      </c>
      <c r="E249" s="218">
        <v>8.6</v>
      </c>
      <c r="F249" s="218">
        <v>8</v>
      </c>
      <c r="G249" s="218">
        <v>9</v>
      </c>
      <c r="H249" s="218">
        <v>0.10400000000000001</v>
      </c>
      <c r="I249" s="218">
        <v>0.1</v>
      </c>
      <c r="J249" s="218">
        <v>0.12</v>
      </c>
      <c r="K249" s="55"/>
      <c r="L249" s="56" t="str">
        <f t="shared" si="11"/>
        <v>110CHALATENANGO</v>
      </c>
      <c r="M249" s="213">
        <v>110</v>
      </c>
      <c r="N249" s="212" t="s">
        <v>177</v>
      </c>
      <c r="O249" s="227" t="s">
        <v>217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105SANTA ANA</v>
      </c>
      <c r="B250" s="213">
        <v>105</v>
      </c>
      <c r="C250" s="212" t="s">
        <v>173</v>
      </c>
      <c r="D250" s="246" t="s">
        <v>269</v>
      </c>
      <c r="E250" s="218">
        <v>8</v>
      </c>
      <c r="F250" s="218">
        <v>8</v>
      </c>
      <c r="G250" s="218">
        <v>8</v>
      </c>
      <c r="H250" s="218">
        <v>0.1</v>
      </c>
      <c r="I250" s="218">
        <v>0.1</v>
      </c>
      <c r="J250" s="218">
        <v>0.1</v>
      </c>
      <c r="K250" s="55"/>
      <c r="L250" s="56" t="str">
        <f t="shared" si="11"/>
        <v>111SAN MIGUEL</v>
      </c>
      <c r="M250" s="214">
        <v>111</v>
      </c>
      <c r="N250" s="212" t="s">
        <v>175</v>
      </c>
      <c r="O250" s="227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106GERARDO BARRIOS </v>
      </c>
      <c r="B251" s="214">
        <v>106</v>
      </c>
      <c r="C251" s="212" t="s">
        <v>263</v>
      </c>
      <c r="D251" s="246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111CHALATENANGO</v>
      </c>
      <c r="M251" s="213">
        <v>111</v>
      </c>
      <c r="N251" s="212" t="s">
        <v>177</v>
      </c>
      <c r="O251" s="227" t="s">
        <v>218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106SAN MIGUEL</v>
      </c>
      <c r="B252" s="213">
        <v>106</v>
      </c>
      <c r="C252" s="212" t="s">
        <v>175</v>
      </c>
      <c r="D252" s="246" t="s">
        <v>270</v>
      </c>
      <c r="E252" s="218">
        <v>52</v>
      </c>
      <c r="F252" s="218">
        <v>52</v>
      </c>
      <c r="G252" s="218">
        <v>52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112SAN MIGUEL</v>
      </c>
      <c r="M252" s="214">
        <v>112</v>
      </c>
      <c r="N252" s="212" t="s">
        <v>175</v>
      </c>
      <c r="O252" s="227" t="s">
        <v>219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107GERARDO BARRIOS </v>
      </c>
      <c r="B253" s="214">
        <v>107</v>
      </c>
      <c r="C253" s="212" t="s">
        <v>263</v>
      </c>
      <c r="D253" s="246" t="s">
        <v>271</v>
      </c>
      <c r="E253" s="218">
        <v>40</v>
      </c>
      <c r="F253" s="218">
        <v>40</v>
      </c>
      <c r="G253" s="218">
        <v>40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>112CHALATENANGO</v>
      </c>
      <c r="M253" s="213">
        <v>112</v>
      </c>
      <c r="N253" s="212" t="s">
        <v>177</v>
      </c>
      <c r="O253" s="227" t="s">
        <v>219</v>
      </c>
      <c r="P253" s="218">
        <v>4.25</v>
      </c>
      <c r="Q253" s="218">
        <v>4</v>
      </c>
      <c r="R253" s="218">
        <v>4.5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107SAN MIGUEL</v>
      </c>
      <c r="B254" s="214">
        <v>107</v>
      </c>
      <c r="C254" s="212" t="s">
        <v>175</v>
      </c>
      <c r="D254" s="246" t="s">
        <v>271</v>
      </c>
      <c r="E254" s="218">
        <v>36</v>
      </c>
      <c r="F254" s="218">
        <v>36</v>
      </c>
      <c r="G254" s="218">
        <v>36</v>
      </c>
      <c r="H254" s="218">
        <v>0.45</v>
      </c>
      <c r="I254" s="218">
        <v>0.45</v>
      </c>
      <c r="J254" s="218">
        <v>0.45</v>
      </c>
      <c r="K254" s="55"/>
      <c r="L254" s="57" t="str">
        <f t="shared" si="11"/>
        <v>113SAN MIGUEL</v>
      </c>
      <c r="M254" s="214">
        <v>113</v>
      </c>
      <c r="N254" s="212" t="s">
        <v>175</v>
      </c>
      <c r="O254" s="227" t="s">
        <v>220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107SENSUNTEPEQUE</v>
      </c>
      <c r="B255" s="213">
        <v>107</v>
      </c>
      <c r="C255" s="212" t="s">
        <v>182</v>
      </c>
      <c r="D255" s="246" t="s">
        <v>271</v>
      </c>
      <c r="E255" s="218">
        <v>40</v>
      </c>
      <c r="F255" s="218">
        <v>40</v>
      </c>
      <c r="G255" s="218">
        <v>40</v>
      </c>
      <c r="H255" s="218">
        <v>0.93333333333333324</v>
      </c>
      <c r="I255" s="218">
        <v>0.8</v>
      </c>
      <c r="J255" s="218">
        <v>1</v>
      </c>
      <c r="K255" s="55"/>
      <c r="L255" s="57" t="str">
        <f t="shared" si="11"/>
        <v>113CHALATENANGO</v>
      </c>
      <c r="M255" s="213">
        <v>113</v>
      </c>
      <c r="N255" s="212" t="s">
        <v>177</v>
      </c>
      <c r="O255" s="227" t="s">
        <v>220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109GERARDO BARRIOS </v>
      </c>
      <c r="B256" s="214">
        <v>109</v>
      </c>
      <c r="C256" s="212" t="s">
        <v>263</v>
      </c>
      <c r="D256" s="246" t="s">
        <v>216</v>
      </c>
      <c r="E256" s="218">
        <v>4.8</v>
      </c>
      <c r="F256" s="218">
        <v>4.8</v>
      </c>
      <c r="G256" s="218">
        <v>4.8</v>
      </c>
      <c r="H256" s="218"/>
      <c r="I256" s="218"/>
      <c r="J256" s="218"/>
      <c r="K256" s="55"/>
      <c r="L256" s="57" t="str">
        <f t="shared" si="11"/>
        <v>114SAN MIGUEL</v>
      </c>
      <c r="M256" s="214">
        <v>114</v>
      </c>
      <c r="N256" s="212" t="s">
        <v>175</v>
      </c>
      <c r="O256" s="227" t="s">
        <v>221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46" t="s">
        <v>216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114CHALATENANGO</v>
      </c>
      <c r="M257" s="213">
        <v>114</v>
      </c>
      <c r="N257" s="212" t="s">
        <v>177</v>
      </c>
      <c r="O257" s="227" t="s">
        <v>221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109SENSUNTEPEQUE</v>
      </c>
      <c r="B258" s="214">
        <v>109</v>
      </c>
      <c r="C258" s="212" t="s">
        <v>182</v>
      </c>
      <c r="D258" s="246" t="s">
        <v>216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115SAN MIGUEL</v>
      </c>
      <c r="M258" s="214">
        <v>115</v>
      </c>
      <c r="N258" s="212" t="s">
        <v>175</v>
      </c>
      <c r="O258" s="227" t="s">
        <v>222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109SANTA ANA</v>
      </c>
      <c r="B259" s="213">
        <v>109</v>
      </c>
      <c r="C259" s="212" t="s">
        <v>173</v>
      </c>
      <c r="D259" s="246" t="s">
        <v>216</v>
      </c>
      <c r="E259" s="218">
        <v>4.166666666666667</v>
      </c>
      <c r="F259" s="218">
        <v>4</v>
      </c>
      <c r="G259" s="218">
        <v>4.25</v>
      </c>
      <c r="H259" s="218"/>
      <c r="I259" s="218"/>
      <c r="J259" s="218"/>
      <c r="K259" s="55"/>
      <c r="L259" s="57" t="str">
        <f t="shared" si="11"/>
        <v>115CHALATENANGO</v>
      </c>
      <c r="M259" s="213">
        <v>115</v>
      </c>
      <c r="N259" s="212" t="s">
        <v>177</v>
      </c>
      <c r="O259" s="227" t="s">
        <v>222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110GERARDO BARRIOS </v>
      </c>
      <c r="B260" s="214">
        <v>110</v>
      </c>
      <c r="C260" s="212" t="s">
        <v>263</v>
      </c>
      <c r="D260" s="246" t="s">
        <v>217</v>
      </c>
      <c r="E260" s="218">
        <v>4.5999999999999996</v>
      </c>
      <c r="F260" s="218">
        <v>4.5999999999999996</v>
      </c>
      <c r="G260" s="218">
        <v>4.5999999999999996</v>
      </c>
      <c r="H260" s="218"/>
      <c r="I260" s="218"/>
      <c r="J260" s="218"/>
      <c r="K260" s="55"/>
      <c r="L260" s="57" t="str">
        <f t="shared" si="11"/>
        <v>116SAN MIGUEL</v>
      </c>
      <c r="M260" s="214">
        <v>116</v>
      </c>
      <c r="N260" s="212" t="s">
        <v>175</v>
      </c>
      <c r="O260" s="227" t="s">
        <v>223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110SAN MIGUEL</v>
      </c>
      <c r="B261" s="214">
        <v>110</v>
      </c>
      <c r="C261" s="212" t="s">
        <v>175</v>
      </c>
      <c r="D261" s="246" t="s">
        <v>217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116CHALATENANGO</v>
      </c>
      <c r="M261" s="213">
        <v>116</v>
      </c>
      <c r="N261" s="212" t="s">
        <v>177</v>
      </c>
      <c r="O261" s="227" t="s">
        <v>223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110SENSUNTEPEQUE</v>
      </c>
      <c r="B262" s="214">
        <v>110</v>
      </c>
      <c r="C262" s="212" t="s">
        <v>182</v>
      </c>
      <c r="D262" s="246" t="s">
        <v>217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119SAN MIGUEL</v>
      </c>
      <c r="M262" s="214">
        <v>119</v>
      </c>
      <c r="N262" s="212" t="s">
        <v>175</v>
      </c>
      <c r="O262" s="227" t="s">
        <v>145</v>
      </c>
      <c r="P262" s="218">
        <v>6</v>
      </c>
      <c r="Q262" s="218">
        <v>6</v>
      </c>
      <c r="R262" s="218">
        <v>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110SANTA ANA</v>
      </c>
      <c r="B263" s="213">
        <v>110</v>
      </c>
      <c r="C263" s="212" t="s">
        <v>173</v>
      </c>
      <c r="D263" s="246" t="s">
        <v>217</v>
      </c>
      <c r="E263" s="218">
        <v>4.166666666666667</v>
      </c>
      <c r="F263" s="218">
        <v>4</v>
      </c>
      <c r="G263" s="218">
        <v>4.25</v>
      </c>
      <c r="H263" s="218"/>
      <c r="I263" s="218"/>
      <c r="J263" s="218"/>
      <c r="K263" s="55"/>
      <c r="L263" s="57" t="str">
        <f t="shared" ref="L263:L326" si="14">+M263&amp;N263</f>
        <v>119CHALATENANGO</v>
      </c>
      <c r="M263" s="213">
        <v>119</v>
      </c>
      <c r="N263" s="212" t="s">
        <v>177</v>
      </c>
      <c r="O263" s="227" t="s">
        <v>145</v>
      </c>
      <c r="P263" s="218">
        <v>6</v>
      </c>
      <c r="Q263" s="218">
        <v>6</v>
      </c>
      <c r="R263" s="218">
        <v>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111GERARDO BARRIOS </v>
      </c>
      <c r="B264" s="214">
        <v>111</v>
      </c>
      <c r="C264" s="212" t="s">
        <v>263</v>
      </c>
      <c r="D264" s="246" t="s">
        <v>218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120SAN MIGUEL</v>
      </c>
      <c r="M264" s="214">
        <v>120</v>
      </c>
      <c r="N264" s="212" t="s">
        <v>175</v>
      </c>
      <c r="O264" s="227" t="s">
        <v>146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111SAN MIGUEL</v>
      </c>
      <c r="B265" s="214">
        <v>111</v>
      </c>
      <c r="C265" s="212" t="s">
        <v>175</v>
      </c>
      <c r="D265" s="246" t="s">
        <v>218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120CHALATENANGO</v>
      </c>
      <c r="M265" s="213">
        <v>120</v>
      </c>
      <c r="N265" s="212" t="s">
        <v>177</v>
      </c>
      <c r="O265" s="227" t="s">
        <v>146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111SENSUNTEPEQUE</v>
      </c>
      <c r="B266" s="214">
        <v>111</v>
      </c>
      <c r="C266" s="212" t="s">
        <v>182</v>
      </c>
      <c r="D266" s="246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121SAN MIGUEL</v>
      </c>
      <c r="M266" s="214">
        <v>121</v>
      </c>
      <c r="N266" s="212" t="s">
        <v>175</v>
      </c>
      <c r="O266" s="227" t="s">
        <v>147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111SANTA ANA</v>
      </c>
      <c r="B267" s="213">
        <v>111</v>
      </c>
      <c r="C267" s="212" t="s">
        <v>173</v>
      </c>
      <c r="D267" s="246" t="s">
        <v>218</v>
      </c>
      <c r="E267" s="218">
        <v>4.166666666666667</v>
      </c>
      <c r="F267" s="218">
        <v>4</v>
      </c>
      <c r="G267" s="218">
        <v>4.25</v>
      </c>
      <c r="H267" s="218"/>
      <c r="I267" s="218"/>
      <c r="J267" s="218"/>
      <c r="K267" s="55"/>
      <c r="L267" s="57" t="str">
        <f t="shared" si="14"/>
        <v>121CHALATENANGO</v>
      </c>
      <c r="M267" s="213">
        <v>121</v>
      </c>
      <c r="N267" s="212" t="s">
        <v>177</v>
      </c>
      <c r="O267" s="227" t="s">
        <v>147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112GERARDO BARRIOS </v>
      </c>
      <c r="B268" s="214">
        <v>112</v>
      </c>
      <c r="C268" s="212" t="s">
        <v>263</v>
      </c>
      <c r="D268" s="246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122SAN MIGUEL</v>
      </c>
      <c r="M268" s="214">
        <v>122</v>
      </c>
      <c r="N268" s="212" t="s">
        <v>175</v>
      </c>
      <c r="O268" s="227" t="s">
        <v>156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46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122CHALATENANGO</v>
      </c>
      <c r="M269" s="213">
        <v>122</v>
      </c>
      <c r="N269" s="212" t="s">
        <v>177</v>
      </c>
      <c r="O269" s="227" t="s">
        <v>156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112SENSUNTEPEQUE</v>
      </c>
      <c r="B270" s="214">
        <v>112</v>
      </c>
      <c r="C270" s="212" t="s">
        <v>182</v>
      </c>
      <c r="D270" s="246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123CHALATENANGO</v>
      </c>
      <c r="M270" s="213">
        <v>123</v>
      </c>
      <c r="N270" s="212" t="s">
        <v>177</v>
      </c>
      <c r="O270" s="227" t="s">
        <v>274</v>
      </c>
      <c r="P270" s="218">
        <v>1.4</v>
      </c>
      <c r="Q270" s="218">
        <v>1.4</v>
      </c>
      <c r="R270" s="218">
        <v>1.4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112SANTA ANA</v>
      </c>
      <c r="B271" s="213">
        <v>112</v>
      </c>
      <c r="C271" s="212" t="s">
        <v>173</v>
      </c>
      <c r="D271" s="246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124SAN MIGUEL</v>
      </c>
      <c r="M271" s="214">
        <v>124</v>
      </c>
      <c r="N271" s="212" t="s">
        <v>175</v>
      </c>
      <c r="O271" s="227" t="s">
        <v>148</v>
      </c>
      <c r="P271" s="218">
        <v>1</v>
      </c>
      <c r="Q271" s="218">
        <v>1</v>
      </c>
      <c r="R271" s="218">
        <v>1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46" t="s">
        <v>220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124COJUTEPEQUE</v>
      </c>
      <c r="M272" s="213">
        <v>124</v>
      </c>
      <c r="N272" s="212" t="s">
        <v>180</v>
      </c>
      <c r="O272" s="227" t="s">
        <v>148</v>
      </c>
      <c r="P272" s="218">
        <v>1.1499999999999999</v>
      </c>
      <c r="Q272" s="218">
        <v>1.1499999999999999</v>
      </c>
      <c r="R272" s="218">
        <v>1.1499999999999999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113SAN MIGUEL</v>
      </c>
      <c r="B273" s="214">
        <v>113</v>
      </c>
      <c r="C273" s="212" t="s">
        <v>175</v>
      </c>
      <c r="D273" s="246" t="s">
        <v>220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125SAN MIGUEL</v>
      </c>
      <c r="M273" s="214">
        <v>125</v>
      </c>
      <c r="N273" s="212" t="s">
        <v>175</v>
      </c>
      <c r="O273" s="227" t="s">
        <v>149</v>
      </c>
      <c r="P273" s="218">
        <v>1.5</v>
      </c>
      <c r="Q273" s="218">
        <v>1.5</v>
      </c>
      <c r="R273" s="218">
        <v>1.5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113SENSUNTEPEQUE</v>
      </c>
      <c r="B274" s="214">
        <v>113</v>
      </c>
      <c r="C274" s="212" t="s">
        <v>182</v>
      </c>
      <c r="D274" s="246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125COJUTEPEQUE</v>
      </c>
      <c r="M274" s="213">
        <v>125</v>
      </c>
      <c r="N274" s="212" t="s">
        <v>180</v>
      </c>
      <c r="O274" s="227" t="s">
        <v>149</v>
      </c>
      <c r="P274" s="218">
        <v>1.6</v>
      </c>
      <c r="Q274" s="218">
        <v>1.6</v>
      </c>
      <c r="R274" s="218">
        <v>1.6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113SANTA ANA</v>
      </c>
      <c r="B275" s="213">
        <v>113</v>
      </c>
      <c r="C275" s="212" t="s">
        <v>173</v>
      </c>
      <c r="D275" s="246" t="s">
        <v>220</v>
      </c>
      <c r="E275" s="218">
        <v>3.9166666666666665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>126SAN MIGUEL</v>
      </c>
      <c r="M275" s="214">
        <v>126</v>
      </c>
      <c r="N275" s="212" t="s">
        <v>175</v>
      </c>
      <c r="O275" s="227" t="s">
        <v>272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114GERARDO BARRIOS </v>
      </c>
      <c r="B276" s="214">
        <v>114</v>
      </c>
      <c r="C276" s="212" t="s">
        <v>263</v>
      </c>
      <c r="D276" s="246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126CHALATENANGO</v>
      </c>
      <c r="M276" s="214">
        <v>126</v>
      </c>
      <c r="N276" s="212" t="s">
        <v>177</v>
      </c>
      <c r="O276" s="227" t="s">
        <v>272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 MIGUEL</v>
      </c>
      <c r="B277" s="214">
        <v>114</v>
      </c>
      <c r="C277" s="212" t="s">
        <v>175</v>
      </c>
      <c r="D277" s="246" t="s">
        <v>221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126COJUTEPEQUE</v>
      </c>
      <c r="M277" s="213">
        <v>126</v>
      </c>
      <c r="N277" s="212" t="s">
        <v>180</v>
      </c>
      <c r="O277" s="227" t="s">
        <v>272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114SENSUNTEPEQUE</v>
      </c>
      <c r="B278" s="214">
        <v>114</v>
      </c>
      <c r="C278" s="212" t="s">
        <v>182</v>
      </c>
      <c r="D278" s="246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127SAN MIGUEL</v>
      </c>
      <c r="M278" s="214">
        <v>127</v>
      </c>
      <c r="N278" s="212" t="s">
        <v>175</v>
      </c>
      <c r="O278" s="227" t="s">
        <v>273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114SANTA ANA</v>
      </c>
      <c r="B279" s="213">
        <v>114</v>
      </c>
      <c r="C279" s="212" t="s">
        <v>173</v>
      </c>
      <c r="D279" s="246" t="s">
        <v>221</v>
      </c>
      <c r="E279" s="218">
        <v>3.9166666666666665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>127CHALATENANGO</v>
      </c>
      <c r="M279" s="214">
        <v>127</v>
      </c>
      <c r="N279" s="212" t="s">
        <v>177</v>
      </c>
      <c r="O279" s="227" t="s">
        <v>273</v>
      </c>
      <c r="P279" s="218">
        <v>2.8</v>
      </c>
      <c r="Q279" s="218">
        <v>2.75</v>
      </c>
      <c r="R279" s="218">
        <v>2.85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115GERARDO BARRIOS </v>
      </c>
      <c r="B280" s="214">
        <v>115</v>
      </c>
      <c r="C280" s="212" t="s">
        <v>263</v>
      </c>
      <c r="D280" s="246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127COJUTEPEQUE</v>
      </c>
      <c r="M280" s="213">
        <v>127</v>
      </c>
      <c r="N280" s="212" t="s">
        <v>180</v>
      </c>
      <c r="O280" s="227" t="s">
        <v>273</v>
      </c>
      <c r="P280" s="218">
        <v>2.75</v>
      </c>
      <c r="Q280" s="218">
        <v>2.75</v>
      </c>
      <c r="R280" s="218">
        <v>2.75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115SAN MIGUEL</v>
      </c>
      <c r="B281" s="214">
        <v>115</v>
      </c>
      <c r="C281" s="212" t="s">
        <v>175</v>
      </c>
      <c r="D281" s="246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130SAN MIGUEL</v>
      </c>
      <c r="M281" s="214">
        <v>130</v>
      </c>
      <c r="N281" s="212" t="s">
        <v>175</v>
      </c>
      <c r="O281" s="227" t="s">
        <v>151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115SENSUNTEPEQUE</v>
      </c>
      <c r="B282" s="214">
        <v>115</v>
      </c>
      <c r="C282" s="212" t="s">
        <v>182</v>
      </c>
      <c r="D282" s="246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130CHALATENANGO</v>
      </c>
      <c r="M282" s="214">
        <v>130</v>
      </c>
      <c r="N282" s="212" t="s">
        <v>177</v>
      </c>
      <c r="O282" s="227" t="s">
        <v>151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115SANTA ANA</v>
      </c>
      <c r="B283" s="213">
        <v>115</v>
      </c>
      <c r="C283" s="212" t="s">
        <v>173</v>
      </c>
      <c r="D283" s="246" t="s">
        <v>222</v>
      </c>
      <c r="E283" s="218">
        <v>3.9166666666666665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130COJUTEPEQUE</v>
      </c>
      <c r="M283" s="213">
        <v>130</v>
      </c>
      <c r="N283" s="212" t="s">
        <v>180</v>
      </c>
      <c r="O283" s="227" t="s">
        <v>151</v>
      </c>
      <c r="P283" s="218">
        <v>2.5499999999999998</v>
      </c>
      <c r="Q283" s="218">
        <v>2.5</v>
      </c>
      <c r="R283" s="218">
        <v>2.6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116GERARDO BARRIOS </v>
      </c>
      <c r="B284" s="214">
        <v>116</v>
      </c>
      <c r="C284" s="212" t="s">
        <v>263</v>
      </c>
      <c r="D284" s="246" t="s">
        <v>223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132SAN MIGUEL</v>
      </c>
      <c r="M284" s="214">
        <v>132</v>
      </c>
      <c r="N284" s="212" t="s">
        <v>175</v>
      </c>
      <c r="O284" s="227" t="s">
        <v>152</v>
      </c>
      <c r="P284" s="218">
        <v>2</v>
      </c>
      <c r="Q284" s="218">
        <v>2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116SAN MIGUEL</v>
      </c>
      <c r="B285" s="214">
        <v>116</v>
      </c>
      <c r="C285" s="212" t="s">
        <v>175</v>
      </c>
      <c r="D285" s="246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132CHALATENANGO</v>
      </c>
      <c r="M285" s="214">
        <v>132</v>
      </c>
      <c r="N285" s="212" t="s">
        <v>177</v>
      </c>
      <c r="O285" s="227" t="s">
        <v>152</v>
      </c>
      <c r="P285" s="218">
        <v>2.2999999999999998</v>
      </c>
      <c r="Q285" s="218">
        <v>2.2999999999999998</v>
      </c>
      <c r="R285" s="218">
        <v>2.2999999999999998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116SENSUNTEPEQUE</v>
      </c>
      <c r="B286" s="214">
        <v>116</v>
      </c>
      <c r="C286" s="212" t="s">
        <v>182</v>
      </c>
      <c r="D286" s="246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132COJUTEPEQUE</v>
      </c>
      <c r="M286" s="213">
        <v>132</v>
      </c>
      <c r="N286" s="212" t="s">
        <v>180</v>
      </c>
      <c r="O286" s="227" t="s">
        <v>152</v>
      </c>
      <c r="P286" s="218">
        <v>2.5249999999999999</v>
      </c>
      <c r="Q286" s="218">
        <v>2.2999999999999998</v>
      </c>
      <c r="R286" s="218">
        <v>2.75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116SANTA ANA</v>
      </c>
      <c r="B287" s="213">
        <v>116</v>
      </c>
      <c r="C287" s="212" t="s">
        <v>173</v>
      </c>
      <c r="D287" s="246" t="s">
        <v>223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133SAN MIGUEL</v>
      </c>
      <c r="M287" s="214">
        <v>133</v>
      </c>
      <c r="N287" s="212" t="s">
        <v>175</v>
      </c>
      <c r="O287" s="227" t="s">
        <v>153</v>
      </c>
      <c r="P287" s="218">
        <v>2.8</v>
      </c>
      <c r="Q287" s="218">
        <v>2.8</v>
      </c>
      <c r="R287" s="218">
        <v>2.8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119GERARDO BARRIOS </v>
      </c>
      <c r="B288" s="214">
        <v>119</v>
      </c>
      <c r="C288" s="212" t="s">
        <v>263</v>
      </c>
      <c r="D288" s="246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133CHALATENANGO</v>
      </c>
      <c r="M288" s="214">
        <v>133</v>
      </c>
      <c r="N288" s="212" t="s">
        <v>177</v>
      </c>
      <c r="O288" s="227" t="s">
        <v>153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119SAN MIGUEL</v>
      </c>
      <c r="B289" s="214">
        <v>119</v>
      </c>
      <c r="C289" s="212" t="s">
        <v>175</v>
      </c>
      <c r="D289" s="246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133COJUTEPEQUE</v>
      </c>
      <c r="M289" s="213">
        <v>133</v>
      </c>
      <c r="N289" s="212" t="s">
        <v>180</v>
      </c>
      <c r="O289" s="227" t="s">
        <v>153</v>
      </c>
      <c r="P289" s="218">
        <v>2.85</v>
      </c>
      <c r="Q289" s="218">
        <v>2.7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119SENSUNTEPEQUE</v>
      </c>
      <c r="B290" s="214">
        <v>119</v>
      </c>
      <c r="C290" s="212" t="s">
        <v>182</v>
      </c>
      <c r="D290" s="246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134SAN MIGUEL</v>
      </c>
      <c r="M290" s="214">
        <v>134</v>
      </c>
      <c r="N290" s="212" t="s">
        <v>175</v>
      </c>
      <c r="O290" s="227" t="s">
        <v>154</v>
      </c>
      <c r="P290" s="218">
        <v>3.7</v>
      </c>
      <c r="Q290" s="218">
        <v>3.7</v>
      </c>
      <c r="R290" s="218">
        <v>3.7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119SANTA ANA</v>
      </c>
      <c r="B291" s="213">
        <v>119</v>
      </c>
      <c r="C291" s="212" t="s">
        <v>173</v>
      </c>
      <c r="D291" s="246" t="s">
        <v>145</v>
      </c>
      <c r="E291" s="218">
        <v>3.8333333333333335</v>
      </c>
      <c r="F291" s="218">
        <v>3.75</v>
      </c>
      <c r="G291" s="218">
        <v>4</v>
      </c>
      <c r="H291" s="218"/>
      <c r="I291" s="218"/>
      <c r="J291" s="218"/>
      <c r="K291" s="55"/>
      <c r="L291" s="57" t="str">
        <f t="shared" si="14"/>
        <v>134COJUTEPEQUE</v>
      </c>
      <c r="M291" s="213">
        <v>134</v>
      </c>
      <c r="N291" s="212" t="s">
        <v>180</v>
      </c>
      <c r="O291" s="227" t="s">
        <v>154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120GERARDO BARRIOS </v>
      </c>
      <c r="B292" s="214">
        <v>120</v>
      </c>
      <c r="C292" s="212" t="s">
        <v>263</v>
      </c>
      <c r="D292" s="246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135COJUTEPEQUE</v>
      </c>
      <c r="M292" s="213">
        <v>135</v>
      </c>
      <c r="N292" s="212" t="s">
        <v>180</v>
      </c>
      <c r="O292" s="227" t="s">
        <v>155</v>
      </c>
      <c r="P292" s="218">
        <v>2.375</v>
      </c>
      <c r="Q292" s="218">
        <v>2.25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120SAN MIGUEL</v>
      </c>
      <c r="B293" s="214">
        <v>120</v>
      </c>
      <c r="C293" s="212" t="s">
        <v>175</v>
      </c>
      <c r="D293" s="246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136TIENDONA</v>
      </c>
      <c r="M293" s="214">
        <v>136</v>
      </c>
      <c r="N293" s="212" t="s">
        <v>191</v>
      </c>
      <c r="O293" s="227" t="s">
        <v>224</v>
      </c>
      <c r="P293" s="218">
        <v>1.5</v>
      </c>
      <c r="Q293" s="218">
        <v>1.5</v>
      </c>
      <c r="R293" s="218">
        <v>1.5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120SENSUNTEPEQUE</v>
      </c>
      <c r="B294" s="214">
        <v>120</v>
      </c>
      <c r="C294" s="212" t="s">
        <v>182</v>
      </c>
      <c r="D294" s="246" t="s">
        <v>146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K294" s="55"/>
      <c r="L294" s="57" t="str">
        <f t="shared" si="14"/>
        <v>136SAN MIGUEL</v>
      </c>
      <c r="M294" s="214">
        <v>136</v>
      </c>
      <c r="N294" s="212" t="s">
        <v>175</v>
      </c>
      <c r="O294" s="227" t="s">
        <v>224</v>
      </c>
      <c r="P294" s="218">
        <v>1.5</v>
      </c>
      <c r="Q294" s="218">
        <v>1.5</v>
      </c>
      <c r="R294" s="218">
        <v>1.5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120SANTA ANA</v>
      </c>
      <c r="B295" s="213">
        <v>120</v>
      </c>
      <c r="C295" s="212" t="s">
        <v>173</v>
      </c>
      <c r="D295" s="246" t="s">
        <v>146</v>
      </c>
      <c r="E295" s="218">
        <v>2.6666666666666665</v>
      </c>
      <c r="F295" s="218">
        <v>2.5</v>
      </c>
      <c r="G295" s="218">
        <v>2.75</v>
      </c>
      <c r="H295" s="218"/>
      <c r="I295" s="218"/>
      <c r="J295" s="218"/>
      <c r="K295" s="55"/>
      <c r="L295" s="57" t="str">
        <f t="shared" si="14"/>
        <v>136CHALATENANGO</v>
      </c>
      <c r="M295" s="213">
        <v>136</v>
      </c>
      <c r="N295" s="212" t="s">
        <v>177</v>
      </c>
      <c r="O295" s="227" t="s">
        <v>224</v>
      </c>
      <c r="P295" s="218">
        <v>2.25</v>
      </c>
      <c r="Q295" s="218">
        <v>2.25</v>
      </c>
      <c r="R295" s="218">
        <v>2.25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121GERARDO BARRIOS </v>
      </c>
      <c r="B296" s="214">
        <v>121</v>
      </c>
      <c r="C296" s="212" t="s">
        <v>263</v>
      </c>
      <c r="D296" s="246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137TIENDONA</v>
      </c>
      <c r="M296" s="214">
        <v>137</v>
      </c>
      <c r="N296" s="212" t="s">
        <v>191</v>
      </c>
      <c r="O296" s="227" t="s">
        <v>241</v>
      </c>
      <c r="P296" s="218">
        <v>3.75</v>
      </c>
      <c r="Q296" s="218">
        <v>3.75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121SAN MIGUEL</v>
      </c>
      <c r="B297" s="214">
        <v>121</v>
      </c>
      <c r="C297" s="212" t="s">
        <v>175</v>
      </c>
      <c r="D297" s="246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137SAN MIGUEL</v>
      </c>
      <c r="M297" s="213">
        <v>137</v>
      </c>
      <c r="N297" s="212" t="s">
        <v>175</v>
      </c>
      <c r="O297" s="227" t="s">
        <v>241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121SENSUNTEPEQUE</v>
      </c>
      <c r="B298" s="214">
        <v>121</v>
      </c>
      <c r="C298" s="212" t="s">
        <v>182</v>
      </c>
      <c r="D298" s="246" t="s">
        <v>147</v>
      </c>
      <c r="E298" s="218">
        <v>3.25</v>
      </c>
      <c r="F298" s="218">
        <v>3.25</v>
      </c>
      <c r="G298" s="218">
        <v>3.25</v>
      </c>
      <c r="H298" s="218"/>
      <c r="I298" s="218"/>
      <c r="J298" s="218"/>
      <c r="K298" s="55"/>
      <c r="L298" s="57" t="str">
        <f t="shared" si="14"/>
        <v>138TIENDONA</v>
      </c>
      <c r="M298" s="214">
        <v>138</v>
      </c>
      <c r="N298" s="212" t="s">
        <v>191</v>
      </c>
      <c r="O298" s="227" t="s">
        <v>242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121SANTA ANA</v>
      </c>
      <c r="B299" s="213">
        <v>121</v>
      </c>
      <c r="C299" s="212" t="s">
        <v>173</v>
      </c>
      <c r="D299" s="246" t="s">
        <v>147</v>
      </c>
      <c r="E299" s="218">
        <v>2.5666666666666669</v>
      </c>
      <c r="F299" s="218">
        <v>2.5</v>
      </c>
      <c r="G299" s="218">
        <v>2.6</v>
      </c>
      <c r="H299" s="218"/>
      <c r="I299" s="218"/>
      <c r="J299" s="218"/>
      <c r="K299" s="55"/>
      <c r="L299" s="57" t="str">
        <f t="shared" si="14"/>
        <v>138SAN MIGUEL</v>
      </c>
      <c r="M299" s="214">
        <v>138</v>
      </c>
      <c r="N299" s="212" t="s">
        <v>175</v>
      </c>
      <c r="O299" s="227" t="s">
        <v>242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122GERARDO BARRIOS </v>
      </c>
      <c r="B300" s="214">
        <v>122</v>
      </c>
      <c r="C300" s="212" t="s">
        <v>263</v>
      </c>
      <c r="D300" s="246" t="s">
        <v>156</v>
      </c>
      <c r="E300" s="218">
        <v>2.6500000000000004</v>
      </c>
      <c r="F300" s="218">
        <v>2.6</v>
      </c>
      <c r="G300" s="218">
        <v>2.7</v>
      </c>
      <c r="H300" s="218"/>
      <c r="I300" s="218"/>
      <c r="J300" s="218"/>
      <c r="K300" s="55"/>
      <c r="L300" s="57" t="str">
        <f t="shared" si="14"/>
        <v>138CHALATENANGO</v>
      </c>
      <c r="M300" s="213">
        <v>138</v>
      </c>
      <c r="N300" s="212" t="s">
        <v>177</v>
      </c>
      <c r="O300" s="227" t="s">
        <v>242</v>
      </c>
      <c r="P300" s="218">
        <v>4.5</v>
      </c>
      <c r="Q300" s="218">
        <v>4.5</v>
      </c>
      <c r="R300" s="218">
        <v>4.5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122SAN MIGUEL</v>
      </c>
      <c r="B301" s="214">
        <v>122</v>
      </c>
      <c r="C301" s="212" t="s">
        <v>175</v>
      </c>
      <c r="D301" s="246" t="s">
        <v>156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139TIENDONA</v>
      </c>
      <c r="M301" s="213">
        <v>139</v>
      </c>
      <c r="N301" s="212" t="s">
        <v>191</v>
      </c>
      <c r="O301" s="227" t="s">
        <v>243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122SENSUNTEPEQUE</v>
      </c>
      <c r="B302" s="214">
        <v>122</v>
      </c>
      <c r="C302" s="212" t="s">
        <v>182</v>
      </c>
      <c r="D302" s="246" t="s">
        <v>156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>140TIENDONA</v>
      </c>
      <c r="M302" s="214">
        <v>140</v>
      </c>
      <c r="N302" s="212" t="s">
        <v>191</v>
      </c>
      <c r="O302" s="227" t="s">
        <v>225</v>
      </c>
      <c r="P302" s="218">
        <v>8</v>
      </c>
      <c r="Q302" s="218">
        <v>8</v>
      </c>
      <c r="R302" s="218">
        <v>8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122SANTA ANA</v>
      </c>
      <c r="B303" s="213">
        <v>122</v>
      </c>
      <c r="C303" s="212" t="s">
        <v>173</v>
      </c>
      <c r="D303" s="246" t="s">
        <v>156</v>
      </c>
      <c r="E303" s="218">
        <v>2.5666666666666669</v>
      </c>
      <c r="F303" s="218">
        <v>2.5</v>
      </c>
      <c r="G303" s="218">
        <v>2.6</v>
      </c>
      <c r="H303" s="218"/>
      <c r="I303" s="218"/>
      <c r="J303" s="218"/>
      <c r="K303" s="55"/>
      <c r="L303" s="57" t="str">
        <f t="shared" si="14"/>
        <v>140SAN MIGUEL</v>
      </c>
      <c r="M303" s="214">
        <v>140</v>
      </c>
      <c r="N303" s="212" t="s">
        <v>175</v>
      </c>
      <c r="O303" s="227" t="s">
        <v>225</v>
      </c>
      <c r="P303" s="218">
        <v>5</v>
      </c>
      <c r="Q303" s="218">
        <v>5</v>
      </c>
      <c r="R303" s="218">
        <v>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123GERARDO BARRIOS </v>
      </c>
      <c r="B304" s="213">
        <v>123</v>
      </c>
      <c r="C304" s="212" t="s">
        <v>263</v>
      </c>
      <c r="D304" s="246" t="s">
        <v>274</v>
      </c>
      <c r="E304" s="218">
        <v>1.35</v>
      </c>
      <c r="F304" s="218">
        <v>1.35</v>
      </c>
      <c r="G304" s="218">
        <v>1.35</v>
      </c>
      <c r="H304" s="218"/>
      <c r="I304" s="218"/>
      <c r="J304" s="218"/>
      <c r="K304" s="55"/>
      <c r="L304" s="57" t="str">
        <f t="shared" si="14"/>
        <v>140CHALATENANGO</v>
      </c>
      <c r="M304" s="213">
        <v>140</v>
      </c>
      <c r="N304" s="212" t="s">
        <v>177</v>
      </c>
      <c r="O304" s="227" t="s">
        <v>225</v>
      </c>
      <c r="P304" s="218">
        <v>8</v>
      </c>
      <c r="Q304" s="218">
        <v>8</v>
      </c>
      <c r="R304" s="218">
        <v>8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124GERARDO BARRIOS </v>
      </c>
      <c r="B305" s="214">
        <v>124</v>
      </c>
      <c r="C305" s="212" t="s">
        <v>263</v>
      </c>
      <c r="D305" s="246" t="s">
        <v>148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141TIENDONA</v>
      </c>
      <c r="M305" s="214">
        <v>141</v>
      </c>
      <c r="N305" s="212" t="s">
        <v>191</v>
      </c>
      <c r="O305" s="227" t="s">
        <v>244</v>
      </c>
      <c r="P305" s="218">
        <v>5</v>
      </c>
      <c r="Q305" s="218">
        <v>5</v>
      </c>
      <c r="R305" s="218">
        <v>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124SAN MIGUEL</v>
      </c>
      <c r="B306" s="214">
        <v>124</v>
      </c>
      <c r="C306" s="212" t="s">
        <v>175</v>
      </c>
      <c r="D306" s="246" t="s">
        <v>148</v>
      </c>
      <c r="E306" s="218">
        <v>0.95</v>
      </c>
      <c r="F306" s="218">
        <v>0.9</v>
      </c>
      <c r="G306" s="218">
        <v>1</v>
      </c>
      <c r="H306" s="218"/>
      <c r="I306" s="218"/>
      <c r="J306" s="218"/>
      <c r="K306" s="55"/>
      <c r="L306" s="57" t="str">
        <f t="shared" si="14"/>
        <v>141SAN MIGUEL</v>
      </c>
      <c r="M306" s="213">
        <v>141</v>
      </c>
      <c r="N306" s="212" t="s">
        <v>175</v>
      </c>
      <c r="O306" s="227" t="s">
        <v>244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124SENSUNTEPEQUE</v>
      </c>
      <c r="B307" s="214">
        <v>124</v>
      </c>
      <c r="C307" s="212" t="s">
        <v>182</v>
      </c>
      <c r="D307" s="246" t="s">
        <v>148</v>
      </c>
      <c r="E307" s="218">
        <v>1.1000000000000001</v>
      </c>
      <c r="F307" s="218">
        <v>1.1000000000000001</v>
      </c>
      <c r="G307" s="218">
        <v>1.1000000000000001</v>
      </c>
      <c r="H307" s="218"/>
      <c r="I307" s="218"/>
      <c r="J307" s="218"/>
      <c r="K307" s="55"/>
      <c r="L307" s="57" t="str">
        <f t="shared" si="14"/>
        <v>142TIENDONA</v>
      </c>
      <c r="M307" s="214">
        <v>142</v>
      </c>
      <c r="N307" s="212" t="s">
        <v>191</v>
      </c>
      <c r="O307" s="227" t="s">
        <v>226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124SANTA ANA</v>
      </c>
      <c r="B308" s="213">
        <v>124</v>
      </c>
      <c r="C308" s="212" t="s">
        <v>173</v>
      </c>
      <c r="D308" s="246" t="s">
        <v>148</v>
      </c>
      <c r="E308" s="218">
        <v>1.1000000000000001</v>
      </c>
      <c r="F308" s="218">
        <v>1.1000000000000001</v>
      </c>
      <c r="G308" s="218">
        <v>1.1000000000000001</v>
      </c>
      <c r="H308" s="218"/>
      <c r="I308" s="218"/>
      <c r="J308" s="218"/>
      <c r="K308" s="55"/>
      <c r="L308" s="57" t="str">
        <f t="shared" si="14"/>
        <v>142SAN MIGUEL</v>
      </c>
      <c r="M308" s="214">
        <v>142</v>
      </c>
      <c r="N308" s="212" t="s">
        <v>175</v>
      </c>
      <c r="O308" s="227" t="s">
        <v>226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125GERARDO BARRIOS </v>
      </c>
      <c r="B309" s="214">
        <v>125</v>
      </c>
      <c r="C309" s="212" t="s">
        <v>263</v>
      </c>
      <c r="D309" s="246" t="s">
        <v>149</v>
      </c>
      <c r="E309" s="218">
        <v>1.35</v>
      </c>
      <c r="F309" s="218">
        <v>1.35</v>
      </c>
      <c r="G309" s="218">
        <v>1.35</v>
      </c>
      <c r="H309" s="218"/>
      <c r="I309" s="218"/>
      <c r="J309" s="218"/>
      <c r="K309" s="55"/>
      <c r="L309" s="57" t="str">
        <f t="shared" si="14"/>
        <v>142CHALATENANGO</v>
      </c>
      <c r="M309" s="213">
        <v>142</v>
      </c>
      <c r="N309" s="212" t="s">
        <v>177</v>
      </c>
      <c r="O309" s="227" t="s">
        <v>226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125SAN MIGUEL</v>
      </c>
      <c r="B310" s="214">
        <v>125</v>
      </c>
      <c r="C310" s="212" t="s">
        <v>175</v>
      </c>
      <c r="D310" s="246" t="s">
        <v>149</v>
      </c>
      <c r="E310" s="218">
        <v>1.425</v>
      </c>
      <c r="F310" s="218">
        <v>1.35</v>
      </c>
      <c r="G310" s="218">
        <v>1.5</v>
      </c>
      <c r="H310" s="218"/>
      <c r="I310" s="218"/>
      <c r="J310" s="218"/>
      <c r="K310" s="55"/>
      <c r="L310" s="57" t="str">
        <f t="shared" si="14"/>
        <v>143TIENDONA</v>
      </c>
      <c r="M310" s="214">
        <v>143</v>
      </c>
      <c r="N310" s="212" t="s">
        <v>191</v>
      </c>
      <c r="O310" s="227" t="s">
        <v>227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125SENSUNTEPEQUE</v>
      </c>
      <c r="B311" s="214">
        <v>125</v>
      </c>
      <c r="C311" s="212" t="s">
        <v>182</v>
      </c>
      <c r="D311" s="246" t="s">
        <v>149</v>
      </c>
      <c r="E311" s="218">
        <v>1.5</v>
      </c>
      <c r="F311" s="218">
        <v>1.5</v>
      </c>
      <c r="G311" s="218">
        <v>1.5</v>
      </c>
      <c r="H311" s="218"/>
      <c r="I311" s="218"/>
      <c r="J311" s="218"/>
      <c r="K311" s="55"/>
      <c r="L311" s="57" t="str">
        <f t="shared" si="14"/>
        <v>143SAN MIGUEL</v>
      </c>
      <c r="M311" s="214">
        <v>143</v>
      </c>
      <c r="N311" s="212" t="s">
        <v>175</v>
      </c>
      <c r="O311" s="227" t="s">
        <v>227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ANA</v>
      </c>
      <c r="B312" s="213">
        <v>125</v>
      </c>
      <c r="C312" s="212" t="s">
        <v>173</v>
      </c>
      <c r="D312" s="246" t="s">
        <v>149</v>
      </c>
      <c r="E312" s="218">
        <v>1.1499999999999999</v>
      </c>
      <c r="F312" s="218">
        <v>1.1499999999999999</v>
      </c>
      <c r="G312" s="218">
        <v>1.1499999999999999</v>
      </c>
      <c r="H312" s="218"/>
      <c r="I312" s="218"/>
      <c r="J312" s="218"/>
      <c r="K312" s="55"/>
      <c r="L312" s="57" t="str">
        <f t="shared" si="14"/>
        <v>143CHALATENANGO</v>
      </c>
      <c r="M312" s="213">
        <v>143</v>
      </c>
      <c r="N312" s="212" t="s">
        <v>177</v>
      </c>
      <c r="O312" s="227" t="s">
        <v>227</v>
      </c>
      <c r="P312" s="218">
        <v>2.25</v>
      </c>
      <c r="Q312" s="218">
        <v>2.25</v>
      </c>
      <c r="R312" s="218">
        <v>2.25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126GERARDO BARRIOS </v>
      </c>
      <c r="B313" s="214">
        <v>126</v>
      </c>
      <c r="C313" s="212" t="s">
        <v>263</v>
      </c>
      <c r="D313" s="246" t="s">
        <v>272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144TIENDONA</v>
      </c>
      <c r="M313" s="213">
        <v>144</v>
      </c>
      <c r="N313" s="212" t="s">
        <v>191</v>
      </c>
      <c r="O313" s="227" t="s">
        <v>245</v>
      </c>
      <c r="P313" s="218">
        <v>5.5</v>
      </c>
      <c r="Q313" s="218">
        <v>5.5</v>
      </c>
      <c r="R313" s="218">
        <v>5.5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126SAN MIGUEL</v>
      </c>
      <c r="B314" s="214">
        <v>126</v>
      </c>
      <c r="C314" s="212" t="s">
        <v>175</v>
      </c>
      <c r="D314" s="246" t="s">
        <v>272</v>
      </c>
      <c r="E314" s="218">
        <v>3.25</v>
      </c>
      <c r="F314" s="218">
        <v>3</v>
      </c>
      <c r="G314" s="218">
        <v>3.5</v>
      </c>
      <c r="H314" s="218"/>
      <c r="I314" s="218"/>
      <c r="J314" s="218"/>
      <c r="K314" s="55"/>
      <c r="L314" s="57" t="str">
        <f t="shared" si="14"/>
        <v>145TIENDONA</v>
      </c>
      <c r="M314" s="213">
        <v>145</v>
      </c>
      <c r="N314" s="212" t="s">
        <v>191</v>
      </c>
      <c r="O314" s="227" t="s">
        <v>246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126SENSUNTEPEQUE</v>
      </c>
      <c r="B315" s="213">
        <v>126</v>
      </c>
      <c r="C315" s="212" t="s">
        <v>182</v>
      </c>
      <c r="D315" s="246" t="s">
        <v>272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146TIENDONA</v>
      </c>
      <c r="M315" s="213">
        <v>146</v>
      </c>
      <c r="N315" s="212" t="s">
        <v>191</v>
      </c>
      <c r="O315" s="227" t="s">
        <v>247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127GERARDO BARRIOS </v>
      </c>
      <c r="B316" s="214">
        <v>127</v>
      </c>
      <c r="C316" s="212" t="s">
        <v>263</v>
      </c>
      <c r="D316" s="246" t="s">
        <v>273</v>
      </c>
      <c r="E316" s="218">
        <v>2.5499999999999998</v>
      </c>
      <c r="F316" s="218">
        <v>2.5</v>
      </c>
      <c r="G316" s="218">
        <v>2.6</v>
      </c>
      <c r="H316" s="218"/>
      <c r="I316" s="218"/>
      <c r="J316" s="218"/>
      <c r="K316" s="55"/>
      <c r="L316" s="57" t="str">
        <f t="shared" si="14"/>
        <v>147TIENDONA</v>
      </c>
      <c r="M316" s="214">
        <v>147</v>
      </c>
      <c r="N316" s="212" t="s">
        <v>191</v>
      </c>
      <c r="O316" s="227" t="s">
        <v>228</v>
      </c>
      <c r="P316" s="218">
        <v>1.75</v>
      </c>
      <c r="Q316" s="218">
        <v>1.75</v>
      </c>
      <c r="R316" s="218">
        <v>1.75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127SAN MIGUEL</v>
      </c>
      <c r="B317" s="214">
        <v>127</v>
      </c>
      <c r="C317" s="212" t="s">
        <v>175</v>
      </c>
      <c r="D317" s="246" t="s">
        <v>273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147CHALATENANGO</v>
      </c>
      <c r="M317" s="213">
        <v>147</v>
      </c>
      <c r="N317" s="212" t="s">
        <v>177</v>
      </c>
      <c r="O317" s="227" t="s">
        <v>228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127SENSUNTEPEQUE</v>
      </c>
      <c r="B318" s="213">
        <v>127</v>
      </c>
      <c r="C318" s="212" t="s">
        <v>182</v>
      </c>
      <c r="D318" s="246" t="s">
        <v>273</v>
      </c>
      <c r="E318" s="218">
        <v>2.75</v>
      </c>
      <c r="F318" s="218">
        <v>2.75</v>
      </c>
      <c r="G318" s="218">
        <v>2.75</v>
      </c>
      <c r="H318" s="218"/>
      <c r="I318" s="218"/>
      <c r="J318" s="218"/>
      <c r="K318" s="55"/>
      <c r="L318" s="57" t="str">
        <f t="shared" si="14"/>
        <v>148TIENDONA</v>
      </c>
      <c r="M318" s="213">
        <v>148</v>
      </c>
      <c r="N318" s="212" t="s">
        <v>191</v>
      </c>
      <c r="O318" s="227" t="s">
        <v>248</v>
      </c>
      <c r="P318" s="218">
        <v>6</v>
      </c>
      <c r="Q318" s="218">
        <v>6</v>
      </c>
      <c r="R318" s="218">
        <v>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128GERARDO BARRIOS </v>
      </c>
      <c r="B319" s="213">
        <v>128</v>
      </c>
      <c r="C319" s="212" t="s">
        <v>263</v>
      </c>
      <c r="D319" s="246" t="s">
        <v>285</v>
      </c>
      <c r="E319" s="218">
        <v>29</v>
      </c>
      <c r="F319" s="218">
        <v>28</v>
      </c>
      <c r="G319" s="218">
        <v>30</v>
      </c>
      <c r="H319" s="218"/>
      <c r="I319" s="218"/>
      <c r="J319" s="218"/>
      <c r="K319" s="55"/>
      <c r="L319" s="57" t="str">
        <f t="shared" si="14"/>
        <v>149TIENDONA</v>
      </c>
      <c r="M319" s="214">
        <v>149</v>
      </c>
      <c r="N319" s="212" t="s">
        <v>191</v>
      </c>
      <c r="O319" s="227" t="s">
        <v>249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129GERARDO BARRIOS </v>
      </c>
      <c r="B320" s="213">
        <v>129</v>
      </c>
      <c r="C320" s="212" t="s">
        <v>263</v>
      </c>
      <c r="D320" s="246" t="s">
        <v>286</v>
      </c>
      <c r="E320" s="218">
        <v>26.5</v>
      </c>
      <c r="F320" s="218">
        <v>25</v>
      </c>
      <c r="G320" s="218">
        <v>28</v>
      </c>
      <c r="H320" s="218"/>
      <c r="I320" s="218"/>
      <c r="J320" s="218"/>
      <c r="K320" s="55"/>
      <c r="L320" s="57" t="str">
        <f t="shared" si="14"/>
        <v>149SAN MIGUEL</v>
      </c>
      <c r="M320" s="213">
        <v>149</v>
      </c>
      <c r="N320" s="212" t="s">
        <v>175</v>
      </c>
      <c r="O320" s="227" t="s">
        <v>249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130GERARDO BARRIOS </v>
      </c>
      <c r="B321" s="214">
        <v>130</v>
      </c>
      <c r="C321" s="212" t="s">
        <v>263</v>
      </c>
      <c r="D321" s="246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150TIENDONA</v>
      </c>
      <c r="M321" s="213">
        <v>150</v>
      </c>
      <c r="N321" s="212" t="s">
        <v>191</v>
      </c>
      <c r="O321" s="227" t="s">
        <v>229</v>
      </c>
      <c r="P321" s="218">
        <v>1</v>
      </c>
      <c r="Q321" s="218">
        <v>1</v>
      </c>
      <c r="R321" s="218">
        <v>1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130SAN MIGUEL</v>
      </c>
      <c r="B322" s="214">
        <v>130</v>
      </c>
      <c r="C322" s="212" t="s">
        <v>175</v>
      </c>
      <c r="D322" s="246" t="s">
        <v>151</v>
      </c>
      <c r="E322" s="218">
        <v>2.5750000000000002</v>
      </c>
      <c r="F322" s="218">
        <v>2.5</v>
      </c>
      <c r="G322" s="218">
        <v>2.65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6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130SENSUNTEPEQUE</v>
      </c>
      <c r="B323" s="214">
        <v>130</v>
      </c>
      <c r="C323" s="212" t="s">
        <v>182</v>
      </c>
      <c r="D323" s="246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6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130SANTA ANA</v>
      </c>
      <c r="B324" s="213">
        <v>130</v>
      </c>
      <c r="C324" s="212" t="s">
        <v>173</v>
      </c>
      <c r="D324" s="246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6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132GERARDO BARRIOS </v>
      </c>
      <c r="B325" s="214">
        <v>132</v>
      </c>
      <c r="C325" s="212" t="s">
        <v>263</v>
      </c>
      <c r="D325" s="246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6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132SAN MIGUEL</v>
      </c>
      <c r="B326" s="214">
        <v>132</v>
      </c>
      <c r="C326" s="212" t="s">
        <v>175</v>
      </c>
      <c r="D326" s="246" t="s">
        <v>152</v>
      </c>
      <c r="E326" s="218">
        <v>1.95</v>
      </c>
      <c r="F326" s="218">
        <v>1.9</v>
      </c>
      <c r="G326" s="218">
        <v>2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6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132SENSUNTEPEQUE</v>
      </c>
      <c r="B327" s="214">
        <v>132</v>
      </c>
      <c r="C327" s="212" t="s">
        <v>182</v>
      </c>
      <c r="D327" s="246" t="s">
        <v>152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132SANTA ANA</v>
      </c>
      <c r="B328" s="213">
        <v>132</v>
      </c>
      <c r="C328" s="212" t="s">
        <v>173</v>
      </c>
      <c r="D328" s="246" t="s">
        <v>152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133GERARDO BARRIOS </v>
      </c>
      <c r="B329" s="214">
        <v>133</v>
      </c>
      <c r="C329" s="212" t="s">
        <v>263</v>
      </c>
      <c r="D329" s="246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133SAN MIGUEL</v>
      </c>
      <c r="B330" s="214">
        <v>133</v>
      </c>
      <c r="C330" s="212" t="s">
        <v>175</v>
      </c>
      <c r="D330" s="246" t="s">
        <v>153</v>
      </c>
      <c r="E330" s="218">
        <v>2.8250000000000002</v>
      </c>
      <c r="F330" s="218">
        <v>2.65</v>
      </c>
      <c r="G330" s="218">
        <v>3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133SENSUNTEPEQUE</v>
      </c>
      <c r="B331" s="214">
        <v>133</v>
      </c>
      <c r="C331" s="212" t="s">
        <v>182</v>
      </c>
      <c r="D331" s="246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133SANTA ANA</v>
      </c>
      <c r="B332" s="213">
        <v>133</v>
      </c>
      <c r="C332" s="212" t="s">
        <v>173</v>
      </c>
      <c r="D332" s="246" t="s">
        <v>153</v>
      </c>
      <c r="E332" s="218">
        <v>3.1749999999999998</v>
      </c>
      <c r="F332" s="218">
        <v>3.15</v>
      </c>
      <c r="G332" s="218">
        <v>3.2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134GERARDO BARRIOS </v>
      </c>
      <c r="B333" s="214">
        <v>134</v>
      </c>
      <c r="C333" s="212" t="s">
        <v>263</v>
      </c>
      <c r="D333" s="246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134SAN MIGUEL</v>
      </c>
      <c r="B334" s="214">
        <v>134</v>
      </c>
      <c r="C334" s="212" t="s">
        <v>175</v>
      </c>
      <c r="D334" s="246" t="s">
        <v>154</v>
      </c>
      <c r="E334" s="218">
        <v>3.95</v>
      </c>
      <c r="F334" s="218">
        <v>3.9</v>
      </c>
      <c r="G334" s="218">
        <v>4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134SENSUNTEPEQUE</v>
      </c>
      <c r="B335" s="214">
        <v>134</v>
      </c>
      <c r="C335" s="212" t="s">
        <v>182</v>
      </c>
      <c r="D335" s="246" t="s">
        <v>154</v>
      </c>
      <c r="E335" s="218">
        <v>5</v>
      </c>
      <c r="F335" s="218">
        <v>5</v>
      </c>
      <c r="G335" s="218">
        <v>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134SANTA ANA</v>
      </c>
      <c r="B336" s="213">
        <v>134</v>
      </c>
      <c r="C336" s="212" t="s">
        <v>173</v>
      </c>
      <c r="D336" s="246" t="s">
        <v>154</v>
      </c>
      <c r="E336" s="218">
        <v>3.2</v>
      </c>
      <c r="F336" s="218">
        <v>3.2</v>
      </c>
      <c r="G336" s="218">
        <v>3.2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135GERARDO BARRIOS </v>
      </c>
      <c r="B337" s="214">
        <v>135</v>
      </c>
      <c r="C337" s="212" t="s">
        <v>263</v>
      </c>
      <c r="D337" s="246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135SANTA ANA</v>
      </c>
      <c r="B338" s="213">
        <v>135</v>
      </c>
      <c r="C338" s="212" t="s">
        <v>173</v>
      </c>
      <c r="D338" s="246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136TIENDONA</v>
      </c>
      <c r="B339" s="214">
        <v>136</v>
      </c>
      <c r="C339" s="212" t="s">
        <v>191</v>
      </c>
      <c r="D339" s="246" t="s">
        <v>224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136SAN MIGUEL</v>
      </c>
      <c r="B340" s="214">
        <v>136</v>
      </c>
      <c r="C340" s="212" t="s">
        <v>175</v>
      </c>
      <c r="D340" s="246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136SENSUNTEPEQUE</v>
      </c>
      <c r="B341" s="214">
        <v>136</v>
      </c>
      <c r="C341" s="212" t="s">
        <v>182</v>
      </c>
      <c r="D341" s="246" t="s">
        <v>224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136SANTA ANA</v>
      </c>
      <c r="B342" s="213">
        <v>136</v>
      </c>
      <c r="C342" s="212" t="s">
        <v>173</v>
      </c>
      <c r="D342" s="246" t="s">
        <v>224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137TIENDONA</v>
      </c>
      <c r="B343" s="214">
        <v>137</v>
      </c>
      <c r="C343" s="212" t="s">
        <v>191</v>
      </c>
      <c r="D343" s="246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137SAN MIGUEL</v>
      </c>
      <c r="B344" s="214">
        <v>137</v>
      </c>
      <c r="C344" s="212" t="s">
        <v>175</v>
      </c>
      <c r="D344" s="246" t="s">
        <v>241</v>
      </c>
      <c r="E344" s="218">
        <v>3.125</v>
      </c>
      <c r="F344" s="218">
        <v>3</v>
      </c>
      <c r="G344" s="218">
        <v>3.25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137SENSUNTEPEQUE</v>
      </c>
      <c r="B345" s="213">
        <v>137</v>
      </c>
      <c r="C345" s="212" t="s">
        <v>182</v>
      </c>
      <c r="D345" s="246" t="s">
        <v>241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138TIENDONA</v>
      </c>
      <c r="B346" s="214">
        <v>138</v>
      </c>
      <c r="C346" s="212" t="s">
        <v>191</v>
      </c>
      <c r="D346" s="246" t="s">
        <v>242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138SAN MIGUEL</v>
      </c>
      <c r="B347" s="214">
        <v>138</v>
      </c>
      <c r="C347" s="212" t="s">
        <v>175</v>
      </c>
      <c r="D347" s="246" t="s">
        <v>242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138SENSUNTEPEQUE</v>
      </c>
      <c r="B348" s="214">
        <v>138</v>
      </c>
      <c r="C348" s="212" t="s">
        <v>182</v>
      </c>
      <c r="D348" s="246" t="s">
        <v>242</v>
      </c>
      <c r="E348" s="218">
        <v>5</v>
      </c>
      <c r="F348" s="218">
        <v>5</v>
      </c>
      <c r="G348" s="218">
        <v>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138SANTA ANA</v>
      </c>
      <c r="B349" s="213">
        <v>138</v>
      </c>
      <c r="C349" s="212" t="s">
        <v>173</v>
      </c>
      <c r="D349" s="246" t="s">
        <v>242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139TIENDONA</v>
      </c>
      <c r="B350" s="214">
        <v>139</v>
      </c>
      <c r="C350" s="212" t="s">
        <v>191</v>
      </c>
      <c r="D350" s="246" t="s">
        <v>243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139SENSUNTEPEQUE</v>
      </c>
      <c r="B351" s="213">
        <v>139</v>
      </c>
      <c r="C351" s="212" t="s">
        <v>182</v>
      </c>
      <c r="D351" s="246" t="s">
        <v>243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140TIENDONA</v>
      </c>
      <c r="B352" s="214">
        <v>140</v>
      </c>
      <c r="C352" s="212" t="s">
        <v>191</v>
      </c>
      <c r="D352" s="246" t="s">
        <v>225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140SAN MIGUEL</v>
      </c>
      <c r="B353" s="214">
        <v>140</v>
      </c>
      <c r="C353" s="212" t="s">
        <v>175</v>
      </c>
      <c r="D353" s="246" t="s">
        <v>225</v>
      </c>
      <c r="E353" s="218">
        <v>6</v>
      </c>
      <c r="F353" s="218">
        <v>6</v>
      </c>
      <c r="G353" s="218">
        <v>6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140SENSUNTEPEQUE</v>
      </c>
      <c r="B354" s="214">
        <v>140</v>
      </c>
      <c r="C354" s="212" t="s">
        <v>182</v>
      </c>
      <c r="D354" s="246" t="s">
        <v>225</v>
      </c>
      <c r="E354" s="218">
        <v>7</v>
      </c>
      <c r="F354" s="218">
        <v>7</v>
      </c>
      <c r="G354" s="218">
        <v>7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140SANTA ANA</v>
      </c>
      <c r="B355" s="213">
        <v>140</v>
      </c>
      <c r="C355" s="212" t="s">
        <v>173</v>
      </c>
      <c r="D355" s="246" t="s">
        <v>225</v>
      </c>
      <c r="E355" s="218">
        <v>7</v>
      </c>
      <c r="F355" s="218">
        <v>7</v>
      </c>
      <c r="G355" s="218">
        <v>7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141TIENDONA</v>
      </c>
      <c r="B356" s="214">
        <v>141</v>
      </c>
      <c r="C356" s="212" t="s">
        <v>191</v>
      </c>
      <c r="D356" s="246" t="s">
        <v>244</v>
      </c>
      <c r="E356" s="218">
        <v>5</v>
      </c>
      <c r="F356" s="218">
        <v>5</v>
      </c>
      <c r="G356" s="218">
        <v>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141SAN MIGUEL</v>
      </c>
      <c r="B357" s="214">
        <v>141</v>
      </c>
      <c r="C357" s="212" t="s">
        <v>175</v>
      </c>
      <c r="D357" s="246" t="s">
        <v>244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141SENSUNTEPEQUE</v>
      </c>
      <c r="B358" s="213">
        <v>141</v>
      </c>
      <c r="C358" s="212" t="s">
        <v>182</v>
      </c>
      <c r="D358" s="246" t="s">
        <v>244</v>
      </c>
      <c r="E358" s="218">
        <v>7</v>
      </c>
      <c r="F358" s="218">
        <v>7</v>
      </c>
      <c r="G358" s="218">
        <v>7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142TIENDONA</v>
      </c>
      <c r="B359" s="214">
        <v>142</v>
      </c>
      <c r="C359" s="212" t="s">
        <v>191</v>
      </c>
      <c r="D359" s="246" t="s">
        <v>226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142SAN MIGUEL</v>
      </c>
      <c r="B360" s="214">
        <v>142</v>
      </c>
      <c r="C360" s="212" t="s">
        <v>175</v>
      </c>
      <c r="D360" s="246" t="s">
        <v>226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142SENSUNTEPEQUE</v>
      </c>
      <c r="B361" s="214">
        <v>142</v>
      </c>
      <c r="C361" s="212" t="s">
        <v>182</v>
      </c>
      <c r="D361" s="246" t="s">
        <v>226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142SANTA ANA</v>
      </c>
      <c r="B362" s="213">
        <v>142</v>
      </c>
      <c r="C362" s="212" t="s">
        <v>173</v>
      </c>
      <c r="D362" s="246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143TIENDONA</v>
      </c>
      <c r="B363" s="214">
        <v>143</v>
      </c>
      <c r="C363" s="212" t="s">
        <v>191</v>
      </c>
      <c r="D363" s="246" t="s">
        <v>227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143SAN MIGUEL</v>
      </c>
      <c r="B364" s="214">
        <v>143</v>
      </c>
      <c r="C364" s="212" t="s">
        <v>175</v>
      </c>
      <c r="D364" s="246" t="s">
        <v>227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143SANTA ANA</v>
      </c>
      <c r="B365" s="213">
        <v>143</v>
      </c>
      <c r="C365" s="212" t="s">
        <v>173</v>
      </c>
      <c r="D365" s="246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144TIENDONA</v>
      </c>
      <c r="B366" s="213">
        <v>144</v>
      </c>
      <c r="C366" s="212" t="s">
        <v>191</v>
      </c>
      <c r="D366" s="246" t="s">
        <v>245</v>
      </c>
      <c r="E366" s="218">
        <v>5.5</v>
      </c>
      <c r="F366" s="218">
        <v>5.5</v>
      </c>
      <c r="G366" s="218">
        <v>5.5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145TIENDONA</v>
      </c>
      <c r="B367" s="214">
        <v>145</v>
      </c>
      <c r="C367" s="212" t="s">
        <v>191</v>
      </c>
      <c r="D367" s="246" t="s">
        <v>246</v>
      </c>
      <c r="E367" s="218">
        <v>5</v>
      </c>
      <c r="F367" s="218">
        <v>5</v>
      </c>
      <c r="G367" s="218">
        <v>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145SENSUNTEPEQUE</v>
      </c>
      <c r="B368" s="213">
        <v>145</v>
      </c>
      <c r="C368" s="212" t="s">
        <v>182</v>
      </c>
      <c r="D368" s="246" t="s">
        <v>246</v>
      </c>
      <c r="E368" s="218">
        <v>7</v>
      </c>
      <c r="F368" s="218">
        <v>7</v>
      </c>
      <c r="G368" s="218">
        <v>7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146TIENDONA</v>
      </c>
      <c r="B369" s="214">
        <v>146</v>
      </c>
      <c r="C369" s="212" t="s">
        <v>191</v>
      </c>
      <c r="D369" s="246" t="s">
        <v>247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146SENSUNTEPEQUE</v>
      </c>
      <c r="B370" s="213">
        <v>146</v>
      </c>
      <c r="C370" s="212" t="s">
        <v>182</v>
      </c>
      <c r="D370" s="246" t="s">
        <v>247</v>
      </c>
      <c r="E370" s="218">
        <v>5</v>
      </c>
      <c r="F370" s="218">
        <v>5</v>
      </c>
      <c r="G370" s="218">
        <v>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147TIENDONA</v>
      </c>
      <c r="B371" s="214">
        <v>147</v>
      </c>
      <c r="C371" s="212" t="s">
        <v>191</v>
      </c>
      <c r="D371" s="246" t="s">
        <v>228</v>
      </c>
      <c r="E371" s="218">
        <v>1.75</v>
      </c>
      <c r="F371" s="218">
        <v>1.75</v>
      </c>
      <c r="G371" s="218">
        <v>1.75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147SANTA ANA</v>
      </c>
      <c r="B372" s="213">
        <v>147</v>
      </c>
      <c r="C372" s="212" t="s">
        <v>173</v>
      </c>
      <c r="D372" s="246" t="s">
        <v>228</v>
      </c>
      <c r="E372" s="218">
        <v>2.25</v>
      </c>
      <c r="F372" s="218">
        <v>2.25</v>
      </c>
      <c r="G372" s="218">
        <v>2.25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148TIENDONA</v>
      </c>
      <c r="B373" s="214">
        <v>148</v>
      </c>
      <c r="C373" s="212" t="s">
        <v>191</v>
      </c>
      <c r="D373" s="246" t="s">
        <v>248</v>
      </c>
      <c r="E373" s="218">
        <v>6</v>
      </c>
      <c r="F373" s="218">
        <v>6</v>
      </c>
      <c r="G373" s="218">
        <v>6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148SENSUNTEPEQUE</v>
      </c>
      <c r="B374" s="213">
        <v>148</v>
      </c>
      <c r="C374" s="212" t="s">
        <v>182</v>
      </c>
      <c r="D374" s="246" t="s">
        <v>248</v>
      </c>
      <c r="E374" s="218">
        <v>7</v>
      </c>
      <c r="F374" s="218">
        <v>7</v>
      </c>
      <c r="G374" s="218">
        <v>7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149TIENDONA</v>
      </c>
      <c r="B375" s="214">
        <v>149</v>
      </c>
      <c r="C375" s="212" t="s">
        <v>191</v>
      </c>
      <c r="D375" s="246" t="s">
        <v>249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149SAN MIGUEL</v>
      </c>
      <c r="B376" s="214">
        <v>149</v>
      </c>
      <c r="C376" s="212" t="s">
        <v>175</v>
      </c>
      <c r="D376" s="246" t="s">
        <v>249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149SENSUNTEPEQUE</v>
      </c>
      <c r="B377" s="213">
        <v>149</v>
      </c>
      <c r="C377" s="212" t="s">
        <v>182</v>
      </c>
      <c r="D377" s="246" t="s">
        <v>249</v>
      </c>
      <c r="E377" s="218">
        <v>3.5</v>
      </c>
      <c r="F377" s="218">
        <v>3.5</v>
      </c>
      <c r="G377" s="218">
        <v>3.5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150TIENDONA</v>
      </c>
      <c r="B378" s="214">
        <v>150</v>
      </c>
      <c r="C378" s="212" t="s">
        <v>191</v>
      </c>
      <c r="D378" s="246" t="s">
        <v>229</v>
      </c>
      <c r="E378" s="218">
        <v>1</v>
      </c>
      <c r="F378" s="218">
        <v>1</v>
      </c>
      <c r="G378" s="218">
        <v>1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150SENSUNTEPEQUE</v>
      </c>
      <c r="B379" s="213">
        <v>150</v>
      </c>
      <c r="C379" s="212" t="s">
        <v>182</v>
      </c>
      <c r="D379" s="246" t="s">
        <v>229</v>
      </c>
      <c r="E379" s="218">
        <v>1.75</v>
      </c>
      <c r="F379" s="218">
        <v>1.75</v>
      </c>
      <c r="G379" s="218">
        <v>1.75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0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6" t="s">
        <v>278</v>
      </c>
      <c r="E5" s="246" t="s">
        <v>279</v>
      </c>
      <c r="F5" s="246" t="s">
        <v>280</v>
      </c>
      <c r="G5" s="246" t="s">
        <v>281</v>
      </c>
      <c r="H5" s="246" t="s">
        <v>282</v>
      </c>
      <c r="I5" s="246" t="s">
        <v>283</v>
      </c>
    </row>
    <row r="6" spans="1:9">
      <c r="A6" s="246">
        <v>1</v>
      </c>
      <c r="B6" s="246" t="s">
        <v>263</v>
      </c>
      <c r="C6" s="246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37.68181818181818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182</v>
      </c>
      <c r="C8" s="246" t="s">
        <v>124</v>
      </c>
      <c r="D8" s="218">
        <v>38.571428571428569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173</v>
      </c>
      <c r="C9" s="246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3</v>
      </c>
      <c r="B11" s="246" t="s">
        <v>263</v>
      </c>
      <c r="C11" s="246" t="s">
        <v>126</v>
      </c>
      <c r="D11" s="218">
        <v>51.75</v>
      </c>
      <c r="E11" s="218">
        <v>50</v>
      </c>
      <c r="F11" s="218">
        <v>53</v>
      </c>
      <c r="G11" s="218">
        <v>0.7</v>
      </c>
      <c r="H11" s="218">
        <v>0.65</v>
      </c>
      <c r="I11" s="218">
        <v>0.75</v>
      </c>
    </row>
    <row r="12" spans="1:9">
      <c r="A12" s="246">
        <v>3</v>
      </c>
      <c r="B12" s="246" t="s">
        <v>175</v>
      </c>
      <c r="C12" s="246" t="s">
        <v>126</v>
      </c>
      <c r="D12" s="218">
        <v>53.25</v>
      </c>
      <c r="E12" s="218">
        <v>53</v>
      </c>
      <c r="F12" s="218">
        <v>54</v>
      </c>
      <c r="G12" s="218">
        <v>0.6</v>
      </c>
      <c r="H12" s="218">
        <v>0.6</v>
      </c>
      <c r="I12" s="218">
        <v>0.6</v>
      </c>
    </row>
    <row r="13" spans="1:9">
      <c r="A13" s="246">
        <v>3</v>
      </c>
      <c r="B13" s="246" t="s">
        <v>182</v>
      </c>
      <c r="C13" s="246" t="s">
        <v>126</v>
      </c>
      <c r="D13" s="218">
        <v>57</v>
      </c>
      <c r="E13" s="218">
        <v>57</v>
      </c>
      <c r="F13" s="218">
        <v>57</v>
      </c>
      <c r="G13" s="218">
        <v>0.75</v>
      </c>
      <c r="H13" s="218">
        <v>0.75</v>
      </c>
      <c r="I13" s="218">
        <v>0.75</v>
      </c>
    </row>
    <row r="14" spans="1:9">
      <c r="A14" s="246">
        <v>4</v>
      </c>
      <c r="B14" s="246" t="s">
        <v>263</v>
      </c>
      <c r="C14" s="246" t="s">
        <v>127</v>
      </c>
      <c r="D14" s="218">
        <v>53.3</v>
      </c>
      <c r="E14" s="218">
        <v>48</v>
      </c>
      <c r="F14" s="218">
        <v>55</v>
      </c>
      <c r="G14" s="218">
        <v>0.72</v>
      </c>
      <c r="H14" s="218">
        <v>0.65</v>
      </c>
      <c r="I14" s="218">
        <v>0.75</v>
      </c>
    </row>
    <row r="15" spans="1:9">
      <c r="A15" s="246">
        <v>4</v>
      </c>
      <c r="B15" s="246" t="s">
        <v>175</v>
      </c>
      <c r="C15" s="246" t="s">
        <v>127</v>
      </c>
      <c r="D15" s="218">
        <v>51.8125</v>
      </c>
      <c r="E15" s="218">
        <v>50</v>
      </c>
      <c r="F15" s="218">
        <v>54</v>
      </c>
      <c r="G15" s="218">
        <v>0.6</v>
      </c>
      <c r="H15" s="218">
        <v>0.6</v>
      </c>
      <c r="I15" s="218">
        <v>0.6</v>
      </c>
    </row>
    <row r="16" spans="1:9">
      <c r="A16" s="246">
        <v>4</v>
      </c>
      <c r="B16" s="246" t="s">
        <v>182</v>
      </c>
      <c r="C16" s="246" t="s">
        <v>127</v>
      </c>
      <c r="D16" s="218">
        <v>60</v>
      </c>
      <c r="E16" s="218">
        <v>60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6">
        <v>4</v>
      </c>
      <c r="B17" s="246" t="s">
        <v>173</v>
      </c>
      <c r="C17" s="246" t="s">
        <v>127</v>
      </c>
      <c r="D17" s="218">
        <v>46.6</v>
      </c>
      <c r="E17" s="218">
        <v>45</v>
      </c>
      <c r="F17" s="218">
        <v>50</v>
      </c>
      <c r="G17" s="218">
        <v>0.56999999999999995</v>
      </c>
      <c r="H17" s="218">
        <v>0.55000000000000004</v>
      </c>
      <c r="I17" s="218">
        <v>0.6</v>
      </c>
    </row>
    <row r="18" spans="1:9">
      <c r="A18" s="246">
        <v>5</v>
      </c>
      <c r="B18" s="246" t="s">
        <v>263</v>
      </c>
      <c r="C18" s="246" t="s">
        <v>131</v>
      </c>
      <c r="D18" s="218">
        <v>46.25</v>
      </c>
      <c r="E18" s="218">
        <v>45</v>
      </c>
      <c r="F18" s="218">
        <v>48</v>
      </c>
      <c r="G18" s="218">
        <v>0.65</v>
      </c>
      <c r="H18" s="218">
        <v>0.6</v>
      </c>
      <c r="I18" s="218">
        <v>0.7</v>
      </c>
    </row>
    <row r="19" spans="1:9">
      <c r="A19" s="246">
        <v>5</v>
      </c>
      <c r="B19" s="246" t="s">
        <v>175</v>
      </c>
      <c r="C19" s="246" t="s">
        <v>131</v>
      </c>
      <c r="D19" s="218">
        <v>51</v>
      </c>
      <c r="E19" s="218">
        <v>50</v>
      </c>
      <c r="F19" s="218">
        <v>52</v>
      </c>
      <c r="G19" s="218">
        <v>0.6</v>
      </c>
      <c r="H19" s="218">
        <v>0.6</v>
      </c>
      <c r="I19" s="218">
        <v>0.6</v>
      </c>
    </row>
    <row r="20" spans="1:9">
      <c r="A20" s="246">
        <v>6</v>
      </c>
      <c r="B20" s="246" t="s">
        <v>263</v>
      </c>
      <c r="C20" s="246" t="s">
        <v>128</v>
      </c>
      <c r="D20" s="218">
        <v>47.555555555555557</v>
      </c>
      <c r="E20" s="218">
        <v>43</v>
      </c>
      <c r="F20" s="218">
        <v>50</v>
      </c>
      <c r="G20" s="218">
        <v>0.66666666666666663</v>
      </c>
      <c r="H20" s="218">
        <v>0.6</v>
      </c>
      <c r="I20" s="218">
        <v>0.7</v>
      </c>
    </row>
    <row r="21" spans="1:9">
      <c r="A21" s="246">
        <v>6</v>
      </c>
      <c r="B21" s="246" t="s">
        <v>175</v>
      </c>
      <c r="C21" s="246" t="s">
        <v>128</v>
      </c>
      <c r="D21" s="218">
        <v>49.428571428571431</v>
      </c>
      <c r="E21" s="218">
        <v>48</v>
      </c>
      <c r="F21" s="218">
        <v>50</v>
      </c>
      <c r="G21" s="218">
        <v>0.6</v>
      </c>
      <c r="H21" s="218">
        <v>0.6</v>
      </c>
      <c r="I21" s="218">
        <v>0.6</v>
      </c>
    </row>
    <row r="22" spans="1:9">
      <c r="A22" s="246">
        <v>6</v>
      </c>
      <c r="B22" s="246" t="s">
        <v>182</v>
      </c>
      <c r="C22" s="246" t="s">
        <v>128</v>
      </c>
      <c r="D22" s="218">
        <v>54.285714285714285</v>
      </c>
      <c r="E22" s="218">
        <v>53</v>
      </c>
      <c r="F22" s="218">
        <v>55</v>
      </c>
      <c r="G22" s="218">
        <v>0.7142857142857143</v>
      </c>
      <c r="H22" s="218">
        <v>0.7</v>
      </c>
      <c r="I22" s="218">
        <v>0.75</v>
      </c>
    </row>
    <row r="23" spans="1:9">
      <c r="A23" s="246">
        <v>6</v>
      </c>
      <c r="B23" s="246" t="s">
        <v>173</v>
      </c>
      <c r="C23" s="246" t="s">
        <v>128</v>
      </c>
      <c r="D23" s="218">
        <v>41</v>
      </c>
      <c r="E23" s="218">
        <v>38</v>
      </c>
      <c r="F23" s="218">
        <v>45</v>
      </c>
      <c r="G23" s="218">
        <v>0.52</v>
      </c>
      <c r="H23" s="218">
        <v>0.5</v>
      </c>
      <c r="I23" s="218">
        <v>0.55000000000000004</v>
      </c>
    </row>
    <row r="24" spans="1:9">
      <c r="A24" s="246">
        <v>7</v>
      </c>
      <c r="B24" s="246" t="s">
        <v>263</v>
      </c>
      <c r="C24" s="246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6">
        <v>7</v>
      </c>
      <c r="B25" s="246" t="s">
        <v>175</v>
      </c>
      <c r="C25" s="246" t="s">
        <v>169</v>
      </c>
      <c r="D25" s="218">
        <v>68</v>
      </c>
      <c r="E25" s="218">
        <v>68</v>
      </c>
      <c r="F25" s="218">
        <v>68</v>
      </c>
      <c r="G25" s="218">
        <v>0.75</v>
      </c>
      <c r="H25" s="218">
        <v>0.75</v>
      </c>
      <c r="I25" s="218">
        <v>0.75</v>
      </c>
    </row>
    <row r="26" spans="1:9">
      <c r="A26" s="246">
        <v>7</v>
      </c>
      <c r="B26" s="246" t="s">
        <v>182</v>
      </c>
      <c r="C26" s="246" t="s">
        <v>169</v>
      </c>
      <c r="D26" s="218">
        <v>80</v>
      </c>
      <c r="E26" s="218">
        <v>80</v>
      </c>
      <c r="F26" s="218">
        <v>80</v>
      </c>
      <c r="G26" s="218">
        <v>1.19</v>
      </c>
      <c r="H26" s="218">
        <v>1</v>
      </c>
      <c r="I26" s="218">
        <v>1.25</v>
      </c>
    </row>
    <row r="27" spans="1:9">
      <c r="A27" s="246">
        <v>8</v>
      </c>
      <c r="B27" s="246" t="s">
        <v>263</v>
      </c>
      <c r="C27" s="24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6">
        <v>9</v>
      </c>
      <c r="B28" s="246" t="s">
        <v>263</v>
      </c>
      <c r="C28" s="246" t="s">
        <v>129</v>
      </c>
      <c r="D28" s="218">
        <v>15.666666666666666</v>
      </c>
      <c r="E28" s="218">
        <v>15</v>
      </c>
      <c r="F28" s="218">
        <v>18</v>
      </c>
      <c r="G28" s="218">
        <v>0.20000000000000007</v>
      </c>
      <c r="H28" s="218">
        <v>0.2</v>
      </c>
      <c r="I28" s="218">
        <v>0.2</v>
      </c>
    </row>
    <row r="29" spans="1:9">
      <c r="A29" s="246">
        <v>9</v>
      </c>
      <c r="B29" s="246" t="s">
        <v>175</v>
      </c>
      <c r="C29" s="246" t="s">
        <v>129</v>
      </c>
      <c r="D29" s="218">
        <v>15.833333333333334</v>
      </c>
      <c r="E29" s="218">
        <v>15</v>
      </c>
      <c r="F29" s="218">
        <v>18</v>
      </c>
      <c r="G29" s="218">
        <v>0.20624999999999999</v>
      </c>
      <c r="H29" s="218">
        <v>0.2</v>
      </c>
      <c r="I29" s="218">
        <v>0.25</v>
      </c>
    </row>
    <row r="30" spans="1:9">
      <c r="A30" s="246">
        <v>9</v>
      </c>
      <c r="B30" s="246" t="s">
        <v>182</v>
      </c>
      <c r="C30" s="246" t="s">
        <v>129</v>
      </c>
      <c r="D30" s="218">
        <v>15</v>
      </c>
      <c r="E30" s="218">
        <v>14</v>
      </c>
      <c r="F30" s="218">
        <v>16</v>
      </c>
      <c r="G30" s="218">
        <v>0.25</v>
      </c>
      <c r="H30" s="218">
        <v>0.25</v>
      </c>
      <c r="I30" s="218">
        <v>0.25</v>
      </c>
    </row>
    <row r="31" spans="1:9">
      <c r="A31" s="246">
        <v>9</v>
      </c>
      <c r="B31" s="246" t="s">
        <v>173</v>
      </c>
      <c r="C31" s="246" t="s">
        <v>129</v>
      </c>
      <c r="D31" s="218">
        <v>14.6</v>
      </c>
      <c r="E31" s="218">
        <v>14</v>
      </c>
      <c r="F31" s="218">
        <v>15</v>
      </c>
      <c r="G31" s="218">
        <v>0.2</v>
      </c>
      <c r="H31" s="218">
        <v>0.2</v>
      </c>
      <c r="I31" s="218">
        <v>0.2</v>
      </c>
    </row>
    <row r="32" spans="1:9">
      <c r="A32" s="246">
        <v>10</v>
      </c>
      <c r="B32" s="246" t="s">
        <v>263</v>
      </c>
      <c r="C32" s="246" t="s">
        <v>264</v>
      </c>
      <c r="D32" s="218">
        <v>14.571428571428571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46">
        <v>10</v>
      </c>
      <c r="B33" s="246" t="s">
        <v>175</v>
      </c>
      <c r="C33" s="246" t="s">
        <v>264</v>
      </c>
      <c r="D33" s="218">
        <v>15.416666666666666</v>
      </c>
      <c r="E33" s="218">
        <v>14</v>
      </c>
      <c r="F33" s="218">
        <v>17</v>
      </c>
      <c r="G33" s="218">
        <v>0.19999999999999998</v>
      </c>
      <c r="H33" s="218">
        <v>0.2</v>
      </c>
      <c r="I33" s="218">
        <v>0.2</v>
      </c>
    </row>
    <row r="34" spans="1:9">
      <c r="A34" s="246">
        <v>10</v>
      </c>
      <c r="B34" s="246" t="s">
        <v>182</v>
      </c>
      <c r="C34" s="246" t="s">
        <v>264</v>
      </c>
      <c r="D34" s="218">
        <v>16.714285714285715</v>
      </c>
      <c r="E34" s="218">
        <v>16</v>
      </c>
      <c r="F34" s="218">
        <v>17</v>
      </c>
      <c r="G34" s="218">
        <v>0.24285714285714285</v>
      </c>
      <c r="H34" s="218">
        <v>0.2</v>
      </c>
      <c r="I34" s="218">
        <v>0.25</v>
      </c>
    </row>
    <row r="35" spans="1:9">
      <c r="A35" s="246">
        <v>10</v>
      </c>
      <c r="B35" s="246" t="s">
        <v>173</v>
      </c>
      <c r="C35" s="246" t="s">
        <v>264</v>
      </c>
      <c r="D35" s="218">
        <v>14.8</v>
      </c>
      <c r="E35" s="218">
        <v>14</v>
      </c>
      <c r="F35" s="218">
        <v>15</v>
      </c>
      <c r="G35" s="218">
        <v>0.2</v>
      </c>
      <c r="H35" s="218">
        <v>0.2</v>
      </c>
      <c r="I35" s="218">
        <v>0.2</v>
      </c>
    </row>
    <row r="36" spans="1:9">
      <c r="A36" s="246">
        <v>11</v>
      </c>
      <c r="B36" s="246" t="s">
        <v>191</v>
      </c>
      <c r="C36" s="24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6">
        <v>11</v>
      </c>
      <c r="B37" s="246" t="s">
        <v>175</v>
      </c>
      <c r="C37" s="246" t="s">
        <v>53</v>
      </c>
      <c r="D37" s="218">
        <v>13.333333333333334</v>
      </c>
      <c r="E37" s="218">
        <v>12</v>
      </c>
      <c r="F37" s="218">
        <v>14</v>
      </c>
      <c r="G37" s="218"/>
      <c r="H37" s="218"/>
      <c r="I37" s="218"/>
    </row>
    <row r="38" spans="1:9">
      <c r="A38" s="246">
        <v>11</v>
      </c>
      <c r="B38" s="246" t="s">
        <v>182</v>
      </c>
      <c r="C38" s="246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46">
        <v>11</v>
      </c>
      <c r="B39" s="246" t="s">
        <v>173</v>
      </c>
      <c r="C39" s="246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6">
        <v>12</v>
      </c>
      <c r="B41" s="246" t="s">
        <v>175</v>
      </c>
      <c r="C41" s="246" t="s">
        <v>54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46">
        <v>13</v>
      </c>
      <c r="B42" s="246" t="s">
        <v>191</v>
      </c>
      <c r="C42" s="246" t="s">
        <v>55</v>
      </c>
      <c r="D42" s="218">
        <v>40.799999999999997</v>
      </c>
      <c r="E42" s="218">
        <v>40</v>
      </c>
      <c r="F42" s="218">
        <v>42</v>
      </c>
      <c r="G42" s="218"/>
      <c r="H42" s="218"/>
      <c r="I42" s="218"/>
    </row>
    <row r="43" spans="1:9">
      <c r="A43" s="246">
        <v>14</v>
      </c>
      <c r="B43" s="246" t="s">
        <v>191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14</v>
      </c>
      <c r="B44" s="246" t="s">
        <v>175</v>
      </c>
      <c r="C44" s="246" t="s">
        <v>56</v>
      </c>
      <c r="D44" s="218">
        <v>12.333333333333334</v>
      </c>
      <c r="E44" s="218">
        <v>12</v>
      </c>
      <c r="F44" s="218">
        <v>13</v>
      </c>
      <c r="G44" s="218"/>
      <c r="H44" s="218"/>
      <c r="I44" s="218"/>
    </row>
    <row r="45" spans="1:9">
      <c r="A45" s="246">
        <v>14</v>
      </c>
      <c r="B45" s="246" t="s">
        <v>182</v>
      </c>
      <c r="C45" s="246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46">
        <v>14</v>
      </c>
      <c r="B46" s="246" t="s">
        <v>173</v>
      </c>
      <c r="C46" s="246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6">
        <v>15</v>
      </c>
      <c r="B47" s="246" t="s">
        <v>191</v>
      </c>
      <c r="C47" s="246" t="s">
        <v>57</v>
      </c>
      <c r="D47" s="218">
        <v>50</v>
      </c>
      <c r="E47" s="218">
        <v>50</v>
      </c>
      <c r="F47" s="218">
        <v>50</v>
      </c>
      <c r="G47" s="218"/>
      <c r="H47" s="218"/>
      <c r="I47" s="218"/>
    </row>
    <row r="48" spans="1:9">
      <c r="A48" s="246">
        <v>15</v>
      </c>
      <c r="B48" s="246" t="s">
        <v>182</v>
      </c>
      <c r="C48" s="246" t="s">
        <v>57</v>
      </c>
      <c r="D48" s="218">
        <v>40</v>
      </c>
      <c r="E48" s="218">
        <v>40</v>
      </c>
      <c r="F48" s="218">
        <v>40</v>
      </c>
      <c r="G48" s="218"/>
      <c r="H48" s="218"/>
      <c r="I48" s="218"/>
    </row>
    <row r="49" spans="1:9">
      <c r="A49" s="246">
        <v>16</v>
      </c>
      <c r="B49" s="246" t="s">
        <v>173</v>
      </c>
      <c r="C49" s="246" t="s">
        <v>58</v>
      </c>
      <c r="D49" s="218">
        <v>11.333333333333334</v>
      </c>
      <c r="E49" s="218">
        <v>10</v>
      </c>
      <c r="F49" s="218">
        <v>12</v>
      </c>
      <c r="G49" s="218"/>
      <c r="H49" s="218"/>
      <c r="I49" s="218"/>
    </row>
    <row r="50" spans="1:9">
      <c r="A50" s="246">
        <v>17</v>
      </c>
      <c r="B50" s="246" t="s">
        <v>191</v>
      </c>
      <c r="C50" s="246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6">
        <v>17</v>
      </c>
      <c r="B51" s="246" t="s">
        <v>175</v>
      </c>
      <c r="C51" s="246" t="s">
        <v>59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>
      <c r="A52" s="246">
        <v>18</v>
      </c>
      <c r="B52" s="246" t="s">
        <v>191</v>
      </c>
      <c r="C52" s="246" t="s">
        <v>60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6">
        <v>18</v>
      </c>
      <c r="B53" s="246" t="s">
        <v>182</v>
      </c>
      <c r="C53" s="246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6">
        <v>18</v>
      </c>
      <c r="B54" s="246" t="s">
        <v>173</v>
      </c>
      <c r="C54" s="246" t="s">
        <v>60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46">
        <v>19</v>
      </c>
      <c r="B55" s="246" t="s">
        <v>191</v>
      </c>
      <c r="C55" s="246" t="s">
        <v>138</v>
      </c>
      <c r="D55" s="218">
        <v>4</v>
      </c>
      <c r="E55" s="218">
        <v>4</v>
      </c>
      <c r="F55" s="218">
        <v>4</v>
      </c>
      <c r="G55" s="218"/>
      <c r="H55" s="218"/>
      <c r="I55" s="218"/>
    </row>
    <row r="56" spans="1:9">
      <c r="A56" s="246">
        <v>20</v>
      </c>
      <c r="B56" s="246" t="s">
        <v>191</v>
      </c>
      <c r="C56" s="246" t="s">
        <v>61</v>
      </c>
      <c r="D56" s="218">
        <v>12</v>
      </c>
      <c r="E56" s="218">
        <v>12</v>
      </c>
      <c r="F56" s="218">
        <v>12</v>
      </c>
      <c r="G56" s="218"/>
      <c r="H56" s="218"/>
      <c r="I56" s="218"/>
    </row>
    <row r="57" spans="1:9">
      <c r="A57" s="246">
        <v>20</v>
      </c>
      <c r="B57" s="246" t="s">
        <v>175</v>
      </c>
      <c r="C57" s="246" t="s">
        <v>61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46">
        <v>20</v>
      </c>
      <c r="B58" s="246" t="s">
        <v>182</v>
      </c>
      <c r="C58" s="246" t="s">
        <v>61</v>
      </c>
      <c r="D58" s="218">
        <v>16</v>
      </c>
      <c r="E58" s="218">
        <v>16</v>
      </c>
      <c r="F58" s="218">
        <v>16</v>
      </c>
      <c r="G58" s="218"/>
      <c r="H58" s="218"/>
      <c r="I58" s="218"/>
    </row>
    <row r="59" spans="1:9">
      <c r="A59" s="246">
        <v>20</v>
      </c>
      <c r="B59" s="246" t="s">
        <v>173</v>
      </c>
      <c r="C59" s="246" t="s">
        <v>61</v>
      </c>
      <c r="D59" s="218">
        <v>13</v>
      </c>
      <c r="E59" s="218">
        <v>12</v>
      </c>
      <c r="F59" s="218">
        <v>16</v>
      </c>
      <c r="G59" s="218"/>
      <c r="H59" s="218"/>
      <c r="I59" s="218"/>
    </row>
    <row r="60" spans="1:9">
      <c r="A60" s="246">
        <v>21</v>
      </c>
      <c r="B60" s="246" t="s">
        <v>191</v>
      </c>
      <c r="C60" s="246" t="s">
        <v>62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>
      <c r="A61" s="246">
        <v>22</v>
      </c>
      <c r="B61" s="246" t="s">
        <v>191</v>
      </c>
      <c r="C61" s="246" t="s">
        <v>266</v>
      </c>
      <c r="D61" s="218">
        <v>16.875</v>
      </c>
      <c r="E61" s="218">
        <v>16</v>
      </c>
      <c r="F61" s="218">
        <v>17</v>
      </c>
      <c r="G61" s="218"/>
      <c r="H61" s="218"/>
      <c r="I61" s="218"/>
    </row>
    <row r="62" spans="1:9">
      <c r="A62" s="246">
        <v>22</v>
      </c>
      <c r="B62" s="246" t="s">
        <v>175</v>
      </c>
      <c r="C62" s="246" t="s">
        <v>266</v>
      </c>
      <c r="D62" s="218">
        <v>19</v>
      </c>
      <c r="E62" s="218">
        <v>18</v>
      </c>
      <c r="F62" s="218">
        <v>20</v>
      </c>
      <c r="G62" s="218"/>
      <c r="H62" s="218"/>
      <c r="I62" s="218"/>
    </row>
    <row r="63" spans="1:9">
      <c r="A63" s="246">
        <v>22</v>
      </c>
      <c r="B63" s="246" t="s">
        <v>182</v>
      </c>
      <c r="C63" s="246" t="s">
        <v>266</v>
      </c>
      <c r="D63" s="218">
        <v>22</v>
      </c>
      <c r="E63" s="218">
        <v>20</v>
      </c>
      <c r="F63" s="218">
        <v>24</v>
      </c>
      <c r="G63" s="218"/>
      <c r="H63" s="218"/>
      <c r="I63" s="218"/>
    </row>
    <row r="64" spans="1:9">
      <c r="A64" s="246">
        <v>22</v>
      </c>
      <c r="B64" s="246" t="s">
        <v>173</v>
      </c>
      <c r="C64" s="246" t="s">
        <v>266</v>
      </c>
      <c r="D64" s="218">
        <v>19.666666666666668</v>
      </c>
      <c r="E64" s="218">
        <v>19</v>
      </c>
      <c r="F64" s="218">
        <v>20</v>
      </c>
      <c r="G64" s="218"/>
      <c r="H64" s="218"/>
      <c r="I64" s="218"/>
    </row>
    <row r="65" spans="1:9">
      <c r="A65" s="246">
        <v>23</v>
      </c>
      <c r="B65" s="246" t="s">
        <v>191</v>
      </c>
      <c r="C65" s="246" t="s">
        <v>64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6">
        <v>23</v>
      </c>
      <c r="B66" s="246" t="s">
        <v>182</v>
      </c>
      <c r="C66" s="246" t="s">
        <v>64</v>
      </c>
      <c r="D66" s="218">
        <v>18</v>
      </c>
      <c r="E66" s="218">
        <v>16</v>
      </c>
      <c r="F66" s="218">
        <v>20</v>
      </c>
      <c r="G66" s="218"/>
      <c r="H66" s="218"/>
      <c r="I66" s="218"/>
    </row>
    <row r="67" spans="1:9">
      <c r="A67" s="246">
        <v>24</v>
      </c>
      <c r="B67" s="246" t="s">
        <v>191</v>
      </c>
      <c r="C67" s="246" t="s">
        <v>65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46">
        <v>24</v>
      </c>
      <c r="B68" s="246" t="s">
        <v>175</v>
      </c>
      <c r="C68" s="246" t="s">
        <v>65</v>
      </c>
      <c r="D68" s="218">
        <v>18.5</v>
      </c>
      <c r="E68" s="218">
        <v>16</v>
      </c>
      <c r="F68" s="218">
        <v>20</v>
      </c>
      <c r="G68" s="218"/>
      <c r="H68" s="218"/>
      <c r="I68" s="218"/>
    </row>
    <row r="69" spans="1:9">
      <c r="A69" s="246">
        <v>24</v>
      </c>
      <c r="B69" s="246" t="s">
        <v>182</v>
      </c>
      <c r="C69" s="246" t="s">
        <v>65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6">
        <v>24</v>
      </c>
      <c r="B70" s="246" t="s">
        <v>173</v>
      </c>
      <c r="C70" s="246" t="s">
        <v>65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6">
        <v>25</v>
      </c>
      <c r="B71" s="246" t="s">
        <v>191</v>
      </c>
      <c r="C71" s="246" t="s">
        <v>66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46">
        <v>25</v>
      </c>
      <c r="B72" s="246" t="s">
        <v>175</v>
      </c>
      <c r="C72" s="246" t="s">
        <v>66</v>
      </c>
      <c r="D72" s="218">
        <v>18</v>
      </c>
      <c r="E72" s="218">
        <v>16</v>
      </c>
      <c r="F72" s="218">
        <v>20</v>
      </c>
      <c r="G72" s="218"/>
      <c r="H72" s="218"/>
      <c r="I72" s="218"/>
    </row>
    <row r="73" spans="1:9">
      <c r="A73" s="246">
        <v>25</v>
      </c>
      <c r="B73" s="246" t="s">
        <v>182</v>
      </c>
      <c r="C73" s="246" t="s">
        <v>66</v>
      </c>
      <c r="D73" s="218">
        <v>22</v>
      </c>
      <c r="E73" s="218">
        <v>22</v>
      </c>
      <c r="F73" s="218">
        <v>22</v>
      </c>
      <c r="G73" s="218"/>
      <c r="H73" s="218"/>
      <c r="I73" s="218"/>
    </row>
    <row r="74" spans="1:9">
      <c r="A74" s="246">
        <v>25</v>
      </c>
      <c r="B74" s="246" t="s">
        <v>173</v>
      </c>
      <c r="C74" s="246" t="s">
        <v>66</v>
      </c>
      <c r="D74" s="218">
        <v>19.333333333333332</v>
      </c>
      <c r="E74" s="218">
        <v>18</v>
      </c>
      <c r="F74" s="218">
        <v>20</v>
      </c>
      <c r="G74" s="218"/>
      <c r="H74" s="218"/>
      <c r="I74" s="218"/>
    </row>
    <row r="75" spans="1:9">
      <c r="A75" s="246">
        <v>26</v>
      </c>
      <c r="B75" s="246" t="s">
        <v>191</v>
      </c>
      <c r="C75" s="246" t="s">
        <v>67</v>
      </c>
      <c r="D75" s="218">
        <v>14.142857142857142</v>
      </c>
      <c r="E75" s="218">
        <v>14</v>
      </c>
      <c r="F75" s="218">
        <v>15</v>
      </c>
      <c r="G75" s="218"/>
      <c r="H75" s="218"/>
      <c r="I75" s="218"/>
    </row>
    <row r="76" spans="1:9">
      <c r="A76" s="246">
        <v>26</v>
      </c>
      <c r="B76" s="246" t="s">
        <v>175</v>
      </c>
      <c r="C76" s="246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6">
        <v>26</v>
      </c>
      <c r="B77" s="246" t="s">
        <v>182</v>
      </c>
      <c r="C77" s="246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6">
        <v>26</v>
      </c>
      <c r="B78" s="246" t="s">
        <v>173</v>
      </c>
      <c r="C78" s="246" t="s">
        <v>67</v>
      </c>
      <c r="D78" s="218">
        <v>14.5</v>
      </c>
      <c r="E78" s="218">
        <v>14</v>
      </c>
      <c r="F78" s="218">
        <v>16</v>
      </c>
      <c r="G78" s="218"/>
      <c r="H78" s="218"/>
      <c r="I78" s="218"/>
    </row>
    <row r="79" spans="1:9">
      <c r="A79" s="246">
        <v>27</v>
      </c>
      <c r="B79" s="246" t="s">
        <v>191</v>
      </c>
      <c r="C79" s="246" t="s">
        <v>68</v>
      </c>
      <c r="D79" s="218">
        <v>9.5555555555555554</v>
      </c>
      <c r="E79" s="218">
        <v>9</v>
      </c>
      <c r="F79" s="218">
        <v>10</v>
      </c>
      <c r="G79" s="218"/>
      <c r="H79" s="218"/>
      <c r="I79" s="218"/>
    </row>
    <row r="80" spans="1:9">
      <c r="A80" s="246">
        <v>27</v>
      </c>
      <c r="B80" s="246" t="s">
        <v>175</v>
      </c>
      <c r="C80" s="246" t="s">
        <v>68</v>
      </c>
      <c r="D80" s="218">
        <v>11.4</v>
      </c>
      <c r="E80" s="218">
        <v>9</v>
      </c>
      <c r="F80" s="218">
        <v>12</v>
      </c>
      <c r="G80" s="218"/>
      <c r="H80" s="218"/>
      <c r="I80" s="218"/>
    </row>
    <row r="81" spans="1:9">
      <c r="A81" s="246">
        <v>27</v>
      </c>
      <c r="B81" s="246" t="s">
        <v>182</v>
      </c>
      <c r="C81" s="246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6">
        <v>27</v>
      </c>
      <c r="B82" s="246" t="s">
        <v>173</v>
      </c>
      <c r="C82" s="246" t="s">
        <v>68</v>
      </c>
      <c r="D82" s="218">
        <v>12.666666666666666</v>
      </c>
      <c r="E82" s="218">
        <v>12</v>
      </c>
      <c r="F82" s="218">
        <v>13</v>
      </c>
      <c r="G82" s="218"/>
      <c r="H82" s="218"/>
      <c r="I82" s="218"/>
    </row>
    <row r="83" spans="1:9">
      <c r="A83" s="246">
        <v>28</v>
      </c>
      <c r="B83" s="246" t="s">
        <v>191</v>
      </c>
      <c r="C83" s="246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46">
        <v>28</v>
      </c>
      <c r="B84" s="246" t="s">
        <v>182</v>
      </c>
      <c r="C84" s="246" t="s">
        <v>69</v>
      </c>
      <c r="D84" s="218">
        <v>34</v>
      </c>
      <c r="E84" s="218">
        <v>34</v>
      </c>
      <c r="F84" s="218">
        <v>34</v>
      </c>
      <c r="G84" s="218"/>
      <c r="H84" s="218"/>
      <c r="I84" s="218"/>
    </row>
    <row r="85" spans="1:9">
      <c r="A85" s="246">
        <v>29</v>
      </c>
      <c r="B85" s="246" t="s">
        <v>191</v>
      </c>
      <c r="C85" s="246" t="s">
        <v>70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6">
        <v>29</v>
      </c>
      <c r="B86" s="246" t="s">
        <v>175</v>
      </c>
      <c r="C86" s="246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6">
        <v>29</v>
      </c>
      <c r="B87" s="246" t="s">
        <v>182</v>
      </c>
      <c r="C87" s="246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6">
        <v>30</v>
      </c>
      <c r="B88" s="246" t="s">
        <v>191</v>
      </c>
      <c r="C88" s="246" t="s">
        <v>70</v>
      </c>
      <c r="D88" s="218">
        <v>35</v>
      </c>
      <c r="E88" s="218">
        <v>35</v>
      </c>
      <c r="F88" s="218">
        <v>35</v>
      </c>
      <c r="G88" s="218"/>
      <c r="H88" s="218"/>
      <c r="I88" s="218"/>
    </row>
    <row r="89" spans="1:9">
      <c r="A89" s="246">
        <v>30</v>
      </c>
      <c r="B89" s="246" t="s">
        <v>175</v>
      </c>
      <c r="C89" s="246" t="s">
        <v>70</v>
      </c>
      <c r="D89" s="218">
        <v>34</v>
      </c>
      <c r="E89" s="218">
        <v>34</v>
      </c>
      <c r="F89" s="218">
        <v>34</v>
      </c>
      <c r="G89" s="218"/>
      <c r="H89" s="218"/>
      <c r="I89" s="218"/>
    </row>
    <row r="90" spans="1:9">
      <c r="A90" s="246">
        <v>31</v>
      </c>
      <c r="B90" s="246" t="s">
        <v>191</v>
      </c>
      <c r="C90" s="246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6">
        <v>31</v>
      </c>
      <c r="B91" s="246" t="s">
        <v>175</v>
      </c>
      <c r="C91" s="246" t="s">
        <v>71</v>
      </c>
      <c r="D91" s="218">
        <v>8.6666666666666661</v>
      </c>
      <c r="E91" s="218">
        <v>8</v>
      </c>
      <c r="F91" s="218">
        <v>10</v>
      </c>
      <c r="G91" s="218"/>
      <c r="H91" s="218"/>
      <c r="I91" s="218"/>
    </row>
    <row r="92" spans="1:9">
      <c r="A92" s="246">
        <v>31</v>
      </c>
      <c r="B92" s="246" t="s">
        <v>182</v>
      </c>
      <c r="C92" s="246" t="s">
        <v>71</v>
      </c>
      <c r="D92" s="218">
        <v>10</v>
      </c>
      <c r="E92" s="218">
        <v>9</v>
      </c>
      <c r="F92" s="218">
        <v>11</v>
      </c>
      <c r="G92" s="218"/>
      <c r="H92" s="218"/>
      <c r="I92" s="218"/>
    </row>
    <row r="93" spans="1:9">
      <c r="A93" s="246">
        <v>32</v>
      </c>
      <c r="B93" s="246" t="s">
        <v>191</v>
      </c>
      <c r="C93" s="246" t="s">
        <v>72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6">
        <v>33</v>
      </c>
      <c r="B94" s="246" t="s">
        <v>191</v>
      </c>
      <c r="C94" s="246" t="s">
        <v>73</v>
      </c>
      <c r="D94" s="218">
        <v>20</v>
      </c>
      <c r="E94" s="218">
        <v>20</v>
      </c>
      <c r="F94" s="218">
        <v>20</v>
      </c>
      <c r="G94" s="218"/>
      <c r="H94" s="218"/>
      <c r="I94" s="218"/>
    </row>
    <row r="95" spans="1:9">
      <c r="A95" s="246">
        <v>33</v>
      </c>
      <c r="B95" s="246" t="s">
        <v>175</v>
      </c>
      <c r="C95" s="246" t="s">
        <v>73</v>
      </c>
      <c r="D95" s="218">
        <v>18</v>
      </c>
      <c r="E95" s="218">
        <v>18</v>
      </c>
      <c r="F95" s="218">
        <v>18</v>
      </c>
      <c r="G95" s="218"/>
      <c r="H95" s="218"/>
      <c r="I95" s="218"/>
    </row>
    <row r="96" spans="1:9">
      <c r="A96" s="246">
        <v>33</v>
      </c>
      <c r="B96" s="246" t="s">
        <v>182</v>
      </c>
      <c r="C96" s="246" t="s">
        <v>73</v>
      </c>
      <c r="D96" s="218">
        <v>24</v>
      </c>
      <c r="E96" s="218">
        <v>24</v>
      </c>
      <c r="F96" s="218">
        <v>24</v>
      </c>
      <c r="G96" s="218"/>
      <c r="H96" s="218"/>
      <c r="I96" s="218"/>
    </row>
    <row r="97" spans="1:9">
      <c r="A97" s="246">
        <v>33</v>
      </c>
      <c r="B97" s="246" t="s">
        <v>173</v>
      </c>
      <c r="C97" s="246" t="s">
        <v>73</v>
      </c>
      <c r="D97" s="218">
        <v>25</v>
      </c>
      <c r="E97" s="218">
        <v>25</v>
      </c>
      <c r="F97" s="218">
        <v>25</v>
      </c>
      <c r="G97" s="218"/>
      <c r="H97" s="218"/>
      <c r="I97" s="218"/>
    </row>
    <row r="98" spans="1:9">
      <c r="A98" s="246">
        <v>34</v>
      </c>
      <c r="B98" s="246" t="s">
        <v>191</v>
      </c>
      <c r="C98" s="246" t="s">
        <v>74</v>
      </c>
      <c r="D98" s="218">
        <v>8.625</v>
      </c>
      <c r="E98" s="218">
        <v>8</v>
      </c>
      <c r="F98" s="218">
        <v>10</v>
      </c>
      <c r="G98" s="218"/>
      <c r="H98" s="218"/>
      <c r="I98" s="218"/>
    </row>
    <row r="99" spans="1:9">
      <c r="A99" s="246">
        <v>34</v>
      </c>
      <c r="B99" s="246" t="s">
        <v>175</v>
      </c>
      <c r="C99" s="246" t="s">
        <v>74</v>
      </c>
      <c r="D99" s="218">
        <v>11</v>
      </c>
      <c r="E99" s="218">
        <v>10</v>
      </c>
      <c r="F99" s="218">
        <v>12</v>
      </c>
      <c r="G99" s="218"/>
      <c r="H99" s="218"/>
      <c r="I99" s="218"/>
    </row>
    <row r="100" spans="1:9">
      <c r="A100" s="246">
        <v>34</v>
      </c>
      <c r="B100" s="246" t="s">
        <v>182</v>
      </c>
      <c r="C100" s="246" t="s">
        <v>74</v>
      </c>
      <c r="D100" s="218">
        <v>12</v>
      </c>
      <c r="E100" s="218">
        <v>12</v>
      </c>
      <c r="F100" s="218">
        <v>12</v>
      </c>
      <c r="G100" s="218"/>
      <c r="H100" s="218"/>
      <c r="I100" s="218"/>
    </row>
    <row r="101" spans="1:9">
      <c r="A101" s="246">
        <v>34</v>
      </c>
      <c r="B101" s="246" t="s">
        <v>173</v>
      </c>
      <c r="C101" s="246" t="s">
        <v>74</v>
      </c>
      <c r="D101" s="218">
        <v>11.5</v>
      </c>
      <c r="E101" s="218">
        <v>10</v>
      </c>
      <c r="F101" s="218">
        <v>12</v>
      </c>
      <c r="G101" s="218"/>
      <c r="H101" s="218"/>
      <c r="I101" s="218"/>
    </row>
    <row r="102" spans="1:9">
      <c r="A102" s="246">
        <v>36</v>
      </c>
      <c r="B102" s="246" t="s">
        <v>191</v>
      </c>
      <c r="C102" s="246" t="s">
        <v>139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46">
        <v>37</v>
      </c>
      <c r="B103" s="246" t="s">
        <v>191</v>
      </c>
      <c r="C103" s="246" t="s">
        <v>75</v>
      </c>
      <c r="D103" s="218">
        <v>150</v>
      </c>
      <c r="E103" s="218">
        <v>150</v>
      </c>
      <c r="F103" s="218">
        <v>150</v>
      </c>
      <c r="G103" s="218"/>
      <c r="H103" s="218"/>
      <c r="I103" s="218"/>
    </row>
    <row r="104" spans="1:9">
      <c r="A104" s="246">
        <v>37</v>
      </c>
      <c r="B104" s="246" t="s">
        <v>175</v>
      </c>
      <c r="C104" s="246" t="s">
        <v>75</v>
      </c>
      <c r="D104" s="218">
        <v>80</v>
      </c>
      <c r="E104" s="218">
        <v>80</v>
      </c>
      <c r="F104" s="218">
        <v>80</v>
      </c>
      <c r="G104" s="218"/>
      <c r="H104" s="218"/>
      <c r="I104" s="218"/>
    </row>
    <row r="105" spans="1:9">
      <c r="A105" s="246">
        <v>37</v>
      </c>
      <c r="B105" s="246" t="s">
        <v>182</v>
      </c>
      <c r="C105" s="246" t="s">
        <v>75</v>
      </c>
      <c r="D105" s="218">
        <v>120</v>
      </c>
      <c r="E105" s="218">
        <v>120</v>
      </c>
      <c r="F105" s="218">
        <v>120</v>
      </c>
      <c r="G105" s="218"/>
      <c r="H105" s="218"/>
      <c r="I105" s="218"/>
    </row>
    <row r="106" spans="1:9">
      <c r="A106" s="246">
        <v>38</v>
      </c>
      <c r="B106" s="246" t="s">
        <v>191</v>
      </c>
      <c r="C106" s="246" t="s">
        <v>76</v>
      </c>
      <c r="D106" s="218">
        <v>100</v>
      </c>
      <c r="E106" s="218">
        <v>100</v>
      </c>
      <c r="F106" s="218">
        <v>100</v>
      </c>
      <c r="G106" s="218"/>
      <c r="H106" s="218"/>
      <c r="I106" s="218"/>
    </row>
    <row r="107" spans="1:9">
      <c r="A107" s="246">
        <v>38</v>
      </c>
      <c r="B107" s="246" t="s">
        <v>175</v>
      </c>
      <c r="C107" s="246" t="s">
        <v>76</v>
      </c>
      <c r="D107" s="218">
        <v>52.5</v>
      </c>
      <c r="E107" s="218">
        <v>50</v>
      </c>
      <c r="F107" s="218">
        <v>55</v>
      </c>
      <c r="G107" s="218"/>
      <c r="H107" s="218"/>
      <c r="I107" s="218"/>
    </row>
    <row r="108" spans="1:9">
      <c r="A108" s="246">
        <v>39</v>
      </c>
      <c r="B108" s="246" t="s">
        <v>173</v>
      </c>
      <c r="C108" s="246" t="s">
        <v>77</v>
      </c>
      <c r="D108" s="218">
        <v>30</v>
      </c>
      <c r="E108" s="218">
        <v>30</v>
      </c>
      <c r="F108" s="218">
        <v>30</v>
      </c>
      <c r="G108" s="218"/>
      <c r="H108" s="218"/>
      <c r="I108" s="218"/>
    </row>
    <row r="109" spans="1:9">
      <c r="A109" s="246">
        <v>40</v>
      </c>
      <c r="B109" s="246" t="s">
        <v>191</v>
      </c>
      <c r="C109" s="246" t="s">
        <v>78</v>
      </c>
      <c r="D109" s="218">
        <v>34.444444444444443</v>
      </c>
      <c r="E109" s="218">
        <v>34</v>
      </c>
      <c r="F109" s="218">
        <v>35</v>
      </c>
      <c r="G109" s="218"/>
      <c r="H109" s="218"/>
      <c r="I109" s="218"/>
    </row>
    <row r="110" spans="1:9">
      <c r="A110" s="246">
        <v>40</v>
      </c>
      <c r="B110" s="246" t="s">
        <v>175</v>
      </c>
      <c r="C110" s="246" t="s">
        <v>78</v>
      </c>
      <c r="D110" s="218">
        <v>35.75</v>
      </c>
      <c r="E110" s="218">
        <v>35</v>
      </c>
      <c r="F110" s="218">
        <v>36</v>
      </c>
      <c r="G110" s="218"/>
      <c r="H110" s="218"/>
      <c r="I110" s="218"/>
    </row>
    <row r="111" spans="1:9">
      <c r="A111" s="246">
        <v>40</v>
      </c>
      <c r="B111" s="246" t="s">
        <v>182</v>
      </c>
      <c r="C111" s="246" t="s">
        <v>78</v>
      </c>
      <c r="D111" s="218">
        <v>38</v>
      </c>
      <c r="E111" s="218">
        <v>38</v>
      </c>
      <c r="F111" s="218">
        <v>38</v>
      </c>
      <c r="G111" s="218"/>
      <c r="H111" s="218"/>
      <c r="I111" s="218"/>
    </row>
    <row r="112" spans="1:9">
      <c r="A112" s="246">
        <v>40</v>
      </c>
      <c r="B112" s="246" t="s">
        <v>173</v>
      </c>
      <c r="C112" s="246" t="s">
        <v>78</v>
      </c>
      <c r="D112" s="218">
        <v>35.25</v>
      </c>
      <c r="E112" s="218">
        <v>35</v>
      </c>
      <c r="F112" s="218">
        <v>36</v>
      </c>
      <c r="G112" s="218"/>
      <c r="H112" s="218"/>
      <c r="I112" s="218"/>
    </row>
    <row r="113" spans="1:9">
      <c r="A113" s="246">
        <v>41</v>
      </c>
      <c r="B113" s="246" t="s">
        <v>191</v>
      </c>
      <c r="C113" s="246" t="s">
        <v>79</v>
      </c>
      <c r="D113" s="218">
        <v>32.444444444444443</v>
      </c>
      <c r="E113" s="218">
        <v>32</v>
      </c>
      <c r="F113" s="218">
        <v>33</v>
      </c>
      <c r="G113" s="218"/>
      <c r="H113" s="218"/>
      <c r="I113" s="218"/>
    </row>
    <row r="114" spans="1:9">
      <c r="A114" s="246">
        <v>42</v>
      </c>
      <c r="B114" s="246" t="s">
        <v>191</v>
      </c>
      <c r="C114" s="246" t="s">
        <v>80</v>
      </c>
      <c r="D114" s="218">
        <v>22</v>
      </c>
      <c r="E114" s="218">
        <v>22</v>
      </c>
      <c r="F114" s="218">
        <v>22</v>
      </c>
      <c r="G114" s="218"/>
      <c r="H114" s="218"/>
      <c r="I114" s="218"/>
    </row>
    <row r="115" spans="1:9">
      <c r="A115" s="246">
        <v>42</v>
      </c>
      <c r="B115" s="246" t="s">
        <v>182</v>
      </c>
      <c r="C115" s="246" t="s">
        <v>80</v>
      </c>
      <c r="D115" s="218">
        <v>26</v>
      </c>
      <c r="E115" s="218">
        <v>24</v>
      </c>
      <c r="F115" s="218">
        <v>28</v>
      </c>
      <c r="G115" s="218"/>
      <c r="H115" s="218"/>
      <c r="I115" s="218"/>
    </row>
    <row r="116" spans="1:9">
      <c r="A116" s="246">
        <v>43</v>
      </c>
      <c r="B116" s="246" t="s">
        <v>191</v>
      </c>
      <c r="C116" s="246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6">
        <v>43</v>
      </c>
      <c r="B117" s="246" t="s">
        <v>175</v>
      </c>
      <c r="C117" s="246" t="s">
        <v>81</v>
      </c>
      <c r="D117" s="218">
        <v>16.399999999999999</v>
      </c>
      <c r="E117" s="218">
        <v>16</v>
      </c>
      <c r="F117" s="218">
        <v>18</v>
      </c>
      <c r="G117" s="218"/>
      <c r="H117" s="218"/>
      <c r="I117" s="218"/>
    </row>
    <row r="118" spans="1:9">
      <c r="A118" s="246">
        <v>44</v>
      </c>
      <c r="B118" s="246" t="s">
        <v>191</v>
      </c>
      <c r="C118" s="246" t="s">
        <v>82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6">
        <v>44</v>
      </c>
      <c r="B119" s="246" t="s">
        <v>173</v>
      </c>
      <c r="C119" s="246" t="s">
        <v>82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46">
        <v>45</v>
      </c>
      <c r="B120" s="246" t="s">
        <v>191</v>
      </c>
      <c r="C120" s="246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46">
        <v>45</v>
      </c>
      <c r="B121" s="246" t="s">
        <v>175</v>
      </c>
      <c r="C121" s="246" t="s">
        <v>83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46">
        <v>45</v>
      </c>
      <c r="B122" s="246" t="s">
        <v>182</v>
      </c>
      <c r="C122" s="246" t="s">
        <v>83</v>
      </c>
      <c r="D122" s="218">
        <v>9.5</v>
      </c>
      <c r="E122" s="218">
        <v>9</v>
      </c>
      <c r="F122" s="218">
        <v>10</v>
      </c>
      <c r="G122" s="218"/>
      <c r="H122" s="218"/>
      <c r="I122" s="218"/>
    </row>
    <row r="123" spans="1:9">
      <c r="A123" s="246">
        <v>45</v>
      </c>
      <c r="B123" s="246" t="s">
        <v>173</v>
      </c>
      <c r="C123" s="246" t="s">
        <v>83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46">
        <v>46</v>
      </c>
      <c r="B124" s="246" t="s">
        <v>191</v>
      </c>
      <c r="C124" s="246" t="s">
        <v>84</v>
      </c>
      <c r="D124" s="218">
        <v>7.25</v>
      </c>
      <c r="E124" s="218">
        <v>7</v>
      </c>
      <c r="F124" s="218">
        <v>8</v>
      </c>
      <c r="G124" s="218"/>
      <c r="H124" s="218"/>
      <c r="I124" s="218"/>
    </row>
    <row r="125" spans="1:9">
      <c r="A125" s="246">
        <v>46</v>
      </c>
      <c r="B125" s="246" t="s">
        <v>175</v>
      </c>
      <c r="C125" s="246" t="s">
        <v>84</v>
      </c>
      <c r="D125" s="218">
        <v>8</v>
      </c>
      <c r="E125" s="218">
        <v>8</v>
      </c>
      <c r="F125" s="218">
        <v>8</v>
      </c>
      <c r="G125" s="218"/>
      <c r="H125" s="218"/>
      <c r="I125" s="218"/>
    </row>
    <row r="126" spans="1:9">
      <c r="A126" s="246">
        <v>47</v>
      </c>
      <c r="B126" s="246" t="s">
        <v>191</v>
      </c>
      <c r="C126" s="246" t="s">
        <v>85</v>
      </c>
      <c r="D126" s="218">
        <v>18.666666666666668</v>
      </c>
      <c r="E126" s="218">
        <v>18</v>
      </c>
      <c r="F126" s="218">
        <v>20</v>
      </c>
      <c r="G126" s="218"/>
      <c r="H126" s="218"/>
      <c r="I126" s="218"/>
    </row>
    <row r="127" spans="1:9">
      <c r="A127" s="246">
        <v>47</v>
      </c>
      <c r="B127" s="246" t="s">
        <v>173</v>
      </c>
      <c r="C127" s="246" t="s">
        <v>85</v>
      </c>
      <c r="D127" s="218">
        <v>20</v>
      </c>
      <c r="E127" s="218">
        <v>20</v>
      </c>
      <c r="F127" s="218">
        <v>20</v>
      </c>
      <c r="G127" s="218"/>
      <c r="H127" s="218"/>
      <c r="I127" s="218"/>
    </row>
    <row r="128" spans="1:9">
      <c r="A128" s="246">
        <v>48</v>
      </c>
      <c r="B128" s="246" t="s">
        <v>191</v>
      </c>
      <c r="C128" s="246" t="s">
        <v>86</v>
      </c>
      <c r="D128" s="218">
        <v>155</v>
      </c>
      <c r="E128" s="218">
        <v>150</v>
      </c>
      <c r="F128" s="218">
        <v>160</v>
      </c>
      <c r="G128" s="218"/>
      <c r="H128" s="218"/>
      <c r="I128" s="218"/>
    </row>
    <row r="129" spans="1:9">
      <c r="A129" s="246">
        <v>49</v>
      </c>
      <c r="B129" s="246" t="s">
        <v>191</v>
      </c>
      <c r="C129" s="246" t="s">
        <v>86</v>
      </c>
      <c r="D129" s="218">
        <v>18.8</v>
      </c>
      <c r="E129" s="218">
        <v>18</v>
      </c>
      <c r="F129" s="218">
        <v>20</v>
      </c>
      <c r="G129" s="218"/>
      <c r="H129" s="218"/>
      <c r="I129" s="218"/>
    </row>
    <row r="130" spans="1:9">
      <c r="A130" s="246">
        <v>49</v>
      </c>
      <c r="B130" s="246" t="s">
        <v>175</v>
      </c>
      <c r="C130" s="246" t="s">
        <v>86</v>
      </c>
      <c r="D130" s="218">
        <v>15</v>
      </c>
      <c r="E130" s="218">
        <v>14</v>
      </c>
      <c r="F130" s="218">
        <v>16</v>
      </c>
      <c r="G130" s="218"/>
      <c r="H130" s="218"/>
      <c r="I130" s="218"/>
    </row>
    <row r="131" spans="1:9">
      <c r="A131" s="246">
        <v>49</v>
      </c>
      <c r="B131" s="246" t="s">
        <v>182</v>
      </c>
      <c r="C131" s="246" t="s">
        <v>86</v>
      </c>
      <c r="D131" s="218">
        <v>18</v>
      </c>
      <c r="E131" s="218">
        <v>18</v>
      </c>
      <c r="F131" s="218">
        <v>18</v>
      </c>
      <c r="G131" s="218"/>
      <c r="H131" s="218"/>
      <c r="I131" s="218"/>
    </row>
    <row r="132" spans="1:9">
      <c r="A132" s="246">
        <v>49</v>
      </c>
      <c r="B132" s="246" t="s">
        <v>173</v>
      </c>
      <c r="C132" s="246" t="s">
        <v>86</v>
      </c>
      <c r="D132" s="218">
        <v>19</v>
      </c>
      <c r="E132" s="218">
        <v>18</v>
      </c>
      <c r="F132" s="218">
        <v>20</v>
      </c>
      <c r="G132" s="218"/>
      <c r="H132" s="218"/>
      <c r="I132" s="218"/>
    </row>
    <row r="133" spans="1:9">
      <c r="A133" s="246">
        <v>50</v>
      </c>
      <c r="B133" s="246" t="s">
        <v>191</v>
      </c>
      <c r="C133" s="246" t="s">
        <v>87</v>
      </c>
      <c r="D133" s="218">
        <v>100</v>
      </c>
      <c r="E133" s="218">
        <v>100</v>
      </c>
      <c r="F133" s="218">
        <v>100</v>
      </c>
      <c r="G133" s="218"/>
      <c r="H133" s="218"/>
      <c r="I133" s="218"/>
    </row>
    <row r="134" spans="1:9">
      <c r="A134" s="246">
        <v>51</v>
      </c>
      <c r="B134" s="246" t="s">
        <v>191</v>
      </c>
      <c r="C134" s="246" t="s">
        <v>87</v>
      </c>
      <c r="D134" s="218">
        <v>16.8</v>
      </c>
      <c r="E134" s="218">
        <v>16</v>
      </c>
      <c r="F134" s="218">
        <v>18</v>
      </c>
      <c r="G134" s="218"/>
      <c r="H134" s="218"/>
      <c r="I134" s="218"/>
    </row>
    <row r="135" spans="1:9">
      <c r="A135" s="246">
        <v>52</v>
      </c>
      <c r="B135" s="246" t="s">
        <v>191</v>
      </c>
      <c r="C135" s="246" t="s">
        <v>88</v>
      </c>
      <c r="D135" s="218">
        <v>175</v>
      </c>
      <c r="E135" s="218">
        <v>175</v>
      </c>
      <c r="F135" s="218">
        <v>175</v>
      </c>
      <c r="G135" s="218"/>
      <c r="H135" s="218"/>
      <c r="I135" s="218"/>
    </row>
    <row r="136" spans="1:9">
      <c r="A136" s="246">
        <v>52</v>
      </c>
      <c r="B136" s="246" t="s">
        <v>175</v>
      </c>
      <c r="C136" s="246" t="s">
        <v>88</v>
      </c>
      <c r="D136" s="218">
        <v>155</v>
      </c>
      <c r="E136" s="218">
        <v>150</v>
      </c>
      <c r="F136" s="218">
        <v>160</v>
      </c>
      <c r="G136" s="218"/>
      <c r="H136" s="218"/>
      <c r="I136" s="218"/>
    </row>
    <row r="137" spans="1:9">
      <c r="A137" s="246">
        <v>52</v>
      </c>
      <c r="B137" s="246" t="s">
        <v>182</v>
      </c>
      <c r="C137" s="246" t="s">
        <v>88</v>
      </c>
      <c r="D137" s="218">
        <v>200</v>
      </c>
      <c r="E137" s="218">
        <v>200</v>
      </c>
      <c r="F137" s="218">
        <v>200</v>
      </c>
      <c r="G137" s="218"/>
      <c r="H137" s="218"/>
      <c r="I137" s="218"/>
    </row>
    <row r="138" spans="1:9">
      <c r="A138" s="246">
        <v>53</v>
      </c>
      <c r="B138" s="246" t="s">
        <v>191</v>
      </c>
      <c r="C138" s="246" t="s">
        <v>89</v>
      </c>
      <c r="D138" s="218">
        <v>100</v>
      </c>
      <c r="E138" s="218">
        <v>100</v>
      </c>
      <c r="F138" s="218">
        <v>100</v>
      </c>
      <c r="G138" s="218"/>
      <c r="H138" s="218"/>
      <c r="I138" s="218"/>
    </row>
    <row r="139" spans="1:9">
      <c r="A139" s="246">
        <v>53</v>
      </c>
      <c r="B139" s="246" t="s">
        <v>175</v>
      </c>
      <c r="C139" s="246" t="s">
        <v>89</v>
      </c>
      <c r="D139" s="218">
        <v>105</v>
      </c>
      <c r="E139" s="218">
        <v>100</v>
      </c>
      <c r="F139" s="218">
        <v>110</v>
      </c>
      <c r="G139" s="218"/>
      <c r="H139" s="218"/>
      <c r="I139" s="218"/>
    </row>
    <row r="140" spans="1:9">
      <c r="A140" s="246">
        <v>54</v>
      </c>
      <c r="B140" s="246" t="s">
        <v>191</v>
      </c>
      <c r="C140" s="246" t="s">
        <v>90</v>
      </c>
      <c r="D140" s="218">
        <v>8.8000000000000007</v>
      </c>
      <c r="E140" s="218">
        <v>8</v>
      </c>
      <c r="F140" s="218">
        <v>10</v>
      </c>
      <c r="G140" s="218"/>
      <c r="H140" s="218"/>
      <c r="I140" s="218"/>
    </row>
    <row r="141" spans="1:9">
      <c r="A141" s="246">
        <v>54</v>
      </c>
      <c r="B141" s="246" t="s">
        <v>182</v>
      </c>
      <c r="C141" s="246" t="s">
        <v>90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46">
        <v>55</v>
      </c>
      <c r="B142" s="246" t="s">
        <v>191</v>
      </c>
      <c r="C142" s="246" t="s">
        <v>141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46">
        <v>56</v>
      </c>
      <c r="B143" s="246" t="s">
        <v>191</v>
      </c>
      <c r="C143" s="246" t="s">
        <v>91</v>
      </c>
      <c r="D143" s="218">
        <v>10.666666666666666</v>
      </c>
      <c r="E143" s="218">
        <v>10</v>
      </c>
      <c r="F143" s="218">
        <v>12</v>
      </c>
      <c r="G143" s="218"/>
      <c r="H143" s="218"/>
      <c r="I143" s="218"/>
    </row>
    <row r="144" spans="1:9">
      <c r="A144" s="246">
        <v>56</v>
      </c>
      <c r="B144" s="246" t="s">
        <v>175</v>
      </c>
      <c r="C144" s="246" t="s">
        <v>91</v>
      </c>
      <c r="D144" s="218">
        <v>16.666666666666668</v>
      </c>
      <c r="E144" s="218">
        <v>14</v>
      </c>
      <c r="F144" s="218">
        <v>18</v>
      </c>
      <c r="G144" s="218"/>
      <c r="H144" s="218"/>
      <c r="I144" s="218"/>
    </row>
    <row r="145" spans="1:9">
      <c r="A145" s="246">
        <v>56</v>
      </c>
      <c r="B145" s="246" t="s">
        <v>182</v>
      </c>
      <c r="C145" s="246" t="s">
        <v>91</v>
      </c>
      <c r="D145" s="218">
        <v>15</v>
      </c>
      <c r="E145" s="218">
        <v>14</v>
      </c>
      <c r="F145" s="218">
        <v>16</v>
      </c>
      <c r="G145" s="218"/>
      <c r="H145" s="218"/>
      <c r="I145" s="218"/>
    </row>
    <row r="146" spans="1:9">
      <c r="A146" s="246">
        <v>56</v>
      </c>
      <c r="B146" s="246" t="s">
        <v>173</v>
      </c>
      <c r="C146" s="246" t="s">
        <v>91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>
      <c r="A147" s="246">
        <v>57</v>
      </c>
      <c r="B147" s="246" t="s">
        <v>175</v>
      </c>
      <c r="C147" s="246" t="s">
        <v>92</v>
      </c>
      <c r="D147" s="218">
        <v>18</v>
      </c>
      <c r="E147" s="218">
        <v>18</v>
      </c>
      <c r="F147" s="218">
        <v>18</v>
      </c>
      <c r="G147" s="218"/>
      <c r="H147" s="218"/>
      <c r="I147" s="218"/>
    </row>
    <row r="148" spans="1:9">
      <c r="A148" s="246">
        <v>58</v>
      </c>
      <c r="B148" s="246" t="s">
        <v>191</v>
      </c>
      <c r="C148" s="246" t="s">
        <v>93</v>
      </c>
      <c r="D148" s="218">
        <v>21.875</v>
      </c>
      <c r="E148" s="218">
        <v>21</v>
      </c>
      <c r="F148" s="218">
        <v>22</v>
      </c>
      <c r="G148" s="218"/>
      <c r="H148" s="218"/>
      <c r="I148" s="218"/>
    </row>
    <row r="149" spans="1:9">
      <c r="A149" s="246">
        <v>58</v>
      </c>
      <c r="B149" s="246" t="s">
        <v>175</v>
      </c>
      <c r="C149" s="246" t="s">
        <v>93</v>
      </c>
      <c r="D149" s="218">
        <v>22.5</v>
      </c>
      <c r="E149" s="218">
        <v>22</v>
      </c>
      <c r="F149" s="218">
        <v>24</v>
      </c>
      <c r="G149" s="218"/>
      <c r="H149" s="218"/>
      <c r="I149" s="218"/>
    </row>
    <row r="150" spans="1:9">
      <c r="A150" s="246">
        <v>58</v>
      </c>
      <c r="B150" s="246" t="s">
        <v>173</v>
      </c>
      <c r="C150" s="246" t="s">
        <v>93</v>
      </c>
      <c r="D150" s="218">
        <v>25.5</v>
      </c>
      <c r="E150" s="218">
        <v>24</v>
      </c>
      <c r="F150" s="218">
        <v>28</v>
      </c>
      <c r="G150" s="218"/>
      <c r="H150" s="218"/>
      <c r="I150" s="218"/>
    </row>
    <row r="151" spans="1:9">
      <c r="A151" s="246">
        <v>59</v>
      </c>
      <c r="B151" s="246" t="s">
        <v>191</v>
      </c>
      <c r="C151" s="246" t="s">
        <v>94</v>
      </c>
      <c r="D151" s="218">
        <v>9</v>
      </c>
      <c r="E151" s="218">
        <v>9</v>
      </c>
      <c r="F151" s="218">
        <v>9</v>
      </c>
      <c r="G151" s="218"/>
      <c r="H151" s="218"/>
      <c r="I151" s="218"/>
    </row>
    <row r="152" spans="1:9">
      <c r="A152" s="246">
        <v>59</v>
      </c>
      <c r="B152" s="246" t="s">
        <v>175</v>
      </c>
      <c r="C152" s="246" t="s">
        <v>94</v>
      </c>
      <c r="D152" s="218">
        <v>10.5</v>
      </c>
      <c r="E152" s="218">
        <v>10</v>
      </c>
      <c r="F152" s="218">
        <v>12</v>
      </c>
      <c r="G152" s="218"/>
      <c r="H152" s="218"/>
      <c r="I152" s="218"/>
    </row>
    <row r="153" spans="1:9">
      <c r="A153" s="246">
        <v>59</v>
      </c>
      <c r="B153" s="246" t="s">
        <v>182</v>
      </c>
      <c r="C153" s="246" t="s">
        <v>94</v>
      </c>
      <c r="D153" s="218">
        <v>13</v>
      </c>
      <c r="E153" s="218">
        <v>13</v>
      </c>
      <c r="F153" s="218">
        <v>13</v>
      </c>
      <c r="G153" s="218"/>
      <c r="H153" s="218"/>
      <c r="I153" s="218"/>
    </row>
    <row r="154" spans="1:9">
      <c r="A154" s="246">
        <v>60</v>
      </c>
      <c r="B154" s="246" t="s">
        <v>191</v>
      </c>
      <c r="C154" s="246" t="s">
        <v>95</v>
      </c>
      <c r="D154" s="218">
        <v>20</v>
      </c>
      <c r="E154" s="218">
        <v>20</v>
      </c>
      <c r="F154" s="218">
        <v>20</v>
      </c>
      <c r="G154" s="218"/>
      <c r="H154" s="218"/>
      <c r="I154" s="218"/>
    </row>
    <row r="155" spans="1:9">
      <c r="A155" s="246">
        <v>61</v>
      </c>
      <c r="B155" s="246" t="s">
        <v>191</v>
      </c>
      <c r="C155" s="246" t="s">
        <v>137</v>
      </c>
      <c r="D155" s="218">
        <v>16</v>
      </c>
      <c r="E155" s="218">
        <v>16</v>
      </c>
      <c r="F155" s="218">
        <v>16</v>
      </c>
      <c r="G155" s="218"/>
      <c r="H155" s="218"/>
      <c r="I155" s="218"/>
    </row>
    <row r="156" spans="1:9">
      <c r="A156" s="246">
        <v>62</v>
      </c>
      <c r="B156" s="246" t="s">
        <v>191</v>
      </c>
      <c r="C156" s="246" t="s">
        <v>96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>
      <c r="A157" s="246">
        <v>62</v>
      </c>
      <c r="B157" s="246" t="s">
        <v>175</v>
      </c>
      <c r="C157" s="246" t="s">
        <v>96</v>
      </c>
      <c r="D157" s="218">
        <v>26</v>
      </c>
      <c r="E157" s="218">
        <v>24</v>
      </c>
      <c r="F157" s="218">
        <v>28</v>
      </c>
      <c r="G157" s="218"/>
      <c r="H157" s="218"/>
      <c r="I157" s="218"/>
    </row>
    <row r="158" spans="1:9">
      <c r="A158" s="246">
        <v>62</v>
      </c>
      <c r="B158" s="246" t="s">
        <v>182</v>
      </c>
      <c r="C158" s="246" t="s">
        <v>96</v>
      </c>
      <c r="D158" s="218">
        <v>28</v>
      </c>
      <c r="E158" s="218">
        <v>28</v>
      </c>
      <c r="F158" s="218">
        <v>28</v>
      </c>
      <c r="G158" s="218"/>
      <c r="H158" s="218"/>
      <c r="I158" s="218"/>
    </row>
    <row r="159" spans="1:9">
      <c r="A159" s="246">
        <v>63</v>
      </c>
      <c r="B159" s="246" t="s">
        <v>191</v>
      </c>
      <c r="C159" s="246" t="s">
        <v>97</v>
      </c>
      <c r="D159" s="218">
        <v>22</v>
      </c>
      <c r="E159" s="218">
        <v>22</v>
      </c>
      <c r="F159" s="218">
        <v>22</v>
      </c>
      <c r="G159" s="218"/>
      <c r="H159" s="218"/>
      <c r="I159" s="218"/>
    </row>
    <row r="160" spans="1:9">
      <c r="A160" s="246">
        <v>63</v>
      </c>
      <c r="B160" s="246" t="s">
        <v>175</v>
      </c>
      <c r="C160" s="246" t="s">
        <v>97</v>
      </c>
      <c r="D160" s="218">
        <v>21</v>
      </c>
      <c r="E160" s="218">
        <v>20</v>
      </c>
      <c r="F160" s="218">
        <v>22</v>
      </c>
      <c r="G160" s="218"/>
      <c r="H160" s="218"/>
      <c r="I160" s="218"/>
    </row>
    <row r="161" spans="1:9">
      <c r="A161" s="246">
        <v>63</v>
      </c>
      <c r="B161" s="246" t="s">
        <v>182</v>
      </c>
      <c r="C161" s="246" t="s">
        <v>97</v>
      </c>
      <c r="D161" s="218">
        <v>24</v>
      </c>
      <c r="E161" s="218">
        <v>23</v>
      </c>
      <c r="F161" s="218">
        <v>25</v>
      </c>
      <c r="G161" s="218"/>
      <c r="H161" s="218"/>
      <c r="I161" s="218"/>
    </row>
    <row r="162" spans="1:9">
      <c r="A162" s="246">
        <v>63</v>
      </c>
      <c r="B162" s="246" t="s">
        <v>173</v>
      </c>
      <c r="C162" s="246" t="s">
        <v>97</v>
      </c>
      <c r="D162" s="218">
        <v>24</v>
      </c>
      <c r="E162" s="218">
        <v>24</v>
      </c>
      <c r="F162" s="218">
        <v>24</v>
      </c>
      <c r="G162" s="218"/>
      <c r="H162" s="218"/>
      <c r="I162" s="218"/>
    </row>
    <row r="163" spans="1:9">
      <c r="A163" s="246">
        <v>64</v>
      </c>
      <c r="B163" s="246" t="s">
        <v>191</v>
      </c>
      <c r="C163" s="246" t="s">
        <v>98</v>
      </c>
      <c r="D163" s="218">
        <v>9.8000000000000007</v>
      </c>
      <c r="E163" s="218">
        <v>9</v>
      </c>
      <c r="F163" s="218">
        <v>10</v>
      </c>
      <c r="G163" s="218"/>
      <c r="H163" s="218"/>
      <c r="I163" s="218"/>
    </row>
    <row r="164" spans="1:9">
      <c r="A164" s="246">
        <v>64</v>
      </c>
      <c r="B164" s="246" t="s">
        <v>175</v>
      </c>
      <c r="C164" s="246" t="s">
        <v>98</v>
      </c>
      <c r="D164" s="218">
        <v>9.3333333333333339</v>
      </c>
      <c r="E164" s="218">
        <v>9</v>
      </c>
      <c r="F164" s="218">
        <v>10</v>
      </c>
      <c r="G164" s="218"/>
      <c r="H164" s="218"/>
      <c r="I164" s="218"/>
    </row>
    <row r="165" spans="1:9">
      <c r="A165" s="246">
        <v>64</v>
      </c>
      <c r="B165" s="246" t="s">
        <v>182</v>
      </c>
      <c r="C165" s="246" t="s">
        <v>98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6">
        <v>65</v>
      </c>
      <c r="B166" s="246" t="s">
        <v>191</v>
      </c>
      <c r="C166" s="246" t="s">
        <v>98</v>
      </c>
      <c r="D166" s="218">
        <v>9</v>
      </c>
      <c r="E166" s="218">
        <v>9</v>
      </c>
      <c r="F166" s="218">
        <v>9</v>
      </c>
      <c r="G166" s="218"/>
      <c r="H166" s="218"/>
      <c r="I166" s="218"/>
    </row>
    <row r="167" spans="1:9">
      <c r="A167" s="246">
        <v>65</v>
      </c>
      <c r="B167" s="246" t="s">
        <v>175</v>
      </c>
      <c r="C167" s="246" t="s">
        <v>98</v>
      </c>
      <c r="D167" s="218">
        <v>11</v>
      </c>
      <c r="E167" s="218">
        <v>10</v>
      </c>
      <c r="F167" s="218">
        <v>12</v>
      </c>
      <c r="G167" s="218"/>
      <c r="H167" s="218"/>
      <c r="I167" s="218"/>
    </row>
    <row r="168" spans="1:9">
      <c r="A168" s="246">
        <v>65</v>
      </c>
      <c r="B168" s="246" t="s">
        <v>182</v>
      </c>
      <c r="C168" s="246" t="s">
        <v>98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6">
        <v>66</v>
      </c>
      <c r="B169" s="246" t="s">
        <v>191</v>
      </c>
      <c r="C169" s="246" t="s">
        <v>99</v>
      </c>
      <c r="D169" s="218">
        <v>60</v>
      </c>
      <c r="E169" s="218">
        <v>60</v>
      </c>
      <c r="F169" s="218">
        <v>60</v>
      </c>
      <c r="G169" s="218"/>
      <c r="H169" s="218"/>
      <c r="I169" s="218"/>
    </row>
    <row r="170" spans="1:9">
      <c r="A170" s="246">
        <v>67</v>
      </c>
      <c r="B170" s="246" t="s">
        <v>191</v>
      </c>
      <c r="C170" s="246" t="s">
        <v>100</v>
      </c>
      <c r="D170" s="218">
        <v>45</v>
      </c>
      <c r="E170" s="218">
        <v>45</v>
      </c>
      <c r="F170" s="218">
        <v>45</v>
      </c>
      <c r="G170" s="218"/>
      <c r="H170" s="218"/>
      <c r="I170" s="218"/>
    </row>
    <row r="171" spans="1:9">
      <c r="A171" s="246">
        <v>68</v>
      </c>
      <c r="B171" s="246" t="s">
        <v>191</v>
      </c>
      <c r="C171" s="246" t="s">
        <v>101</v>
      </c>
      <c r="D171" s="218">
        <v>9</v>
      </c>
      <c r="E171" s="218">
        <v>9</v>
      </c>
      <c r="F171" s="218">
        <v>9</v>
      </c>
      <c r="G171" s="218"/>
      <c r="H171" s="218"/>
      <c r="I171" s="218"/>
    </row>
    <row r="172" spans="1:9">
      <c r="A172" s="246">
        <v>68</v>
      </c>
      <c r="B172" s="246" t="s">
        <v>175</v>
      </c>
      <c r="C172" s="246" t="s">
        <v>101</v>
      </c>
      <c r="D172" s="218">
        <v>12.25</v>
      </c>
      <c r="E172" s="218">
        <v>12</v>
      </c>
      <c r="F172" s="218">
        <v>13</v>
      </c>
      <c r="G172" s="218"/>
      <c r="H172" s="218"/>
      <c r="I172" s="218"/>
    </row>
    <row r="173" spans="1:9">
      <c r="A173" s="246">
        <v>68</v>
      </c>
      <c r="B173" s="246" t="s">
        <v>182</v>
      </c>
      <c r="C173" s="246" t="s">
        <v>101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6">
        <v>69</v>
      </c>
      <c r="B174" s="246" t="s">
        <v>191</v>
      </c>
      <c r="C174" s="246" t="s">
        <v>102</v>
      </c>
      <c r="D174" s="218">
        <v>7.5</v>
      </c>
      <c r="E174" s="218">
        <v>7</v>
      </c>
      <c r="F174" s="218">
        <v>8</v>
      </c>
      <c r="G174" s="218"/>
      <c r="H174" s="218"/>
      <c r="I174" s="218"/>
    </row>
    <row r="175" spans="1:9">
      <c r="A175" s="246">
        <v>69</v>
      </c>
      <c r="B175" s="246" t="s">
        <v>182</v>
      </c>
      <c r="C175" s="246" t="s">
        <v>102</v>
      </c>
      <c r="D175" s="218">
        <v>6.5</v>
      </c>
      <c r="E175" s="218">
        <v>6</v>
      </c>
      <c r="F175" s="218">
        <v>8</v>
      </c>
      <c r="G175" s="218"/>
      <c r="H175" s="218"/>
      <c r="I175" s="218"/>
    </row>
    <row r="176" spans="1:9">
      <c r="A176" s="246">
        <v>71</v>
      </c>
      <c r="B176" s="246" t="s">
        <v>191</v>
      </c>
      <c r="C176" s="246" t="s">
        <v>134</v>
      </c>
      <c r="D176" s="218">
        <v>3</v>
      </c>
      <c r="E176" s="218">
        <v>3</v>
      </c>
      <c r="F176" s="218">
        <v>3</v>
      </c>
      <c r="G176" s="218"/>
      <c r="H176" s="218"/>
      <c r="I176" s="218"/>
    </row>
    <row r="177" spans="1:9">
      <c r="A177" s="246">
        <v>72</v>
      </c>
      <c r="B177" s="246" t="s">
        <v>191</v>
      </c>
      <c r="C177" s="246" t="s">
        <v>103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46">
        <v>72</v>
      </c>
      <c r="B178" s="246" t="s">
        <v>175</v>
      </c>
      <c r="C178" s="246" t="s">
        <v>103</v>
      </c>
      <c r="D178" s="218">
        <v>7.8</v>
      </c>
      <c r="E178" s="218">
        <v>7</v>
      </c>
      <c r="F178" s="218">
        <v>8</v>
      </c>
      <c r="G178" s="218"/>
      <c r="H178" s="218"/>
      <c r="I178" s="218"/>
    </row>
    <row r="179" spans="1:9">
      <c r="A179" s="246">
        <v>72</v>
      </c>
      <c r="B179" s="246" t="s">
        <v>182</v>
      </c>
      <c r="C179" s="246" t="s">
        <v>103</v>
      </c>
      <c r="D179" s="218">
        <v>7.5</v>
      </c>
      <c r="E179" s="218">
        <v>7</v>
      </c>
      <c r="F179" s="218">
        <v>8</v>
      </c>
      <c r="G179" s="218"/>
      <c r="H179" s="218"/>
      <c r="I179" s="218"/>
    </row>
    <row r="180" spans="1:9">
      <c r="A180" s="246">
        <v>72</v>
      </c>
      <c r="B180" s="246" t="s">
        <v>173</v>
      </c>
      <c r="C180" s="246" t="s">
        <v>103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46">
        <v>73</v>
      </c>
      <c r="B181" s="246" t="s">
        <v>191</v>
      </c>
      <c r="C181" s="246" t="s">
        <v>104</v>
      </c>
      <c r="D181" s="218">
        <v>4</v>
      </c>
      <c r="E181" s="218">
        <v>4</v>
      </c>
      <c r="F181" s="218">
        <v>4</v>
      </c>
      <c r="G181" s="218"/>
      <c r="H181" s="218"/>
      <c r="I181" s="218"/>
    </row>
    <row r="182" spans="1:9">
      <c r="A182" s="246">
        <v>77</v>
      </c>
      <c r="B182" s="246" t="s">
        <v>191</v>
      </c>
      <c r="C182" s="246" t="s">
        <v>108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>
      <c r="A183" s="246">
        <v>78</v>
      </c>
      <c r="B183" s="246" t="s">
        <v>191</v>
      </c>
      <c r="C183" s="246" t="s">
        <v>109</v>
      </c>
      <c r="D183" s="218">
        <v>16.666666666666668</v>
      </c>
      <c r="E183" s="218">
        <v>16</v>
      </c>
      <c r="F183" s="218">
        <v>18</v>
      </c>
      <c r="G183" s="218"/>
      <c r="H183" s="218"/>
      <c r="I183" s="218"/>
    </row>
    <row r="184" spans="1:9">
      <c r="A184" s="246">
        <v>78</v>
      </c>
      <c r="B184" s="246" t="s">
        <v>175</v>
      </c>
      <c r="C184" s="246" t="s">
        <v>109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>
      <c r="A185" s="246">
        <v>78</v>
      </c>
      <c r="B185" s="246" t="s">
        <v>182</v>
      </c>
      <c r="C185" s="246" t="s">
        <v>109</v>
      </c>
      <c r="D185" s="218">
        <v>24</v>
      </c>
      <c r="E185" s="218">
        <v>24</v>
      </c>
      <c r="F185" s="218">
        <v>24</v>
      </c>
      <c r="G185" s="218"/>
      <c r="H185" s="218"/>
      <c r="I185" s="218"/>
    </row>
    <row r="186" spans="1:9">
      <c r="A186" s="246">
        <v>79</v>
      </c>
      <c r="B186" s="246" t="s">
        <v>191</v>
      </c>
      <c r="C186" s="246" t="s">
        <v>110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6">
        <v>79</v>
      </c>
      <c r="B187" s="246" t="s">
        <v>175</v>
      </c>
      <c r="C187" s="246" t="s">
        <v>110</v>
      </c>
      <c r="D187" s="218">
        <v>7.5</v>
      </c>
      <c r="E187" s="218">
        <v>7</v>
      </c>
      <c r="F187" s="218">
        <v>8</v>
      </c>
      <c r="G187" s="218"/>
      <c r="H187" s="218"/>
      <c r="I187" s="218"/>
    </row>
    <row r="188" spans="1:9">
      <c r="A188" s="246">
        <v>79</v>
      </c>
      <c r="B188" s="246" t="s">
        <v>182</v>
      </c>
      <c r="C188" s="246" t="s">
        <v>110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6">
        <v>80</v>
      </c>
      <c r="B189" s="246" t="s">
        <v>191</v>
      </c>
      <c r="C189" s="246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6">
        <v>80</v>
      </c>
      <c r="B190" s="246" t="s">
        <v>175</v>
      </c>
      <c r="C190" s="246" t="s">
        <v>111</v>
      </c>
      <c r="D190" s="218">
        <v>11.333333333333334</v>
      </c>
      <c r="E190" s="218">
        <v>11</v>
      </c>
      <c r="F190" s="218">
        <v>12</v>
      </c>
      <c r="G190" s="218"/>
      <c r="H190" s="218"/>
      <c r="I190" s="218"/>
    </row>
    <row r="191" spans="1:9">
      <c r="A191" s="246">
        <v>81</v>
      </c>
      <c r="B191" s="246" t="s">
        <v>191</v>
      </c>
      <c r="C191" s="246" t="s">
        <v>112</v>
      </c>
      <c r="D191" s="218">
        <v>11.5</v>
      </c>
      <c r="E191" s="218">
        <v>10</v>
      </c>
      <c r="F191" s="218">
        <v>13</v>
      </c>
      <c r="G191" s="218"/>
      <c r="H191" s="218"/>
      <c r="I191" s="218"/>
    </row>
    <row r="192" spans="1:9">
      <c r="A192" s="246">
        <v>81</v>
      </c>
      <c r="B192" s="246" t="s">
        <v>175</v>
      </c>
      <c r="C192" s="246" t="s">
        <v>112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46">
        <v>81</v>
      </c>
      <c r="B193" s="246" t="s">
        <v>182</v>
      </c>
      <c r="C193" s="246" t="s">
        <v>112</v>
      </c>
      <c r="D193" s="218">
        <v>14</v>
      </c>
      <c r="E193" s="218">
        <v>14</v>
      </c>
      <c r="F193" s="218">
        <v>14</v>
      </c>
      <c r="G193" s="218"/>
      <c r="H193" s="218"/>
      <c r="I193" s="218"/>
    </row>
    <row r="194" spans="1:9">
      <c r="A194" s="246">
        <v>83</v>
      </c>
      <c r="B194" s="246" t="s">
        <v>191</v>
      </c>
      <c r="C194" s="246" t="s">
        <v>114</v>
      </c>
      <c r="D194" s="218">
        <v>22</v>
      </c>
      <c r="E194" s="218">
        <v>22</v>
      </c>
      <c r="F194" s="218">
        <v>22</v>
      </c>
      <c r="G194" s="218"/>
      <c r="H194" s="218"/>
      <c r="I194" s="218"/>
    </row>
    <row r="195" spans="1:9">
      <c r="A195" s="246">
        <v>84</v>
      </c>
      <c r="B195" s="246" t="s">
        <v>191</v>
      </c>
      <c r="C195" s="246" t="s">
        <v>115</v>
      </c>
      <c r="D195" s="218">
        <v>15</v>
      </c>
      <c r="E195" s="218">
        <v>15</v>
      </c>
      <c r="F195" s="218">
        <v>15</v>
      </c>
      <c r="G195" s="218"/>
      <c r="H195" s="218"/>
      <c r="I195" s="218"/>
    </row>
    <row r="196" spans="1:9">
      <c r="A196" s="246">
        <v>84</v>
      </c>
      <c r="B196" s="246" t="s">
        <v>175</v>
      </c>
      <c r="C196" s="246" t="s">
        <v>115</v>
      </c>
      <c r="D196" s="218">
        <v>15.5</v>
      </c>
      <c r="E196" s="218">
        <v>15</v>
      </c>
      <c r="F196" s="218">
        <v>16</v>
      </c>
      <c r="G196" s="218"/>
      <c r="H196" s="218"/>
      <c r="I196" s="218"/>
    </row>
    <row r="197" spans="1:9">
      <c r="A197" s="246">
        <v>84</v>
      </c>
      <c r="B197" s="246" t="s">
        <v>182</v>
      </c>
      <c r="C197" s="246" t="s">
        <v>115</v>
      </c>
      <c r="D197" s="218">
        <v>19</v>
      </c>
      <c r="E197" s="218">
        <v>19</v>
      </c>
      <c r="F197" s="218">
        <v>19</v>
      </c>
      <c r="G197" s="218"/>
      <c r="H197" s="218"/>
      <c r="I197" s="218"/>
    </row>
    <row r="198" spans="1:9">
      <c r="A198" s="246">
        <v>84</v>
      </c>
      <c r="B198" s="246" t="s">
        <v>173</v>
      </c>
      <c r="C198" s="246" t="s">
        <v>115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>
      <c r="A199" s="246">
        <v>85</v>
      </c>
      <c r="B199" s="246" t="s">
        <v>191</v>
      </c>
      <c r="C199" s="246" t="s">
        <v>116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46">
        <v>86</v>
      </c>
      <c r="B200" s="246" t="s">
        <v>191</v>
      </c>
      <c r="C200" s="246" t="s">
        <v>117</v>
      </c>
      <c r="D200" s="218">
        <v>150</v>
      </c>
      <c r="E200" s="218">
        <v>150</v>
      </c>
      <c r="F200" s="218">
        <v>150</v>
      </c>
      <c r="G200" s="218"/>
      <c r="H200" s="218"/>
      <c r="I200" s="218"/>
    </row>
    <row r="201" spans="1:9">
      <c r="A201" s="246">
        <v>86</v>
      </c>
      <c r="B201" s="246" t="s">
        <v>175</v>
      </c>
      <c r="C201" s="246" t="s">
        <v>117</v>
      </c>
      <c r="D201" s="218">
        <v>173.75</v>
      </c>
      <c r="E201" s="218">
        <v>170</v>
      </c>
      <c r="F201" s="218">
        <v>180</v>
      </c>
      <c r="G201" s="218"/>
      <c r="H201" s="218"/>
      <c r="I201" s="218"/>
    </row>
    <row r="202" spans="1:9">
      <c r="A202" s="246">
        <v>86</v>
      </c>
      <c r="B202" s="246" t="s">
        <v>182</v>
      </c>
      <c r="C202" s="246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46">
        <v>87</v>
      </c>
      <c r="B203" s="246" t="s">
        <v>191</v>
      </c>
      <c r="C203" s="246" t="s">
        <v>118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46">
        <v>88</v>
      </c>
      <c r="B204" s="246" t="s">
        <v>191</v>
      </c>
      <c r="C204" s="24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6">
        <v>88</v>
      </c>
      <c r="B205" s="246" t="s">
        <v>175</v>
      </c>
      <c r="C205" s="246" t="s">
        <v>119</v>
      </c>
      <c r="D205" s="218">
        <v>99</v>
      </c>
      <c r="E205" s="218">
        <v>95</v>
      </c>
      <c r="F205" s="218">
        <v>100</v>
      </c>
      <c r="G205" s="218"/>
      <c r="H205" s="218"/>
      <c r="I205" s="218"/>
    </row>
    <row r="206" spans="1:9">
      <c r="A206" s="246">
        <v>88</v>
      </c>
      <c r="B206" s="246" t="s">
        <v>173</v>
      </c>
      <c r="C206" s="246" t="s">
        <v>119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6">
        <v>89</v>
      </c>
      <c r="B207" s="246" t="s">
        <v>191</v>
      </c>
      <c r="C207" s="246" t="s">
        <v>120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46">
        <v>89</v>
      </c>
      <c r="B208" s="246" t="s">
        <v>175</v>
      </c>
      <c r="C208" s="246" t="s">
        <v>120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46">
        <v>89</v>
      </c>
      <c r="B209" s="246" t="s">
        <v>182</v>
      </c>
      <c r="C209" s="246" t="s">
        <v>120</v>
      </c>
      <c r="D209" s="218">
        <v>18</v>
      </c>
      <c r="E209" s="218">
        <v>17</v>
      </c>
      <c r="F209" s="218">
        <v>19</v>
      </c>
      <c r="G209" s="218"/>
      <c r="H209" s="218"/>
      <c r="I209" s="218"/>
    </row>
    <row r="210" spans="1:9">
      <c r="A210" s="246">
        <v>89</v>
      </c>
      <c r="B210" s="246" t="s">
        <v>173</v>
      </c>
      <c r="C210" s="246" t="s">
        <v>120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46">
        <v>90</v>
      </c>
      <c r="B211" s="246" t="s">
        <v>191</v>
      </c>
      <c r="C211" s="246" t="s">
        <v>121</v>
      </c>
      <c r="D211" s="218">
        <v>10.666666666666666</v>
      </c>
      <c r="E211" s="218">
        <v>10</v>
      </c>
      <c r="F211" s="218">
        <v>12</v>
      </c>
      <c r="G211" s="218"/>
      <c r="H211" s="218"/>
      <c r="I211" s="218"/>
    </row>
    <row r="212" spans="1:9">
      <c r="A212" s="246">
        <v>90</v>
      </c>
      <c r="B212" s="246" t="s">
        <v>175</v>
      </c>
      <c r="C212" s="246" t="s">
        <v>121</v>
      </c>
      <c r="D212" s="218">
        <v>12</v>
      </c>
      <c r="E212" s="218">
        <v>12</v>
      </c>
      <c r="F212" s="218">
        <v>12</v>
      </c>
      <c r="G212" s="218"/>
      <c r="H212" s="218"/>
      <c r="I212" s="218"/>
    </row>
    <row r="213" spans="1:9">
      <c r="A213" s="246">
        <v>90</v>
      </c>
      <c r="B213" s="246" t="s">
        <v>182</v>
      </c>
      <c r="C213" s="246" t="s">
        <v>121</v>
      </c>
      <c r="D213" s="218">
        <v>15</v>
      </c>
      <c r="E213" s="218">
        <v>15</v>
      </c>
      <c r="F213" s="218">
        <v>15</v>
      </c>
      <c r="G213" s="218"/>
      <c r="H213" s="218"/>
      <c r="I213" s="218"/>
    </row>
    <row r="214" spans="1:9">
      <c r="A214" s="246">
        <v>92</v>
      </c>
      <c r="B214" s="246" t="s">
        <v>191</v>
      </c>
      <c r="C214" s="246" t="s">
        <v>122</v>
      </c>
      <c r="D214" s="218">
        <v>80</v>
      </c>
      <c r="E214" s="218">
        <v>80</v>
      </c>
      <c r="F214" s="218">
        <v>80</v>
      </c>
      <c r="G214" s="218"/>
      <c r="H214" s="218"/>
      <c r="I214" s="218"/>
    </row>
    <row r="215" spans="1:9">
      <c r="A215" s="246">
        <v>92</v>
      </c>
      <c r="B215" s="246" t="s">
        <v>175</v>
      </c>
      <c r="C215" s="246" t="s">
        <v>122</v>
      </c>
      <c r="D215" s="218">
        <v>85</v>
      </c>
      <c r="E215" s="218">
        <v>85</v>
      </c>
      <c r="F215" s="218">
        <v>85</v>
      </c>
      <c r="G215" s="218"/>
      <c r="H215" s="218"/>
      <c r="I215" s="218"/>
    </row>
    <row r="216" spans="1:9">
      <c r="A216" s="246">
        <v>92</v>
      </c>
      <c r="B216" s="246" t="s">
        <v>182</v>
      </c>
      <c r="C216" s="246" t="s">
        <v>122</v>
      </c>
      <c r="D216" s="218">
        <v>90</v>
      </c>
      <c r="E216" s="218">
        <v>90</v>
      </c>
      <c r="F216" s="218">
        <v>90</v>
      </c>
      <c r="G216" s="218"/>
      <c r="H216" s="218"/>
      <c r="I216" s="218"/>
    </row>
    <row r="217" spans="1:9">
      <c r="A217" s="246">
        <v>93</v>
      </c>
      <c r="B217" s="246" t="s">
        <v>191</v>
      </c>
      <c r="C217" s="246" t="s">
        <v>123</v>
      </c>
      <c r="D217" s="218">
        <v>23</v>
      </c>
      <c r="E217" s="218">
        <v>23</v>
      </c>
      <c r="F217" s="218">
        <v>23</v>
      </c>
      <c r="G217" s="218"/>
      <c r="H217" s="218"/>
      <c r="I217" s="218"/>
    </row>
    <row r="218" spans="1:9">
      <c r="A218" s="246">
        <v>94</v>
      </c>
      <c r="B218" s="246" t="s">
        <v>263</v>
      </c>
      <c r="C218" s="24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46">
        <v>95</v>
      </c>
      <c r="B219" s="246" t="s">
        <v>263</v>
      </c>
      <c r="C219" s="246" t="s">
        <v>205</v>
      </c>
      <c r="D219" s="218">
        <v>50</v>
      </c>
      <c r="E219" s="218">
        <v>50</v>
      </c>
      <c r="F219" s="218">
        <v>50</v>
      </c>
      <c r="G219" s="218">
        <v>0.8</v>
      </c>
      <c r="H219" s="218">
        <v>0.8</v>
      </c>
      <c r="I219" s="218">
        <v>0.8</v>
      </c>
    </row>
    <row r="220" spans="1:9">
      <c r="A220" s="246">
        <v>95</v>
      </c>
      <c r="B220" s="246" t="s">
        <v>175</v>
      </c>
      <c r="C220" s="246" t="s">
        <v>205</v>
      </c>
      <c r="D220" s="218">
        <v>69</v>
      </c>
      <c r="E220" s="218">
        <v>68</v>
      </c>
      <c r="F220" s="218">
        <v>70</v>
      </c>
      <c r="G220" s="218">
        <v>0.82</v>
      </c>
      <c r="H220" s="218">
        <v>0.7</v>
      </c>
      <c r="I220" s="218">
        <v>1</v>
      </c>
    </row>
    <row r="221" spans="1:9">
      <c r="A221" s="246">
        <v>95</v>
      </c>
      <c r="B221" s="246" t="s">
        <v>182</v>
      </c>
      <c r="C221" s="246" t="s">
        <v>205</v>
      </c>
      <c r="D221" s="218">
        <v>70</v>
      </c>
      <c r="E221" s="218">
        <v>70</v>
      </c>
      <c r="F221" s="218">
        <v>70</v>
      </c>
      <c r="G221" s="218">
        <v>1</v>
      </c>
      <c r="H221" s="218">
        <v>1</v>
      </c>
      <c r="I221" s="218">
        <v>1</v>
      </c>
    </row>
    <row r="222" spans="1:9">
      <c r="A222" s="246">
        <v>96</v>
      </c>
      <c r="B222" s="246" t="s">
        <v>263</v>
      </c>
      <c r="C222" s="24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46">
        <v>96</v>
      </c>
      <c r="B223" s="246" t="s">
        <v>175</v>
      </c>
      <c r="C223" s="246" t="s">
        <v>206</v>
      </c>
      <c r="D223" s="218">
        <v>45.5</v>
      </c>
      <c r="E223" s="218">
        <v>45.5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>
      <c r="A224" s="246">
        <v>96</v>
      </c>
      <c r="B224" s="246" t="s">
        <v>182</v>
      </c>
      <c r="C224" s="246" t="s">
        <v>206</v>
      </c>
      <c r="D224" s="218">
        <v>44.6</v>
      </c>
      <c r="E224" s="218">
        <v>44.5</v>
      </c>
      <c r="F224" s="218">
        <v>45</v>
      </c>
      <c r="G224" s="218">
        <v>0.5</v>
      </c>
      <c r="H224" s="218">
        <v>0.5</v>
      </c>
      <c r="I224" s="218">
        <v>0.5</v>
      </c>
    </row>
    <row r="225" spans="1:10">
      <c r="A225" s="246">
        <v>96</v>
      </c>
      <c r="B225" s="246" t="s">
        <v>173</v>
      </c>
      <c r="C225" s="246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46">
        <v>97</v>
      </c>
      <c r="B226" s="246" t="s">
        <v>263</v>
      </c>
      <c r="C226" s="246" t="s">
        <v>207</v>
      </c>
      <c r="D226" s="218">
        <v>55</v>
      </c>
      <c r="E226" s="218">
        <v>55</v>
      </c>
      <c r="F226" s="218">
        <v>55</v>
      </c>
      <c r="G226" s="218">
        <v>0.8</v>
      </c>
      <c r="H226" s="218">
        <v>0.8</v>
      </c>
      <c r="I226" s="218">
        <v>0.8</v>
      </c>
    </row>
    <row r="227" spans="1:10">
      <c r="A227" s="246">
        <v>97</v>
      </c>
      <c r="B227" s="246" t="s">
        <v>175</v>
      </c>
      <c r="C227" s="246" t="s">
        <v>207</v>
      </c>
      <c r="D227" s="218">
        <v>65</v>
      </c>
      <c r="E227" s="218">
        <v>65</v>
      </c>
      <c r="F227" s="218">
        <v>65</v>
      </c>
      <c r="G227" s="218">
        <v>0.78399999999999992</v>
      </c>
      <c r="H227" s="218">
        <v>0.7</v>
      </c>
      <c r="I227" s="218">
        <v>1</v>
      </c>
    </row>
    <row r="228" spans="1:10">
      <c r="A228" s="246">
        <v>97</v>
      </c>
      <c r="B228" s="246" t="s">
        <v>182</v>
      </c>
      <c r="C228" s="246" t="s">
        <v>207</v>
      </c>
      <c r="D228" s="218">
        <v>63</v>
      </c>
      <c r="E228" s="218">
        <v>63</v>
      </c>
      <c r="F228" s="218">
        <v>63</v>
      </c>
      <c r="G228" s="218">
        <v>1</v>
      </c>
      <c r="H228" s="218">
        <v>1</v>
      </c>
      <c r="I228" s="218">
        <v>1</v>
      </c>
    </row>
    <row r="229" spans="1:10">
      <c r="A229" s="246">
        <v>98</v>
      </c>
      <c r="B229" s="246" t="s">
        <v>263</v>
      </c>
      <c r="C229" s="246" t="s">
        <v>268</v>
      </c>
      <c r="D229" s="218">
        <v>140</v>
      </c>
      <c r="E229" s="218">
        <v>140</v>
      </c>
      <c r="F229" s="218">
        <v>140</v>
      </c>
      <c r="G229" s="218">
        <v>1.6</v>
      </c>
      <c r="H229" s="218">
        <v>1.6</v>
      </c>
      <c r="I229" s="218">
        <v>1.6</v>
      </c>
    </row>
    <row r="230" spans="1:10">
      <c r="A230" s="246">
        <v>98</v>
      </c>
      <c r="B230" s="246" t="s">
        <v>175</v>
      </c>
      <c r="C230" s="246" t="s">
        <v>268</v>
      </c>
      <c r="D230" s="218">
        <v>149</v>
      </c>
      <c r="E230" s="218">
        <v>145</v>
      </c>
      <c r="F230" s="218">
        <v>153</v>
      </c>
      <c r="G230" s="218">
        <v>1.61</v>
      </c>
      <c r="H230" s="218">
        <v>1.5</v>
      </c>
      <c r="I230" s="218">
        <v>1.8</v>
      </c>
    </row>
    <row r="231" spans="1:10">
      <c r="A231" s="246">
        <v>98</v>
      </c>
      <c r="B231" s="246" t="s">
        <v>182</v>
      </c>
      <c r="C231" s="246" t="s">
        <v>268</v>
      </c>
      <c r="D231" s="218">
        <v>141.5</v>
      </c>
      <c r="E231" s="218">
        <v>138</v>
      </c>
      <c r="F231" s="218">
        <v>145</v>
      </c>
      <c r="G231" s="218">
        <v>1.77</v>
      </c>
      <c r="H231" s="218">
        <v>1.75</v>
      </c>
      <c r="I231" s="218">
        <v>1.85</v>
      </c>
    </row>
    <row r="232" spans="1:10">
      <c r="A232" s="246">
        <v>99</v>
      </c>
      <c r="B232" s="246" t="s">
        <v>263</v>
      </c>
      <c r="C232" s="24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46">
        <v>99</v>
      </c>
      <c r="B233" s="246" t="s">
        <v>173</v>
      </c>
      <c r="C233" s="24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46">
        <v>100</v>
      </c>
      <c r="B234" s="246" t="s">
        <v>175</v>
      </c>
      <c r="C234" s="246" t="s">
        <v>210</v>
      </c>
      <c r="D234" s="218">
        <v>17</v>
      </c>
      <c r="E234" s="218">
        <v>17</v>
      </c>
      <c r="F234" s="218">
        <v>17</v>
      </c>
      <c r="G234" s="218">
        <v>0.4</v>
      </c>
      <c r="H234" s="218">
        <v>0.4</v>
      </c>
      <c r="I234" s="218">
        <v>0.4</v>
      </c>
    </row>
    <row r="235" spans="1:10">
      <c r="A235" s="246">
        <v>100</v>
      </c>
      <c r="B235" s="246" t="s">
        <v>173</v>
      </c>
      <c r="C235" s="246" t="s">
        <v>210</v>
      </c>
      <c r="D235" s="218">
        <v>14.5</v>
      </c>
      <c r="E235" s="218">
        <v>14.5</v>
      </c>
      <c r="F235" s="218">
        <v>14.5</v>
      </c>
      <c r="G235" s="218"/>
      <c r="H235" s="218"/>
      <c r="I235" s="218"/>
    </row>
    <row r="236" spans="1:10">
      <c r="A236" s="246">
        <v>101</v>
      </c>
      <c r="B236" s="246" t="s">
        <v>175</v>
      </c>
      <c r="C236" s="246" t="s">
        <v>211</v>
      </c>
      <c r="D236" s="218">
        <v>16</v>
      </c>
      <c r="E236" s="218">
        <v>16</v>
      </c>
      <c r="F236" s="218">
        <v>16</v>
      </c>
      <c r="G236" s="218">
        <v>0.35</v>
      </c>
      <c r="H236" s="218">
        <v>0.35</v>
      </c>
      <c r="I236" s="218">
        <v>0.35</v>
      </c>
    </row>
    <row r="237" spans="1:10">
      <c r="A237" s="246">
        <v>101</v>
      </c>
      <c r="B237" s="246" t="s">
        <v>182</v>
      </c>
      <c r="C237" s="246" t="s">
        <v>211</v>
      </c>
      <c r="D237" s="218">
        <v>14.5</v>
      </c>
      <c r="E237" s="218">
        <v>14.5</v>
      </c>
      <c r="F237" s="218">
        <v>14.5</v>
      </c>
      <c r="G237" s="218">
        <v>0.5</v>
      </c>
      <c r="H237" s="218">
        <v>0.5</v>
      </c>
      <c r="I237" s="218">
        <v>0.5</v>
      </c>
    </row>
    <row r="238" spans="1:10">
      <c r="A238" s="246">
        <v>101</v>
      </c>
      <c r="B238" s="246" t="s">
        <v>173</v>
      </c>
      <c r="C238" s="246" t="s">
        <v>211</v>
      </c>
      <c r="D238" s="218">
        <v>13.5</v>
      </c>
      <c r="E238" s="218">
        <v>13.5</v>
      </c>
      <c r="F238" s="218">
        <v>13.5</v>
      </c>
      <c r="G238" s="218"/>
      <c r="H238" s="218"/>
      <c r="I238" s="218"/>
    </row>
    <row r="239" spans="1:10">
      <c r="A239" s="246">
        <v>102</v>
      </c>
      <c r="B239" s="246" t="s">
        <v>263</v>
      </c>
      <c r="C239" s="246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46">
        <v>102</v>
      </c>
      <c r="B240" s="246" t="s">
        <v>182</v>
      </c>
      <c r="C240" s="246" t="s">
        <v>212</v>
      </c>
      <c r="D240" s="218">
        <v>4.75</v>
      </c>
      <c r="E240" s="218">
        <v>4.5</v>
      </c>
      <c r="F240" s="218">
        <v>5</v>
      </c>
      <c r="G240" s="218"/>
      <c r="H240" s="218"/>
      <c r="I240" s="218"/>
    </row>
    <row r="241" spans="1:9">
      <c r="A241" s="246">
        <v>102</v>
      </c>
      <c r="B241" s="246" t="s">
        <v>173</v>
      </c>
      <c r="C241" s="246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6">
        <v>103</v>
      </c>
      <c r="B242" s="246" t="s">
        <v>263</v>
      </c>
      <c r="C242" s="246" t="s">
        <v>213</v>
      </c>
      <c r="D242" s="218"/>
      <c r="E242" s="218"/>
      <c r="F242" s="218"/>
      <c r="G242" s="218">
        <v>0.8</v>
      </c>
      <c r="H242" s="218">
        <v>0.8</v>
      </c>
      <c r="I242" s="218">
        <v>0.8</v>
      </c>
    </row>
    <row r="243" spans="1:9">
      <c r="A243" s="246">
        <v>103</v>
      </c>
      <c r="B243" s="246" t="s">
        <v>175</v>
      </c>
      <c r="C243" s="246" t="s">
        <v>213</v>
      </c>
      <c r="D243" s="218"/>
      <c r="E243" s="218"/>
      <c r="F243" s="218"/>
      <c r="G243" s="218">
        <v>1</v>
      </c>
      <c r="H243" s="218">
        <v>1</v>
      </c>
      <c r="I243" s="218">
        <v>1</v>
      </c>
    </row>
    <row r="244" spans="1:9">
      <c r="A244" s="246">
        <v>103</v>
      </c>
      <c r="B244" s="246" t="s">
        <v>182</v>
      </c>
      <c r="C244" s="246" t="s">
        <v>213</v>
      </c>
      <c r="D244" s="218">
        <v>73.333333333333329</v>
      </c>
      <c r="E244" s="218">
        <v>70</v>
      </c>
      <c r="F244" s="218">
        <v>80</v>
      </c>
      <c r="G244" s="218">
        <v>1</v>
      </c>
      <c r="H244" s="218">
        <v>1</v>
      </c>
      <c r="I244" s="218">
        <v>1</v>
      </c>
    </row>
    <row r="245" spans="1:9">
      <c r="A245" s="246">
        <v>103</v>
      </c>
      <c r="B245" s="246" t="s">
        <v>173</v>
      </c>
      <c r="C245" s="246" t="s">
        <v>213</v>
      </c>
      <c r="D245" s="218">
        <v>86.25</v>
      </c>
      <c r="E245" s="218">
        <v>85</v>
      </c>
      <c r="F245" s="218">
        <v>90</v>
      </c>
      <c r="G245" s="218">
        <v>1</v>
      </c>
      <c r="H245" s="218">
        <v>1</v>
      </c>
      <c r="I245" s="218">
        <v>1</v>
      </c>
    </row>
    <row r="246" spans="1:9">
      <c r="A246" s="246">
        <v>105</v>
      </c>
      <c r="B246" s="246" t="s">
        <v>263</v>
      </c>
      <c r="C246" s="246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>
      <c r="A247" s="246">
        <v>105</v>
      </c>
      <c r="B247" s="246" t="s">
        <v>175</v>
      </c>
      <c r="C247" s="246" t="s">
        <v>269</v>
      </c>
      <c r="D247" s="218">
        <v>7</v>
      </c>
      <c r="E247" s="218">
        <v>7</v>
      </c>
      <c r="F247" s="218">
        <v>7</v>
      </c>
      <c r="G247" s="218">
        <v>0.15</v>
      </c>
      <c r="H247" s="218">
        <v>0.15</v>
      </c>
      <c r="I247" s="218">
        <v>0.15</v>
      </c>
    </row>
    <row r="248" spans="1:9">
      <c r="A248" s="246">
        <v>105</v>
      </c>
      <c r="B248" s="246" t="s">
        <v>182</v>
      </c>
      <c r="C248" s="246" t="s">
        <v>269</v>
      </c>
      <c r="D248" s="218">
        <v>8.6</v>
      </c>
      <c r="E248" s="218">
        <v>8</v>
      </c>
      <c r="F248" s="218">
        <v>9</v>
      </c>
      <c r="G248" s="218">
        <v>0.10400000000000001</v>
      </c>
      <c r="H248" s="218">
        <v>0.1</v>
      </c>
      <c r="I248" s="218">
        <v>0.12</v>
      </c>
    </row>
    <row r="249" spans="1:9">
      <c r="A249" s="246">
        <v>105</v>
      </c>
      <c r="B249" s="246" t="s">
        <v>173</v>
      </c>
      <c r="C249" s="246" t="s">
        <v>269</v>
      </c>
      <c r="D249" s="218">
        <v>8</v>
      </c>
      <c r="E249" s="218">
        <v>8</v>
      </c>
      <c r="F249" s="218">
        <v>8</v>
      </c>
      <c r="G249" s="218">
        <v>0.1</v>
      </c>
      <c r="H249" s="218">
        <v>0.1</v>
      </c>
      <c r="I249" s="218">
        <v>0.1</v>
      </c>
    </row>
    <row r="250" spans="1:9">
      <c r="A250" s="246">
        <v>106</v>
      </c>
      <c r="B250" s="246" t="s">
        <v>263</v>
      </c>
      <c r="C250" s="246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46">
        <v>106</v>
      </c>
      <c r="B251" s="246" t="s">
        <v>175</v>
      </c>
      <c r="C251" s="246" t="s">
        <v>270</v>
      </c>
      <c r="D251" s="218">
        <v>52</v>
      </c>
      <c r="E251" s="218">
        <v>52</v>
      </c>
      <c r="F251" s="218">
        <v>52</v>
      </c>
      <c r="G251" s="218">
        <v>0.6</v>
      </c>
      <c r="H251" s="218">
        <v>0.6</v>
      </c>
      <c r="I251" s="218">
        <v>0.6</v>
      </c>
    </row>
    <row r="252" spans="1:9">
      <c r="A252" s="246">
        <v>107</v>
      </c>
      <c r="B252" s="246" t="s">
        <v>263</v>
      </c>
      <c r="C252" s="246" t="s">
        <v>271</v>
      </c>
      <c r="D252" s="218">
        <v>40</v>
      </c>
      <c r="E252" s="218">
        <v>40</v>
      </c>
      <c r="F252" s="218">
        <v>40</v>
      </c>
      <c r="G252" s="218">
        <v>0.6</v>
      </c>
      <c r="H252" s="218">
        <v>0.6</v>
      </c>
      <c r="I252" s="218">
        <v>0.6</v>
      </c>
    </row>
    <row r="253" spans="1:9">
      <c r="A253" s="246">
        <v>107</v>
      </c>
      <c r="B253" s="246" t="s">
        <v>175</v>
      </c>
      <c r="C253" s="246" t="s">
        <v>271</v>
      </c>
      <c r="D253" s="218">
        <v>36</v>
      </c>
      <c r="E253" s="218">
        <v>36</v>
      </c>
      <c r="F253" s="218">
        <v>36</v>
      </c>
      <c r="G253" s="218">
        <v>0.45</v>
      </c>
      <c r="H253" s="218">
        <v>0.45</v>
      </c>
      <c r="I253" s="218">
        <v>0.45</v>
      </c>
    </row>
    <row r="254" spans="1:9">
      <c r="A254" s="246">
        <v>107</v>
      </c>
      <c r="B254" s="246" t="s">
        <v>182</v>
      </c>
      <c r="C254" s="246" t="s">
        <v>271</v>
      </c>
      <c r="D254" s="218">
        <v>40</v>
      </c>
      <c r="E254" s="218">
        <v>40</v>
      </c>
      <c r="F254" s="218">
        <v>40</v>
      </c>
      <c r="G254" s="218">
        <v>0.93333333333333324</v>
      </c>
      <c r="H254" s="218">
        <v>0.8</v>
      </c>
      <c r="I254" s="218">
        <v>1</v>
      </c>
    </row>
    <row r="255" spans="1:9">
      <c r="A255" s="246">
        <v>109</v>
      </c>
      <c r="B255" s="246" t="s">
        <v>263</v>
      </c>
      <c r="C255" s="246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>
      <c r="A256" s="246">
        <v>109</v>
      </c>
      <c r="B256" s="246" t="s">
        <v>175</v>
      </c>
      <c r="C256" s="246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6">
        <v>109</v>
      </c>
      <c r="B257" s="246" t="s">
        <v>182</v>
      </c>
      <c r="C257" s="246" t="s">
        <v>216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6">
        <v>109</v>
      </c>
      <c r="B258" s="246" t="s">
        <v>173</v>
      </c>
      <c r="C258" s="246" t="s">
        <v>216</v>
      </c>
      <c r="D258" s="218">
        <v>4.166666666666667</v>
      </c>
      <c r="E258" s="218">
        <v>4</v>
      </c>
      <c r="F258" s="218">
        <v>4.25</v>
      </c>
      <c r="G258" s="218"/>
      <c r="H258" s="218"/>
      <c r="I258" s="218"/>
    </row>
    <row r="259" spans="1:9">
      <c r="A259" s="246">
        <v>110</v>
      </c>
      <c r="B259" s="246" t="s">
        <v>263</v>
      </c>
      <c r="C259" s="246" t="s">
        <v>217</v>
      </c>
      <c r="D259" s="218">
        <v>4.5999999999999996</v>
      </c>
      <c r="E259" s="218">
        <v>4.5999999999999996</v>
      </c>
      <c r="F259" s="218">
        <v>4.5999999999999996</v>
      </c>
      <c r="G259" s="218"/>
      <c r="H259" s="218"/>
      <c r="I259" s="218"/>
    </row>
    <row r="260" spans="1:9">
      <c r="A260" s="246">
        <v>110</v>
      </c>
      <c r="B260" s="246" t="s">
        <v>175</v>
      </c>
      <c r="C260" s="246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6">
        <v>110</v>
      </c>
      <c r="B261" s="246" t="s">
        <v>182</v>
      </c>
      <c r="C261" s="246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6">
        <v>110</v>
      </c>
      <c r="B262" s="246" t="s">
        <v>173</v>
      </c>
      <c r="C262" s="246" t="s">
        <v>217</v>
      </c>
      <c r="D262" s="218">
        <v>4.166666666666667</v>
      </c>
      <c r="E262" s="218">
        <v>4</v>
      </c>
      <c r="F262" s="218">
        <v>4.25</v>
      </c>
      <c r="G262" s="218"/>
      <c r="H262" s="218"/>
      <c r="I262" s="218"/>
    </row>
    <row r="263" spans="1:9">
      <c r="A263" s="246">
        <v>111</v>
      </c>
      <c r="B263" s="246" t="s">
        <v>263</v>
      </c>
      <c r="C263" s="246" t="s">
        <v>218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46">
        <v>111</v>
      </c>
      <c r="B264" s="246" t="s">
        <v>175</v>
      </c>
      <c r="C264" s="246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6">
        <v>111</v>
      </c>
      <c r="B265" s="246" t="s">
        <v>182</v>
      </c>
      <c r="C265" s="246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6">
        <v>111</v>
      </c>
      <c r="B266" s="246" t="s">
        <v>173</v>
      </c>
      <c r="C266" s="246" t="s">
        <v>218</v>
      </c>
      <c r="D266" s="218">
        <v>4.166666666666667</v>
      </c>
      <c r="E266" s="218">
        <v>4</v>
      </c>
      <c r="F266" s="218">
        <v>4.25</v>
      </c>
      <c r="G266" s="218"/>
      <c r="H266" s="218"/>
      <c r="I266" s="218"/>
    </row>
    <row r="267" spans="1:9">
      <c r="A267" s="246">
        <v>112</v>
      </c>
      <c r="B267" s="246" t="s">
        <v>263</v>
      </c>
      <c r="C267" s="246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6">
        <v>112</v>
      </c>
      <c r="B268" s="246" t="s">
        <v>175</v>
      </c>
      <c r="C268" s="246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6">
        <v>112</v>
      </c>
      <c r="B269" s="246" t="s">
        <v>182</v>
      </c>
      <c r="C269" s="246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112</v>
      </c>
      <c r="B270" s="246" t="s">
        <v>173</v>
      </c>
      <c r="C270" s="246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6">
        <v>113</v>
      </c>
      <c r="B271" s="246" t="s">
        <v>263</v>
      </c>
      <c r="C271" s="246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46">
        <v>113</v>
      </c>
      <c r="B272" s="246" t="s">
        <v>175</v>
      </c>
      <c r="C272" s="246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6">
        <v>113</v>
      </c>
      <c r="B273" s="246" t="s">
        <v>182</v>
      </c>
      <c r="C273" s="246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6">
        <v>113</v>
      </c>
      <c r="B274" s="246" t="s">
        <v>173</v>
      </c>
      <c r="C274" s="246" t="s">
        <v>220</v>
      </c>
      <c r="D274" s="218">
        <v>3.9166666666666665</v>
      </c>
      <c r="E274" s="218">
        <v>3.75</v>
      </c>
      <c r="F274" s="218">
        <v>4</v>
      </c>
      <c r="G274" s="218"/>
      <c r="H274" s="218"/>
      <c r="I274" s="218"/>
    </row>
    <row r="275" spans="1:9">
      <c r="A275" s="246">
        <v>114</v>
      </c>
      <c r="B275" s="246" t="s">
        <v>263</v>
      </c>
      <c r="C275" s="246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6">
        <v>114</v>
      </c>
      <c r="B276" s="246" t="s">
        <v>175</v>
      </c>
      <c r="C276" s="246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6">
        <v>114</v>
      </c>
      <c r="B277" s="246" t="s">
        <v>182</v>
      </c>
      <c r="C277" s="246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6">
        <v>114</v>
      </c>
      <c r="B278" s="246" t="s">
        <v>173</v>
      </c>
      <c r="C278" s="246" t="s">
        <v>221</v>
      </c>
      <c r="D278" s="218">
        <v>3.9166666666666665</v>
      </c>
      <c r="E278" s="218">
        <v>3.75</v>
      </c>
      <c r="F278" s="218">
        <v>4</v>
      </c>
      <c r="G278" s="218"/>
      <c r="H278" s="218"/>
      <c r="I278" s="218"/>
    </row>
    <row r="279" spans="1:9">
      <c r="A279" s="246">
        <v>115</v>
      </c>
      <c r="B279" s="246" t="s">
        <v>263</v>
      </c>
      <c r="C279" s="246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6">
        <v>115</v>
      </c>
      <c r="B280" s="246" t="s">
        <v>175</v>
      </c>
      <c r="C280" s="246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6">
        <v>115</v>
      </c>
      <c r="B281" s="246" t="s">
        <v>182</v>
      </c>
      <c r="C281" s="246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6">
        <v>115</v>
      </c>
      <c r="B282" s="246" t="s">
        <v>173</v>
      </c>
      <c r="C282" s="246" t="s">
        <v>222</v>
      </c>
      <c r="D282" s="218">
        <v>3.9166666666666665</v>
      </c>
      <c r="E282" s="218">
        <v>3.75</v>
      </c>
      <c r="F282" s="218">
        <v>4</v>
      </c>
      <c r="G282" s="218"/>
      <c r="H282" s="218"/>
      <c r="I282" s="218"/>
    </row>
    <row r="283" spans="1:9">
      <c r="A283" s="246">
        <v>116</v>
      </c>
      <c r="B283" s="246" t="s">
        <v>263</v>
      </c>
      <c r="C283" s="246" t="s">
        <v>223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>
      <c r="A284" s="246">
        <v>116</v>
      </c>
      <c r="B284" s="246" t="s">
        <v>175</v>
      </c>
      <c r="C284" s="246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6">
        <v>116</v>
      </c>
      <c r="B285" s="246" t="s">
        <v>182</v>
      </c>
      <c r="C285" s="246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6">
        <v>116</v>
      </c>
      <c r="B286" s="246" t="s">
        <v>173</v>
      </c>
      <c r="C286" s="246" t="s">
        <v>223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6">
        <v>119</v>
      </c>
      <c r="B287" s="246" t="s">
        <v>263</v>
      </c>
      <c r="C287" s="246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46">
        <v>119</v>
      </c>
      <c r="B288" s="246" t="s">
        <v>175</v>
      </c>
      <c r="C288" s="246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46">
        <v>119</v>
      </c>
      <c r="B289" s="246" t="s">
        <v>182</v>
      </c>
      <c r="C289" s="246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46">
        <v>119</v>
      </c>
      <c r="B290" s="246" t="s">
        <v>173</v>
      </c>
      <c r="C290" s="246" t="s">
        <v>145</v>
      </c>
      <c r="D290" s="218">
        <v>3.8333333333333335</v>
      </c>
      <c r="E290" s="218">
        <v>3.75</v>
      </c>
      <c r="F290" s="218">
        <v>4</v>
      </c>
      <c r="G290" s="218"/>
      <c r="H290" s="218"/>
      <c r="I290" s="218"/>
    </row>
    <row r="291" spans="1:9">
      <c r="A291" s="246">
        <v>120</v>
      </c>
      <c r="B291" s="246" t="s">
        <v>263</v>
      </c>
      <c r="C291" s="246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6">
        <v>120</v>
      </c>
      <c r="B292" s="246" t="s">
        <v>175</v>
      </c>
      <c r="C292" s="246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6">
        <v>120</v>
      </c>
      <c r="B293" s="246" t="s">
        <v>182</v>
      </c>
      <c r="C293" s="246" t="s">
        <v>146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46">
        <v>120</v>
      </c>
      <c r="B294" s="246" t="s">
        <v>173</v>
      </c>
      <c r="C294" s="246" t="s">
        <v>146</v>
      </c>
      <c r="D294" s="218">
        <v>2.6666666666666665</v>
      </c>
      <c r="E294" s="218">
        <v>2.5</v>
      </c>
      <c r="F294" s="218">
        <v>2.75</v>
      </c>
      <c r="G294" s="218"/>
      <c r="H294" s="218"/>
      <c r="I294" s="218"/>
    </row>
    <row r="295" spans="1:9">
      <c r="A295" s="246">
        <v>121</v>
      </c>
      <c r="B295" s="246" t="s">
        <v>263</v>
      </c>
      <c r="C295" s="246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6">
        <v>121</v>
      </c>
      <c r="B296" s="246" t="s">
        <v>175</v>
      </c>
      <c r="C296" s="246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6">
        <v>121</v>
      </c>
      <c r="B297" s="246" t="s">
        <v>182</v>
      </c>
      <c r="C297" s="246" t="s">
        <v>147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>
      <c r="A298" s="246">
        <v>121</v>
      </c>
      <c r="B298" s="246" t="s">
        <v>173</v>
      </c>
      <c r="C298" s="246" t="s">
        <v>147</v>
      </c>
      <c r="D298" s="218">
        <v>2.5666666666666669</v>
      </c>
      <c r="E298" s="218">
        <v>2.5</v>
      </c>
      <c r="F298" s="218">
        <v>2.6</v>
      </c>
      <c r="G298" s="218"/>
      <c r="H298" s="218"/>
      <c r="I298" s="218"/>
    </row>
    <row r="299" spans="1:9">
      <c r="A299" s="246">
        <v>122</v>
      </c>
      <c r="B299" s="246" t="s">
        <v>263</v>
      </c>
      <c r="C299" s="246" t="s">
        <v>156</v>
      </c>
      <c r="D299" s="218">
        <v>2.6500000000000004</v>
      </c>
      <c r="E299" s="218">
        <v>2.6</v>
      </c>
      <c r="F299" s="218">
        <v>2.7</v>
      </c>
      <c r="G299" s="218"/>
      <c r="H299" s="218"/>
      <c r="I299" s="218"/>
    </row>
    <row r="300" spans="1:9">
      <c r="A300" s="246">
        <v>122</v>
      </c>
      <c r="B300" s="246" t="s">
        <v>175</v>
      </c>
      <c r="C300" s="246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6">
        <v>122</v>
      </c>
      <c r="B301" s="246" t="s">
        <v>182</v>
      </c>
      <c r="C301" s="246" t="s">
        <v>156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46">
        <v>122</v>
      </c>
      <c r="B302" s="246" t="s">
        <v>173</v>
      </c>
      <c r="C302" s="246" t="s">
        <v>156</v>
      </c>
      <c r="D302" s="218">
        <v>2.5666666666666669</v>
      </c>
      <c r="E302" s="218">
        <v>2.5</v>
      </c>
      <c r="F302" s="218">
        <v>2.6</v>
      </c>
      <c r="G302" s="218"/>
      <c r="H302" s="218"/>
      <c r="I302" s="218"/>
    </row>
    <row r="303" spans="1:9">
      <c r="A303" s="246">
        <v>123</v>
      </c>
      <c r="B303" s="246" t="s">
        <v>263</v>
      </c>
      <c r="C303" s="246" t="s">
        <v>274</v>
      </c>
      <c r="D303" s="218">
        <v>1.35</v>
      </c>
      <c r="E303" s="218">
        <v>1.35</v>
      </c>
      <c r="F303" s="218">
        <v>1.35</v>
      </c>
      <c r="G303" s="218"/>
      <c r="H303" s="218"/>
      <c r="I303" s="218"/>
    </row>
    <row r="304" spans="1:9">
      <c r="A304" s="246">
        <v>124</v>
      </c>
      <c r="B304" s="246" t="s">
        <v>263</v>
      </c>
      <c r="C304" s="246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46">
        <v>124</v>
      </c>
      <c r="B305" s="246" t="s">
        <v>175</v>
      </c>
      <c r="C305" s="246" t="s">
        <v>148</v>
      </c>
      <c r="D305" s="218">
        <v>0.95</v>
      </c>
      <c r="E305" s="218">
        <v>0.9</v>
      </c>
      <c r="F305" s="218">
        <v>1</v>
      </c>
      <c r="G305" s="218"/>
      <c r="H305" s="218"/>
      <c r="I305" s="218"/>
    </row>
    <row r="306" spans="1:9">
      <c r="A306" s="246">
        <v>124</v>
      </c>
      <c r="B306" s="246" t="s">
        <v>182</v>
      </c>
      <c r="C306" s="246" t="s">
        <v>148</v>
      </c>
      <c r="D306" s="218">
        <v>1.1000000000000001</v>
      </c>
      <c r="E306" s="218">
        <v>1.1000000000000001</v>
      </c>
      <c r="F306" s="218">
        <v>1.1000000000000001</v>
      </c>
      <c r="G306" s="218"/>
      <c r="H306" s="218"/>
      <c r="I306" s="218"/>
    </row>
    <row r="307" spans="1:9">
      <c r="A307" s="246">
        <v>124</v>
      </c>
      <c r="B307" s="246" t="s">
        <v>173</v>
      </c>
      <c r="C307" s="246" t="s">
        <v>148</v>
      </c>
      <c r="D307" s="218">
        <v>1.1000000000000001</v>
      </c>
      <c r="E307" s="218">
        <v>1.1000000000000001</v>
      </c>
      <c r="F307" s="218">
        <v>1.1000000000000001</v>
      </c>
      <c r="G307" s="218"/>
      <c r="H307" s="218"/>
      <c r="I307" s="218"/>
    </row>
    <row r="308" spans="1:9">
      <c r="A308" s="246">
        <v>125</v>
      </c>
      <c r="B308" s="246" t="s">
        <v>263</v>
      </c>
      <c r="C308" s="246" t="s">
        <v>149</v>
      </c>
      <c r="D308" s="218">
        <v>1.35</v>
      </c>
      <c r="E308" s="218">
        <v>1.35</v>
      </c>
      <c r="F308" s="218">
        <v>1.35</v>
      </c>
      <c r="G308" s="218"/>
      <c r="H308" s="218"/>
      <c r="I308" s="218"/>
    </row>
    <row r="309" spans="1:9">
      <c r="A309" s="246">
        <v>125</v>
      </c>
      <c r="B309" s="246" t="s">
        <v>175</v>
      </c>
      <c r="C309" s="246" t="s">
        <v>149</v>
      </c>
      <c r="D309" s="218">
        <v>1.425</v>
      </c>
      <c r="E309" s="218">
        <v>1.35</v>
      </c>
      <c r="F309" s="218">
        <v>1.5</v>
      </c>
      <c r="G309" s="218"/>
      <c r="H309" s="218"/>
      <c r="I309" s="218"/>
    </row>
    <row r="310" spans="1:9">
      <c r="A310" s="246">
        <v>125</v>
      </c>
      <c r="B310" s="246" t="s">
        <v>182</v>
      </c>
      <c r="C310" s="246" t="s">
        <v>149</v>
      </c>
      <c r="D310" s="218">
        <v>1.5</v>
      </c>
      <c r="E310" s="218">
        <v>1.5</v>
      </c>
      <c r="F310" s="218">
        <v>1.5</v>
      </c>
      <c r="G310" s="218"/>
      <c r="H310" s="218"/>
      <c r="I310" s="218"/>
    </row>
    <row r="311" spans="1:9">
      <c r="A311" s="246">
        <v>125</v>
      </c>
      <c r="B311" s="246" t="s">
        <v>173</v>
      </c>
      <c r="C311" s="246" t="s">
        <v>149</v>
      </c>
      <c r="D311" s="218">
        <v>1.1499999999999999</v>
      </c>
      <c r="E311" s="218">
        <v>1.1499999999999999</v>
      </c>
      <c r="F311" s="218">
        <v>1.1499999999999999</v>
      </c>
      <c r="G311" s="218"/>
      <c r="H311" s="218"/>
      <c r="I311" s="218"/>
    </row>
    <row r="312" spans="1:9">
      <c r="A312" s="246">
        <v>126</v>
      </c>
      <c r="B312" s="246" t="s">
        <v>263</v>
      </c>
      <c r="C312" s="246" t="s">
        <v>272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6">
        <v>126</v>
      </c>
      <c r="B313" s="246" t="s">
        <v>175</v>
      </c>
      <c r="C313" s="246" t="s">
        <v>272</v>
      </c>
      <c r="D313" s="218">
        <v>3.25</v>
      </c>
      <c r="E313" s="218">
        <v>3</v>
      </c>
      <c r="F313" s="218">
        <v>3.5</v>
      </c>
      <c r="G313" s="218"/>
      <c r="H313" s="218"/>
      <c r="I313" s="218"/>
    </row>
    <row r="314" spans="1:9">
      <c r="A314" s="246">
        <v>126</v>
      </c>
      <c r="B314" s="246" t="s">
        <v>182</v>
      </c>
      <c r="C314" s="246" t="s">
        <v>272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6">
        <v>127</v>
      </c>
      <c r="B315" s="246" t="s">
        <v>263</v>
      </c>
      <c r="C315" s="246" t="s">
        <v>273</v>
      </c>
      <c r="D315" s="218">
        <v>2.5499999999999998</v>
      </c>
      <c r="E315" s="218">
        <v>2.5</v>
      </c>
      <c r="F315" s="218">
        <v>2.6</v>
      </c>
      <c r="G315" s="218"/>
      <c r="H315" s="218"/>
      <c r="I315" s="218"/>
    </row>
    <row r="316" spans="1:9">
      <c r="A316" s="246">
        <v>127</v>
      </c>
      <c r="B316" s="246" t="s">
        <v>175</v>
      </c>
      <c r="C316" s="246" t="s">
        <v>273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6">
        <v>127</v>
      </c>
      <c r="B317" s="246" t="s">
        <v>182</v>
      </c>
      <c r="C317" s="246" t="s">
        <v>273</v>
      </c>
      <c r="D317" s="218">
        <v>2.75</v>
      </c>
      <c r="E317" s="218">
        <v>2.75</v>
      </c>
      <c r="F317" s="218">
        <v>2.75</v>
      </c>
      <c r="G317" s="218"/>
      <c r="H317" s="218"/>
      <c r="I317" s="218"/>
    </row>
    <row r="318" spans="1:9">
      <c r="A318" s="246">
        <v>128</v>
      </c>
      <c r="B318" s="246" t="s">
        <v>263</v>
      </c>
      <c r="C318" s="246" t="s">
        <v>285</v>
      </c>
      <c r="D318" s="218">
        <v>29</v>
      </c>
      <c r="E318" s="218">
        <v>28</v>
      </c>
      <c r="F318" s="218">
        <v>30</v>
      </c>
      <c r="G318" s="218"/>
      <c r="H318" s="218"/>
      <c r="I318" s="218"/>
    </row>
    <row r="319" spans="1:9">
      <c r="A319" s="246">
        <v>129</v>
      </c>
      <c r="B319" s="246" t="s">
        <v>263</v>
      </c>
      <c r="C319" s="246" t="s">
        <v>286</v>
      </c>
      <c r="D319" s="218">
        <v>26.5</v>
      </c>
      <c r="E319" s="218">
        <v>25</v>
      </c>
      <c r="F319" s="218">
        <v>28</v>
      </c>
      <c r="G319" s="218"/>
      <c r="H319" s="218"/>
      <c r="I319" s="218"/>
    </row>
    <row r="320" spans="1:9">
      <c r="A320" s="246">
        <v>130</v>
      </c>
      <c r="B320" s="246" t="s">
        <v>263</v>
      </c>
      <c r="C320" s="246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6">
        <v>130</v>
      </c>
      <c r="B321" s="246" t="s">
        <v>175</v>
      </c>
      <c r="C321" s="246" t="s">
        <v>151</v>
      </c>
      <c r="D321" s="218">
        <v>2.5750000000000002</v>
      </c>
      <c r="E321" s="218">
        <v>2.5</v>
      </c>
      <c r="F321" s="218">
        <v>2.65</v>
      </c>
      <c r="G321" s="218"/>
      <c r="H321" s="218"/>
      <c r="I321" s="218"/>
    </row>
    <row r="322" spans="1:9">
      <c r="A322" s="246">
        <v>130</v>
      </c>
      <c r="B322" s="246" t="s">
        <v>182</v>
      </c>
      <c r="C322" s="246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6">
        <v>130</v>
      </c>
      <c r="B323" s="246" t="s">
        <v>173</v>
      </c>
      <c r="C323" s="246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6">
        <v>132</v>
      </c>
      <c r="B324" s="246" t="s">
        <v>263</v>
      </c>
      <c r="C324" s="246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46">
        <v>132</v>
      </c>
      <c r="B325" s="246" t="s">
        <v>175</v>
      </c>
      <c r="C325" s="246" t="s">
        <v>152</v>
      </c>
      <c r="D325" s="218">
        <v>1.95</v>
      </c>
      <c r="E325" s="218">
        <v>1.9</v>
      </c>
      <c r="F325" s="218">
        <v>2</v>
      </c>
      <c r="G325" s="218"/>
      <c r="H325" s="218"/>
      <c r="I325" s="218"/>
    </row>
    <row r="326" spans="1:9">
      <c r="A326" s="246">
        <v>132</v>
      </c>
      <c r="B326" s="246" t="s">
        <v>182</v>
      </c>
      <c r="C326" s="246" t="s">
        <v>152</v>
      </c>
      <c r="D326" s="218">
        <v>2.25</v>
      </c>
      <c r="E326" s="218">
        <v>2.25</v>
      </c>
      <c r="F326" s="218">
        <v>2.25</v>
      </c>
      <c r="G326" s="218"/>
      <c r="H326" s="218"/>
      <c r="I326" s="218"/>
    </row>
    <row r="327" spans="1:9">
      <c r="A327" s="246">
        <v>132</v>
      </c>
      <c r="B327" s="246" t="s">
        <v>173</v>
      </c>
      <c r="C327" s="246" t="s">
        <v>152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>
      <c r="A328" s="246">
        <v>133</v>
      </c>
      <c r="B328" s="246" t="s">
        <v>263</v>
      </c>
      <c r="C328" s="246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6">
        <v>133</v>
      </c>
      <c r="B329" s="246" t="s">
        <v>175</v>
      </c>
      <c r="C329" s="246" t="s">
        <v>153</v>
      </c>
      <c r="D329" s="218">
        <v>2.8250000000000002</v>
      </c>
      <c r="E329" s="218">
        <v>2.65</v>
      </c>
      <c r="F329" s="218">
        <v>3</v>
      </c>
      <c r="G329" s="218"/>
      <c r="H329" s="218"/>
      <c r="I329" s="218"/>
    </row>
    <row r="330" spans="1:9">
      <c r="A330" s="246">
        <v>133</v>
      </c>
      <c r="B330" s="246" t="s">
        <v>182</v>
      </c>
      <c r="C330" s="246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6">
        <v>133</v>
      </c>
      <c r="B331" s="246" t="s">
        <v>173</v>
      </c>
      <c r="C331" s="246" t="s">
        <v>153</v>
      </c>
      <c r="D331" s="218">
        <v>3.1749999999999998</v>
      </c>
      <c r="E331" s="218">
        <v>3.15</v>
      </c>
      <c r="F331" s="218">
        <v>3.2</v>
      </c>
      <c r="G331" s="218"/>
      <c r="H331" s="218"/>
      <c r="I331" s="218"/>
    </row>
    <row r="332" spans="1:9">
      <c r="A332" s="246">
        <v>134</v>
      </c>
      <c r="B332" s="246" t="s">
        <v>263</v>
      </c>
      <c r="C332" s="246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46">
        <v>134</v>
      </c>
      <c r="B333" s="246" t="s">
        <v>175</v>
      </c>
      <c r="C333" s="246" t="s">
        <v>154</v>
      </c>
      <c r="D333" s="218">
        <v>3.95</v>
      </c>
      <c r="E333" s="218">
        <v>3.9</v>
      </c>
      <c r="F333" s="218">
        <v>4</v>
      </c>
      <c r="G333" s="218"/>
      <c r="H333" s="218"/>
      <c r="I333" s="218"/>
    </row>
    <row r="334" spans="1:9">
      <c r="A334" s="246">
        <v>134</v>
      </c>
      <c r="B334" s="246" t="s">
        <v>182</v>
      </c>
      <c r="C334" s="246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>
      <c r="A335" s="246">
        <v>134</v>
      </c>
      <c r="B335" s="246" t="s">
        <v>173</v>
      </c>
      <c r="C335" s="246" t="s">
        <v>154</v>
      </c>
      <c r="D335" s="218">
        <v>3.2</v>
      </c>
      <c r="E335" s="218">
        <v>3.2</v>
      </c>
      <c r="F335" s="218">
        <v>3.2</v>
      </c>
      <c r="G335" s="218"/>
      <c r="H335" s="218"/>
      <c r="I335" s="218"/>
    </row>
    <row r="336" spans="1:9">
      <c r="A336" s="246">
        <v>135</v>
      </c>
      <c r="B336" s="246" t="s">
        <v>263</v>
      </c>
      <c r="C336" s="246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6">
        <v>135</v>
      </c>
      <c r="B337" s="246" t="s">
        <v>173</v>
      </c>
      <c r="C337" s="246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46">
        <v>136</v>
      </c>
      <c r="B338" s="246" t="s">
        <v>191</v>
      </c>
      <c r="C338" s="246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46">
        <v>136</v>
      </c>
      <c r="B339" s="246" t="s">
        <v>175</v>
      </c>
      <c r="C339" s="246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46">
        <v>136</v>
      </c>
      <c r="B340" s="246" t="s">
        <v>182</v>
      </c>
      <c r="C340" s="246" t="s">
        <v>224</v>
      </c>
      <c r="D340" s="218">
        <v>2.5</v>
      </c>
      <c r="E340" s="218">
        <v>2.5</v>
      </c>
      <c r="F340" s="218">
        <v>2.5</v>
      </c>
      <c r="G340" s="218"/>
      <c r="H340" s="218"/>
      <c r="I340" s="218"/>
    </row>
    <row r="341" spans="1:9">
      <c r="A341" s="246">
        <v>136</v>
      </c>
      <c r="B341" s="246" t="s">
        <v>173</v>
      </c>
      <c r="C341" s="246" t="s">
        <v>224</v>
      </c>
      <c r="D341" s="218">
        <v>1.75</v>
      </c>
      <c r="E341" s="218">
        <v>1.75</v>
      </c>
      <c r="F341" s="218">
        <v>1.75</v>
      </c>
      <c r="G341" s="218"/>
      <c r="H341" s="218"/>
      <c r="I341" s="218"/>
    </row>
    <row r="342" spans="1:9">
      <c r="A342" s="246">
        <v>137</v>
      </c>
      <c r="B342" s="246" t="s">
        <v>191</v>
      </c>
      <c r="C342" s="246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6">
        <v>137</v>
      </c>
      <c r="B343" s="246" t="s">
        <v>175</v>
      </c>
      <c r="C343" s="246" t="s">
        <v>241</v>
      </c>
      <c r="D343" s="218">
        <v>3.125</v>
      </c>
      <c r="E343" s="218">
        <v>3</v>
      </c>
      <c r="F343" s="218">
        <v>3.25</v>
      </c>
      <c r="G343" s="218"/>
      <c r="H343" s="218"/>
      <c r="I343" s="218"/>
    </row>
    <row r="344" spans="1:9">
      <c r="A344" s="246">
        <v>137</v>
      </c>
      <c r="B344" s="246" t="s">
        <v>182</v>
      </c>
      <c r="C344" s="246" t="s">
        <v>241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46">
        <v>138</v>
      </c>
      <c r="B345" s="246" t="s">
        <v>191</v>
      </c>
      <c r="C345" s="246" t="s">
        <v>242</v>
      </c>
      <c r="D345" s="218">
        <v>6</v>
      </c>
      <c r="E345" s="218">
        <v>6</v>
      </c>
      <c r="F345" s="218">
        <v>6</v>
      </c>
      <c r="G345" s="218"/>
      <c r="H345" s="218"/>
      <c r="I345" s="218"/>
    </row>
    <row r="346" spans="1:9">
      <c r="A346" s="246">
        <v>138</v>
      </c>
      <c r="B346" s="246" t="s">
        <v>175</v>
      </c>
      <c r="C346" s="246" t="s">
        <v>242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6">
        <v>138</v>
      </c>
      <c r="B347" s="246" t="s">
        <v>182</v>
      </c>
      <c r="C347" s="246" t="s">
        <v>242</v>
      </c>
      <c r="D347" s="218">
        <v>5</v>
      </c>
      <c r="E347" s="218">
        <v>5</v>
      </c>
      <c r="F347" s="218">
        <v>5</v>
      </c>
      <c r="G347" s="218"/>
      <c r="H347" s="218"/>
      <c r="I347" s="218"/>
    </row>
    <row r="348" spans="1:9">
      <c r="A348" s="246">
        <v>138</v>
      </c>
      <c r="B348" s="246" t="s">
        <v>173</v>
      </c>
      <c r="C348" s="246" t="s">
        <v>242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46">
        <v>139</v>
      </c>
      <c r="B349" s="246" t="s">
        <v>191</v>
      </c>
      <c r="C349" s="246" t="s">
        <v>243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6">
        <v>139</v>
      </c>
      <c r="B350" s="246" t="s">
        <v>182</v>
      </c>
      <c r="C350" s="246" t="s">
        <v>243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46">
        <v>140</v>
      </c>
      <c r="B351" s="246" t="s">
        <v>191</v>
      </c>
      <c r="C351" s="246" t="s">
        <v>225</v>
      </c>
      <c r="D351" s="218">
        <v>8</v>
      </c>
      <c r="E351" s="218">
        <v>8</v>
      </c>
      <c r="F351" s="218">
        <v>8</v>
      </c>
      <c r="G351" s="218"/>
      <c r="H351" s="218"/>
      <c r="I351" s="218"/>
    </row>
    <row r="352" spans="1:9">
      <c r="A352" s="246">
        <v>140</v>
      </c>
      <c r="B352" s="246" t="s">
        <v>175</v>
      </c>
      <c r="C352" s="246" t="s">
        <v>225</v>
      </c>
      <c r="D352" s="218">
        <v>6</v>
      </c>
      <c r="E352" s="218">
        <v>6</v>
      </c>
      <c r="F352" s="218">
        <v>6</v>
      </c>
      <c r="G352" s="218"/>
      <c r="H352" s="218"/>
      <c r="I352" s="218"/>
    </row>
    <row r="353" spans="1:9">
      <c r="A353" s="246">
        <v>140</v>
      </c>
      <c r="B353" s="246" t="s">
        <v>182</v>
      </c>
      <c r="C353" s="246" t="s">
        <v>225</v>
      </c>
      <c r="D353" s="218">
        <v>7</v>
      </c>
      <c r="E353" s="218">
        <v>7</v>
      </c>
      <c r="F353" s="218">
        <v>7</v>
      </c>
      <c r="G353" s="218"/>
      <c r="H353" s="218"/>
      <c r="I353" s="218"/>
    </row>
    <row r="354" spans="1:9">
      <c r="A354" s="246">
        <v>140</v>
      </c>
      <c r="B354" s="246" t="s">
        <v>173</v>
      </c>
      <c r="C354" s="246" t="s">
        <v>225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>
      <c r="A355" s="246">
        <v>141</v>
      </c>
      <c r="B355" s="246" t="s">
        <v>191</v>
      </c>
      <c r="C355" s="246" t="s">
        <v>244</v>
      </c>
      <c r="D355" s="218">
        <v>5</v>
      </c>
      <c r="E355" s="218">
        <v>5</v>
      </c>
      <c r="F355" s="218">
        <v>5</v>
      </c>
      <c r="G355" s="218"/>
      <c r="H355" s="218"/>
      <c r="I355" s="218"/>
    </row>
    <row r="356" spans="1:9">
      <c r="A356" s="246">
        <v>141</v>
      </c>
      <c r="B356" s="246" t="s">
        <v>175</v>
      </c>
      <c r="C356" s="246" t="s">
        <v>244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6">
        <v>141</v>
      </c>
      <c r="B357" s="246" t="s">
        <v>182</v>
      </c>
      <c r="C357" s="246" t="s">
        <v>244</v>
      </c>
      <c r="D357" s="218">
        <v>7</v>
      </c>
      <c r="E357" s="218">
        <v>7</v>
      </c>
      <c r="F357" s="218">
        <v>7</v>
      </c>
      <c r="G357" s="218"/>
      <c r="H357" s="218"/>
      <c r="I357" s="218"/>
    </row>
    <row r="358" spans="1:9">
      <c r="A358" s="246">
        <v>142</v>
      </c>
      <c r="B358" s="246" t="s">
        <v>191</v>
      </c>
      <c r="C358" s="246" t="s">
        <v>226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46">
        <v>142</v>
      </c>
      <c r="B359" s="246" t="s">
        <v>175</v>
      </c>
      <c r="C359" s="246" t="s">
        <v>226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6">
        <v>142</v>
      </c>
      <c r="B360" s="246" t="s">
        <v>182</v>
      </c>
      <c r="C360" s="246" t="s">
        <v>226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6">
        <v>142</v>
      </c>
      <c r="B361" s="246" t="s">
        <v>173</v>
      </c>
      <c r="C361" s="246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6">
        <v>143</v>
      </c>
      <c r="B362" s="246" t="s">
        <v>191</v>
      </c>
      <c r="C362" s="246" t="s">
        <v>227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46">
        <v>143</v>
      </c>
      <c r="B363" s="246" t="s">
        <v>175</v>
      </c>
      <c r="C363" s="246" t="s">
        <v>227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6">
        <v>143</v>
      </c>
      <c r="B364" s="246" t="s">
        <v>173</v>
      </c>
      <c r="C364" s="246" t="s">
        <v>227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46">
        <v>144</v>
      </c>
      <c r="B365" s="246" t="s">
        <v>191</v>
      </c>
      <c r="C365" s="246" t="s">
        <v>245</v>
      </c>
      <c r="D365" s="218">
        <v>5.5</v>
      </c>
      <c r="E365" s="218">
        <v>5.5</v>
      </c>
      <c r="F365" s="218">
        <v>5.5</v>
      </c>
      <c r="G365" s="218"/>
      <c r="H365" s="218"/>
      <c r="I365" s="218"/>
    </row>
    <row r="366" spans="1:9">
      <c r="A366" s="246">
        <v>145</v>
      </c>
      <c r="B366" s="246" t="s">
        <v>191</v>
      </c>
      <c r="C366" s="246" t="s">
        <v>246</v>
      </c>
      <c r="D366" s="218">
        <v>5</v>
      </c>
      <c r="E366" s="218">
        <v>5</v>
      </c>
      <c r="F366" s="218">
        <v>5</v>
      </c>
      <c r="G366" s="218"/>
      <c r="H366" s="218"/>
      <c r="I366" s="218"/>
    </row>
    <row r="367" spans="1:9">
      <c r="A367" s="246">
        <v>145</v>
      </c>
      <c r="B367" s="246" t="s">
        <v>182</v>
      </c>
      <c r="C367" s="246" t="s">
        <v>246</v>
      </c>
      <c r="D367" s="218">
        <v>7</v>
      </c>
      <c r="E367" s="218">
        <v>7</v>
      </c>
      <c r="F367" s="218">
        <v>7</v>
      </c>
      <c r="G367" s="218"/>
      <c r="H367" s="218"/>
      <c r="I367" s="218"/>
    </row>
    <row r="368" spans="1:9">
      <c r="A368" s="246">
        <v>146</v>
      </c>
      <c r="B368" s="246" t="s">
        <v>191</v>
      </c>
      <c r="C368" s="246" t="s">
        <v>247</v>
      </c>
      <c r="D368" s="218">
        <v>3.5</v>
      </c>
      <c r="E368" s="218">
        <v>3.5</v>
      </c>
      <c r="F368" s="218">
        <v>3.5</v>
      </c>
      <c r="G368" s="218"/>
      <c r="H368" s="218"/>
      <c r="I368" s="218"/>
    </row>
    <row r="369" spans="1:9">
      <c r="A369" s="246">
        <v>146</v>
      </c>
      <c r="B369" s="246" t="s">
        <v>182</v>
      </c>
      <c r="C369" s="246" t="s">
        <v>247</v>
      </c>
      <c r="D369" s="218">
        <v>5</v>
      </c>
      <c r="E369" s="218">
        <v>5</v>
      </c>
      <c r="F369" s="218">
        <v>5</v>
      </c>
      <c r="G369" s="218"/>
      <c r="H369" s="218"/>
      <c r="I369" s="218"/>
    </row>
    <row r="370" spans="1:9">
      <c r="A370" s="246">
        <v>147</v>
      </c>
      <c r="B370" s="246" t="s">
        <v>191</v>
      </c>
      <c r="C370" s="246" t="s">
        <v>228</v>
      </c>
      <c r="D370" s="218">
        <v>1.75</v>
      </c>
      <c r="E370" s="218">
        <v>1.75</v>
      </c>
      <c r="F370" s="218">
        <v>1.75</v>
      </c>
      <c r="G370" s="218"/>
      <c r="H370" s="218"/>
      <c r="I370" s="218"/>
    </row>
    <row r="371" spans="1:9">
      <c r="A371" s="246">
        <v>147</v>
      </c>
      <c r="B371" s="246" t="s">
        <v>173</v>
      </c>
      <c r="C371" s="246" t="s">
        <v>228</v>
      </c>
      <c r="D371" s="218">
        <v>2.25</v>
      </c>
      <c r="E371" s="218">
        <v>2.25</v>
      </c>
      <c r="F371" s="218">
        <v>2.25</v>
      </c>
      <c r="G371" s="218"/>
      <c r="H371" s="218"/>
      <c r="I371" s="218"/>
    </row>
    <row r="372" spans="1:9">
      <c r="A372" s="246">
        <v>148</v>
      </c>
      <c r="B372" s="246" t="s">
        <v>191</v>
      </c>
      <c r="C372" s="246" t="s">
        <v>248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>
      <c r="A373" s="246">
        <v>148</v>
      </c>
      <c r="B373" s="246" t="s">
        <v>182</v>
      </c>
      <c r="C373" s="246" t="s">
        <v>248</v>
      </c>
      <c r="D373" s="218">
        <v>7</v>
      </c>
      <c r="E373" s="218">
        <v>7</v>
      </c>
      <c r="F373" s="218">
        <v>7</v>
      </c>
      <c r="G373" s="218"/>
      <c r="H373" s="218"/>
      <c r="I373" s="218"/>
    </row>
    <row r="374" spans="1:9">
      <c r="A374" s="246">
        <v>149</v>
      </c>
      <c r="B374" s="246" t="s">
        <v>191</v>
      </c>
      <c r="C374" s="246" t="s">
        <v>249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6">
        <v>149</v>
      </c>
      <c r="B375" s="246" t="s">
        <v>175</v>
      </c>
      <c r="C375" s="246" t="s">
        <v>249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46">
        <v>149</v>
      </c>
      <c r="B376" s="246" t="s">
        <v>182</v>
      </c>
      <c r="C376" s="246" t="s">
        <v>249</v>
      </c>
      <c r="D376" s="218">
        <v>3.5</v>
      </c>
      <c r="E376" s="218">
        <v>3.5</v>
      </c>
      <c r="F376" s="218">
        <v>3.5</v>
      </c>
      <c r="G376" s="218"/>
      <c r="H376" s="218"/>
      <c r="I376" s="218"/>
    </row>
    <row r="377" spans="1:9">
      <c r="A377" s="246">
        <v>150</v>
      </c>
      <c r="B377" s="246" t="s">
        <v>191</v>
      </c>
      <c r="C377" s="246" t="s">
        <v>229</v>
      </c>
      <c r="D377" s="218">
        <v>1</v>
      </c>
      <c r="E377" s="218">
        <v>1</v>
      </c>
      <c r="F377" s="218">
        <v>1</v>
      </c>
      <c r="G377" s="218"/>
      <c r="H377" s="218"/>
      <c r="I377" s="218"/>
    </row>
    <row r="378" spans="1:9">
      <c r="A378" s="246">
        <v>150</v>
      </c>
      <c r="B378" s="246" t="s">
        <v>182</v>
      </c>
      <c r="C378" s="246" t="s">
        <v>229</v>
      </c>
      <c r="D378" s="218">
        <v>1.75</v>
      </c>
      <c r="E378" s="218">
        <v>1.75</v>
      </c>
      <c r="F378" s="218">
        <v>1.75</v>
      </c>
      <c r="G378" s="218"/>
      <c r="H378" s="218"/>
      <c r="I378" s="21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INDECAEA0990521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INDECAEA0990521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INDECAEA0990521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31/may</v>
      </c>
      <c r="E6" s="116" t="s">
        <v>0</v>
      </c>
      <c r="F6" s="116" t="s">
        <v>1</v>
      </c>
      <c r="G6" s="117" t="str">
        <f>CONCATENATE(AC5," ",TEXT(AD8,"dd/mmm"))</f>
        <v>Promedio 28/may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28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44347</v>
      </c>
      <c r="AD7" s="23">
        <f>+AC7</f>
        <v>44347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44344</v>
      </c>
      <c r="AD8" s="23">
        <f>+AC8</f>
        <v>44344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18"/>
        <v>46.6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-9.3370681605975392E-4</v>
      </c>
      <c r="K12" s="228"/>
      <c r="L12" s="83">
        <f t="shared" si="18"/>
        <v>41</v>
      </c>
      <c r="M12" s="83">
        <f t="shared" si="7"/>
        <v>38</v>
      </c>
      <c r="N12" s="83">
        <f t="shared" si="8"/>
        <v>45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15.666666666666666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si="4"/>
        <v>↓</v>
      </c>
      <c r="I15" s="204">
        <f t="shared" si="5"/>
        <v>-0.12280701754385959</v>
      </c>
      <c r="J15" s="205">
        <f t="shared" si="6"/>
        <v>-7.7777777777777741E-3</v>
      </c>
      <c r="K15" s="85"/>
      <c r="L15" s="83">
        <f t="shared" si="18"/>
        <v>14.6</v>
      </c>
      <c r="M15" s="83">
        <f t="shared" si="7"/>
        <v>14</v>
      </c>
      <c r="N15" s="83">
        <f t="shared" si="8"/>
        <v>15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4"/>
        <v>↓</v>
      </c>
      <c r="I16" s="204">
        <f t="shared" si="5"/>
        <v>-7.1428571428571175E-2</v>
      </c>
      <c r="J16" s="205">
        <f t="shared" si="6"/>
        <v>-4.8780487804877875E-3</v>
      </c>
      <c r="K16" s="85"/>
      <c r="L16" s="83">
        <f t="shared" si="18"/>
        <v>14.8</v>
      </c>
      <c r="M16" s="83">
        <f t="shared" si="7"/>
        <v>14</v>
      </c>
      <c r="N16" s="83">
        <f t="shared" si="8"/>
        <v>15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INDECAEA0990521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44347</v>
      </c>
      <c r="B24" s="229">
        <f>AC7</f>
        <v>44347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31/may</v>
      </c>
      <c r="E27" s="116" t="s">
        <v>0</v>
      </c>
      <c r="F27" s="116" t="s">
        <v>1</v>
      </c>
      <c r="G27" s="117" t="str">
        <f>CONCATENATE(AC26," ",TEXT(AD29,"dd/mmm"))</f>
        <v>Promedio 28/may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44347</v>
      </c>
      <c r="AD28" s="23">
        <f>+AC28</f>
        <v>44347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44344</v>
      </c>
      <c r="AD29" s="23">
        <f>+AC29</f>
        <v>44344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8"/>
      <c r="L31" s="149">
        <f t="shared" si="37"/>
        <v>0.56999999999999995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0.66999999999999993</v>
      </c>
      <c r="H33" s="149" t="str">
        <f t="shared" si="23"/>
        <v>↓</v>
      </c>
      <c r="I33" s="149">
        <f t="shared" si="24"/>
        <v>-3.3333333333332993E-3</v>
      </c>
      <c r="J33" s="205">
        <f t="shared" si="25"/>
        <v>-4.9751243781094023E-3</v>
      </c>
      <c r="K33" s="228"/>
      <c r="L33" s="149">
        <f t="shared" si="37"/>
        <v>0.52</v>
      </c>
      <c r="M33" s="149">
        <f t="shared" si="26"/>
        <v>0.5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W9" sqref="W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28/may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38.571428571428569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37.68181818181818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44347</v>
      </c>
      <c r="Z7" s="23">
        <f>+Y7</f>
        <v>44347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44344</v>
      </c>
      <c r="Z8" s="23">
        <f>+Y8</f>
        <v>44344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51.75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57</v>
      </c>
      <c r="Q9" s="83">
        <f t="shared" si="11"/>
        <v>57</v>
      </c>
      <c r="R9" s="83">
        <f t="shared" si="12"/>
        <v>57</v>
      </c>
      <c r="S9" s="84"/>
      <c r="T9" s="83">
        <f t="shared" si="13"/>
        <v>53.25</v>
      </c>
      <c r="U9" s="83">
        <f t="shared" si="14"/>
        <v>53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7"/>
        <v>46.6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60</v>
      </c>
      <c r="Q10" s="83">
        <f t="shared" si="11"/>
        <v>60</v>
      </c>
      <c r="R10" s="83">
        <f t="shared" si="12"/>
        <v>60</v>
      </c>
      <c r="S10" s="84"/>
      <c r="T10" s="83">
        <f t="shared" si="13"/>
        <v>51.8125</v>
      </c>
      <c r="U10" s="83">
        <f t="shared" si="14"/>
        <v>50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51</v>
      </c>
      <c r="U11" s="83">
        <f t="shared" si="14"/>
        <v>50</v>
      </c>
      <c r="V11" s="83">
        <f t="shared" si="15"/>
        <v>52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↓</v>
      </c>
      <c r="I12" s="204">
        <f t="shared" si="5"/>
        <v>-4.4444444444444287E-2</v>
      </c>
      <c r="J12" s="205">
        <f t="shared" si="6"/>
        <v>-9.3370681605975392E-4</v>
      </c>
      <c r="K12" s="228"/>
      <c r="L12" s="83">
        <f t="shared" si="7"/>
        <v>41</v>
      </c>
      <c r="M12" s="83">
        <f t="shared" si="8"/>
        <v>38</v>
      </c>
      <c r="N12" s="83">
        <f t="shared" si="9"/>
        <v>45</v>
      </c>
      <c r="O12" s="84"/>
      <c r="P12" s="83">
        <f t="shared" si="10"/>
        <v>54.285714285714285</v>
      </c>
      <c r="Q12" s="83">
        <f t="shared" si="11"/>
        <v>53</v>
      </c>
      <c r="R12" s="83">
        <f t="shared" si="12"/>
        <v>55</v>
      </c>
      <c r="S12" s="84"/>
      <c r="T12" s="83">
        <f t="shared" si="13"/>
        <v>49.428571428571431</v>
      </c>
      <c r="U12" s="83">
        <f t="shared" si="14"/>
        <v>48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15.666666666666666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ref="H15:H16" si="16">IF(D15="n.d.","",IF(G15="n.d.","",IF(D15=G15,"=",IF(D15&gt;G15,"↑","↓"))))</f>
        <v>↓</v>
      </c>
      <c r="I15" s="204">
        <f t="shared" si="5"/>
        <v>-0.12280701754385959</v>
      </c>
      <c r="J15" s="205">
        <f t="shared" si="6"/>
        <v>-7.7777777777777741E-3</v>
      </c>
      <c r="K15" s="85"/>
      <c r="L15" s="83">
        <f t="shared" si="7"/>
        <v>14.6</v>
      </c>
      <c r="M15" s="83">
        <f t="shared" si="8"/>
        <v>14</v>
      </c>
      <c r="N15" s="83">
        <f t="shared" si="9"/>
        <v>15</v>
      </c>
      <c r="O15" s="84"/>
      <c r="P15" s="83">
        <f t="shared" si="10"/>
        <v>15</v>
      </c>
      <c r="Q15" s="83">
        <f t="shared" si="11"/>
        <v>14</v>
      </c>
      <c r="R15" s="83">
        <f t="shared" si="12"/>
        <v>16</v>
      </c>
      <c r="S15" s="84"/>
      <c r="T15" s="83">
        <f t="shared" si="13"/>
        <v>15.833333333333334</v>
      </c>
      <c r="U15" s="83">
        <f t="shared" si="14"/>
        <v>15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16"/>
        <v>↓</v>
      </c>
      <c r="I16" s="204">
        <f t="shared" si="5"/>
        <v>-7.1428571428571175E-2</v>
      </c>
      <c r="J16" s="205">
        <f t="shared" si="6"/>
        <v>-4.8780487804877875E-3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16.714285714285715</v>
      </c>
      <c r="Q16" s="83">
        <f t="shared" si="11"/>
        <v>16</v>
      </c>
      <c r="R16" s="83">
        <f t="shared" si="12"/>
        <v>17</v>
      </c>
      <c r="S16" s="84"/>
      <c r="T16" s="83">
        <f t="shared" si="13"/>
        <v>15.416666666666666</v>
      </c>
      <c r="U16" s="83">
        <f t="shared" si="14"/>
        <v>14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INDECAEA0990521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44347</v>
      </c>
      <c r="B24" s="229">
        <f>Y7</f>
        <v>44347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SENSUNTEPEQUE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31/may</v>
      </c>
      <c r="E27" s="116" t="s">
        <v>0</v>
      </c>
      <c r="F27" s="116" t="s">
        <v>1</v>
      </c>
      <c r="G27" s="117" t="str">
        <f>CONCATENATE(Y26," ",TEXT(Z29,"dd/mmm"))</f>
        <v>Promedio 28/may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44347</v>
      </c>
      <c r="Z28" s="23">
        <f>+Y28</f>
        <v>44347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44344</v>
      </c>
      <c r="Z29" s="23">
        <f>+Y29</f>
        <v>44344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8"/>
      <c r="L31" s="149">
        <f t="shared" si="32"/>
        <v>0.56999999999999995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0.66999999999999993</v>
      </c>
      <c r="H33" s="149" t="str">
        <f t="shared" si="21"/>
        <v>↓</v>
      </c>
      <c r="I33" s="149">
        <f t="shared" si="22"/>
        <v>-3.3333333333332993E-3</v>
      </c>
      <c r="J33" s="205">
        <f t="shared" si="23"/>
        <v>-4.9751243781094023E-3</v>
      </c>
      <c r="K33" s="228"/>
      <c r="L33" s="149">
        <f t="shared" si="32"/>
        <v>0.52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0.7142857142857143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1.19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0.20624999999999999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0.24285714285714285</v>
      </c>
      <c r="Q37" s="149">
        <f t="shared" si="27"/>
        <v>0.2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28/may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13.333333333333334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44347</v>
      </c>
      <c r="Z7" s="23">
        <f>+Y7</f>
        <v>44347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44344</v>
      </c>
      <c r="Z8" s="23">
        <f>+Y8</f>
        <v>44344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40.799999999999997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0.29999999999999716</v>
      </c>
      <c r="J9" s="208">
        <f>IF(D9="n.d.","",IF(G9="n.d.","",(D9-G9)/G9))</f>
        <v>7.4074074074073374E-3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46.666666666666664</v>
      </c>
      <c r="H11" s="206" t="str">
        <f t="shared" si="4"/>
        <v>↑</v>
      </c>
      <c r="I11" s="207">
        <f t="shared" si="5"/>
        <v>3.3333333333333357</v>
      </c>
      <c r="J11" s="208">
        <f t="shared" si="6"/>
        <v>7.142857142857148E-2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11.333333333333334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7.666666666666667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7</v>
      </c>
      <c r="H14" s="206" t="str">
        <f>IF(D14="n.d.","",IF(G14="n.d.","",IF(D14=G14,"=",IF(D14&gt;G14,"↑","↓"))))</f>
        <v>↓</v>
      </c>
      <c r="I14" s="207">
        <f>IF(D14="n.d.","",IF(G14="n.d.","",(D14-G14)))</f>
        <v>-1</v>
      </c>
      <c r="J14" s="208">
        <f>IF(D14="n.d.","",IF(G14="n.d.","",(D14-G14)/G14))</f>
        <v>-0.14285714285714285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-1</v>
      </c>
      <c r="J15" s="208">
        <f t="shared" ref="J15:J55" si="18">IF(D15="n.d.","",IF(G15="n.d.","",(D15-G15)/G15))</f>
        <v>-0.2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12.875</v>
      </c>
      <c r="H16" s="206" t="str">
        <f t="shared" si="16"/>
        <v>↓</v>
      </c>
      <c r="I16" s="207">
        <f t="shared" si="17"/>
        <v>-0.875</v>
      </c>
      <c r="J16" s="208">
        <f t="shared" si="18"/>
        <v>-6.7961165048543687E-2</v>
      </c>
      <c r="K16" s="130"/>
      <c r="L16" s="130">
        <f t="shared" si="7"/>
        <v>13</v>
      </c>
      <c r="M16" s="130">
        <f t="shared" si="8"/>
        <v>12</v>
      </c>
      <c r="N16" s="130">
        <f t="shared" si="9"/>
        <v>16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14</v>
      </c>
      <c r="U16" s="129">
        <f t="shared" si="14"/>
        <v>14</v>
      </c>
      <c r="V16" s="129">
        <f t="shared" si="15"/>
        <v>14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10.875</v>
      </c>
      <c r="H17" s="206" t="str">
        <f t="shared" si="16"/>
        <v>↓</v>
      </c>
      <c r="I17" s="207">
        <f t="shared" si="17"/>
        <v>-0.875</v>
      </c>
      <c r="J17" s="208">
        <f t="shared" si="18"/>
        <v>-8.0459770114942528E-2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16.875</v>
      </c>
      <c r="E18" s="128">
        <f t="shared" si="1"/>
        <v>16</v>
      </c>
      <c r="F18" s="128">
        <f t="shared" si="2"/>
        <v>17</v>
      </c>
      <c r="G18" s="128">
        <f t="shared" si="3"/>
        <v>18</v>
      </c>
      <c r="H18" s="206" t="str">
        <f t="shared" si="16"/>
        <v>↓</v>
      </c>
      <c r="I18" s="207">
        <f t="shared" si="17"/>
        <v>-1.125</v>
      </c>
      <c r="J18" s="208">
        <f t="shared" si="18"/>
        <v>-6.25E-2</v>
      </c>
      <c r="K18" s="130"/>
      <c r="L18" s="130">
        <f t="shared" si="7"/>
        <v>19.666666666666668</v>
      </c>
      <c r="M18" s="130">
        <f t="shared" si="8"/>
        <v>19</v>
      </c>
      <c r="N18" s="130">
        <f t="shared" si="9"/>
        <v>20</v>
      </c>
      <c r="O18" s="129"/>
      <c r="P18" s="129">
        <f t="shared" si="10"/>
        <v>22</v>
      </c>
      <c r="Q18" s="129">
        <f t="shared" si="11"/>
        <v>20</v>
      </c>
      <c r="R18" s="129">
        <f t="shared" si="12"/>
        <v>24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</v>
      </c>
      <c r="H19" s="206" t="str">
        <f t="shared" si="16"/>
        <v>↓</v>
      </c>
      <c r="I19" s="207">
        <f t="shared" si="17"/>
        <v>-2</v>
      </c>
      <c r="J19" s="208">
        <f t="shared" si="18"/>
        <v>-0.1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16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</v>
      </c>
      <c r="E20" s="128">
        <f t="shared" si="1"/>
        <v>12</v>
      </c>
      <c r="F20" s="128">
        <f t="shared" si="2"/>
        <v>12</v>
      </c>
      <c r="G20" s="128">
        <f t="shared" si="3"/>
        <v>15</v>
      </c>
      <c r="H20" s="206" t="str">
        <f t="shared" si="16"/>
        <v>↓</v>
      </c>
      <c r="I20" s="207">
        <f t="shared" si="17"/>
        <v>-3</v>
      </c>
      <c r="J20" s="208">
        <f t="shared" si="18"/>
        <v>-0.2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16</v>
      </c>
      <c r="Q20" s="129">
        <f t="shared" si="11"/>
        <v>16</v>
      </c>
      <c r="R20" s="129">
        <f t="shared" si="12"/>
        <v>16</v>
      </c>
      <c r="S20" s="129"/>
      <c r="T20" s="129">
        <f t="shared" si="13"/>
        <v>18.5</v>
      </c>
      <c r="U20" s="129">
        <f t="shared" si="14"/>
        <v>16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</v>
      </c>
      <c r="H21" s="206" t="str">
        <f t="shared" si="16"/>
        <v>↓</v>
      </c>
      <c r="I21" s="207">
        <f t="shared" si="17"/>
        <v>-2</v>
      </c>
      <c r="J21" s="208">
        <f t="shared" si="18"/>
        <v>-9.0909090909090912E-2</v>
      </c>
      <c r="K21" s="130"/>
      <c r="L21" s="130">
        <f t="shared" si="7"/>
        <v>19.333333333333332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18</v>
      </c>
      <c r="U21" s="129">
        <f t="shared" si="14"/>
        <v>16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14.142857142857142</v>
      </c>
      <c r="E22" s="128">
        <f t="shared" si="1"/>
        <v>14</v>
      </c>
      <c r="F22" s="128">
        <f t="shared" si="2"/>
        <v>15</v>
      </c>
      <c r="G22" s="128">
        <f t="shared" si="3"/>
        <v>14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1.0204081632653026E-2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9.5555555555555554</v>
      </c>
      <c r="E23" s="128">
        <f t="shared" si="1"/>
        <v>9</v>
      </c>
      <c r="F23" s="128">
        <f t="shared" si="2"/>
        <v>10</v>
      </c>
      <c r="G23" s="128">
        <f t="shared" si="3"/>
        <v>9</v>
      </c>
      <c r="H23" s="206" t="str">
        <f t="shared" si="16"/>
        <v>↑</v>
      </c>
      <c r="I23" s="207">
        <f t="shared" si="17"/>
        <v>0.55555555555555536</v>
      </c>
      <c r="J23" s="208">
        <f t="shared" si="18"/>
        <v>6.1728395061728371E-2</v>
      </c>
      <c r="K23" s="130"/>
      <c r="L23" s="130">
        <f t="shared" si="7"/>
        <v>12.666666666666666</v>
      </c>
      <c r="M23" s="130">
        <f t="shared" si="8"/>
        <v>12</v>
      </c>
      <c r="N23" s="130">
        <f t="shared" si="9"/>
        <v>13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11.4</v>
      </c>
      <c r="U23" s="129">
        <f t="shared" si="14"/>
        <v>9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34</v>
      </c>
      <c r="Q24" s="129">
        <f t="shared" si="11"/>
        <v>34</v>
      </c>
      <c r="R24" s="129">
        <f t="shared" si="12"/>
        <v>34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15.333333333333334</v>
      </c>
      <c r="H25" s="206" t="str">
        <f t="shared" si="16"/>
        <v>↓</v>
      </c>
      <c r="I25" s="207">
        <f t="shared" si="17"/>
        <v>-1.3333333333333339</v>
      </c>
      <c r="J25" s="208">
        <f t="shared" si="18"/>
        <v>-8.6956521739130474E-2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36</v>
      </c>
      <c r="H26" s="206" t="str">
        <f t="shared" si="16"/>
        <v>↓</v>
      </c>
      <c r="I26" s="207">
        <f t="shared" si="17"/>
        <v>-1</v>
      </c>
      <c r="J26" s="208">
        <f t="shared" si="18"/>
        <v>-2.7777777777777776E-2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34</v>
      </c>
      <c r="U26" s="129">
        <f t="shared" si="14"/>
        <v>34</v>
      </c>
      <c r="V26" s="129">
        <f t="shared" si="15"/>
        <v>34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>
        <f t="shared" si="13"/>
        <v>8.6666666666666661</v>
      </c>
      <c r="U27" s="129">
        <f t="shared" si="14"/>
        <v>8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25</v>
      </c>
      <c r="M29" s="130">
        <f t="shared" si="8"/>
        <v>25</v>
      </c>
      <c r="N29" s="130">
        <f t="shared" si="9"/>
        <v>25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10</v>
      </c>
      <c r="G30" s="128">
        <f t="shared" si="3"/>
        <v>9.1428571428571423</v>
      </c>
      <c r="H30" s="206" t="str">
        <f t="shared" si="16"/>
        <v>↓</v>
      </c>
      <c r="I30" s="207">
        <f t="shared" si="17"/>
        <v>-0.51785714285714235</v>
      </c>
      <c r="J30" s="208">
        <f t="shared" si="18"/>
        <v>-5.6640624999999944E-2</v>
      </c>
      <c r="K30" s="130"/>
      <c r="L30" s="130">
        <f t="shared" si="7"/>
        <v>11.5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100</v>
      </c>
      <c r="H33" s="206" t="str">
        <f t="shared" si="16"/>
        <v>↑</v>
      </c>
      <c r="I33" s="207">
        <f t="shared" si="17"/>
        <v>50</v>
      </c>
      <c r="J33" s="208">
        <f t="shared" si="18"/>
        <v>0.5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120</v>
      </c>
      <c r="Q33" s="129">
        <f t="shared" si="11"/>
        <v>120</v>
      </c>
      <c r="R33" s="129">
        <f t="shared" si="12"/>
        <v>120</v>
      </c>
      <c r="S33" s="129"/>
      <c r="T33" s="129">
        <f t="shared" si="13"/>
        <v>80</v>
      </c>
      <c r="U33" s="129">
        <f t="shared" si="14"/>
        <v>80</v>
      </c>
      <c r="V33" s="129">
        <f t="shared" si="15"/>
        <v>80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100</v>
      </c>
      <c r="E34" s="128">
        <f t="shared" si="1"/>
        <v>100</v>
      </c>
      <c r="F34" s="128">
        <f t="shared" si="2"/>
        <v>100</v>
      </c>
      <c r="G34" s="128">
        <f t="shared" si="3"/>
        <v>75</v>
      </c>
      <c r="H34" s="206" t="str">
        <f t="shared" si="16"/>
        <v>↑</v>
      </c>
      <c r="I34" s="207">
        <f t="shared" si="17"/>
        <v>25</v>
      </c>
      <c r="J34" s="208">
        <f t="shared" si="18"/>
        <v>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52.5</v>
      </c>
      <c r="U34" s="129">
        <f t="shared" si="14"/>
        <v>50</v>
      </c>
      <c r="V34" s="129">
        <f t="shared" si="15"/>
        <v>55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>
        <f t="shared" si="3"/>
        <v>30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34.444444444444443</v>
      </c>
      <c r="E36" s="128">
        <f t="shared" si="1"/>
        <v>34</v>
      </c>
      <c r="F36" s="128">
        <f t="shared" si="2"/>
        <v>35</v>
      </c>
      <c r="G36" s="128">
        <f t="shared" si="3"/>
        <v>35.666666666666664</v>
      </c>
      <c r="H36" s="206" t="str">
        <f t="shared" si="16"/>
        <v>↓</v>
      </c>
      <c r="I36" s="207">
        <f t="shared" si="17"/>
        <v>-1.2222222222222214</v>
      </c>
      <c r="J36" s="208">
        <f t="shared" si="18"/>
        <v>-3.4267912772585653E-2</v>
      </c>
      <c r="K36" s="130"/>
      <c r="L36" s="130">
        <f t="shared" si="7"/>
        <v>35.25</v>
      </c>
      <c r="M36" s="130">
        <f t="shared" si="8"/>
        <v>35</v>
      </c>
      <c r="N36" s="130">
        <f t="shared" si="9"/>
        <v>36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35.75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32.444444444444443</v>
      </c>
      <c r="E37" s="128">
        <f t="shared" si="1"/>
        <v>32</v>
      </c>
      <c r="F37" s="128">
        <f t="shared" si="2"/>
        <v>33</v>
      </c>
      <c r="G37" s="128">
        <f t="shared" si="3"/>
        <v>33</v>
      </c>
      <c r="H37" s="206" t="str">
        <f t="shared" si="16"/>
        <v>↓</v>
      </c>
      <c r="I37" s="207">
        <f t="shared" si="17"/>
        <v>-0.55555555555555713</v>
      </c>
      <c r="J37" s="208">
        <f t="shared" si="18"/>
        <v>-1.6835016835016883E-2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24</v>
      </c>
      <c r="R38" s="129">
        <f t="shared" si="12"/>
        <v>28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16.399999999999999</v>
      </c>
      <c r="U39" s="129">
        <f t="shared" ref="U39:U55" si="30">IF(ISERROR(VLOOKUP(CONCATENATE(A39,$T$5),sansalvador,6,FALSE)),"n.d.",VLOOKUP(CONCATENATE(A39,$T$5),sansalvador,6,FALSE))</f>
        <v>16</v>
      </c>
      <c r="V39" s="129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12</v>
      </c>
      <c r="H40" s="206" t="str">
        <f t="shared" si="16"/>
        <v>↑</v>
      </c>
      <c r="I40" s="207">
        <f t="shared" si="17"/>
        <v>2</v>
      </c>
      <c r="J40" s="208">
        <f t="shared" si="18"/>
        <v>0.16666666666666666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10</v>
      </c>
      <c r="H41" s="206" t="str">
        <f t="shared" si="16"/>
        <v>↑</v>
      </c>
      <c r="I41" s="207">
        <f t="shared" si="17"/>
        <v>2</v>
      </c>
      <c r="J41" s="208">
        <f t="shared" si="18"/>
        <v>0.2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9.5</v>
      </c>
      <c r="Q41" s="129">
        <f t="shared" si="27"/>
        <v>9</v>
      </c>
      <c r="R41" s="129">
        <f t="shared" si="28"/>
        <v>10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3.7037037037037104E-2</v>
      </c>
      <c r="K43" s="130"/>
      <c r="L43" s="130">
        <f t="shared" si="23"/>
        <v>20</v>
      </c>
      <c r="M43" s="130">
        <f t="shared" si="24"/>
        <v>20</v>
      </c>
      <c r="N43" s="130">
        <f t="shared" si="25"/>
        <v>20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155</v>
      </c>
      <c r="E44" s="128">
        <f t="shared" si="20"/>
        <v>150</v>
      </c>
      <c r="F44" s="128">
        <f t="shared" si="21"/>
        <v>160</v>
      </c>
      <c r="G44" s="128">
        <f t="shared" si="22"/>
        <v>120</v>
      </c>
      <c r="H44" s="206" t="str">
        <f t="shared" si="16"/>
        <v>↑</v>
      </c>
      <c r="I44" s="207">
        <f t="shared" si="17"/>
        <v>35</v>
      </c>
      <c r="J44" s="208">
        <f t="shared" si="18"/>
        <v>0.29166666666666669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18.8</v>
      </c>
      <c r="E45" s="128">
        <f t="shared" si="20"/>
        <v>18</v>
      </c>
      <c r="F45" s="128">
        <f t="shared" si="21"/>
        <v>20</v>
      </c>
      <c r="G45" s="128">
        <f t="shared" si="22"/>
        <v>13.4</v>
      </c>
      <c r="H45" s="206" t="str">
        <f t="shared" si="16"/>
        <v>↑</v>
      </c>
      <c r="I45" s="207">
        <f t="shared" si="17"/>
        <v>5.4</v>
      </c>
      <c r="J45" s="208">
        <f t="shared" si="18"/>
        <v>0.40298507462686567</v>
      </c>
      <c r="K45" s="130"/>
      <c r="L45" s="130">
        <f t="shared" si="23"/>
        <v>19</v>
      </c>
      <c r="M45" s="130">
        <f t="shared" si="24"/>
        <v>18</v>
      </c>
      <c r="N45" s="130">
        <f t="shared" si="25"/>
        <v>20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80</v>
      </c>
      <c r="H46" s="206" t="str">
        <f t="shared" si="16"/>
        <v>↑</v>
      </c>
      <c r="I46" s="207">
        <f t="shared" si="17"/>
        <v>20</v>
      </c>
      <c r="J46" s="208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16.8</v>
      </c>
      <c r="E47" s="128">
        <f t="shared" si="20"/>
        <v>16</v>
      </c>
      <c r="F47" s="128">
        <f t="shared" si="21"/>
        <v>18</v>
      </c>
      <c r="G47" s="128">
        <f t="shared" si="22"/>
        <v>11.4</v>
      </c>
      <c r="H47" s="206" t="str">
        <f t="shared" si="16"/>
        <v>↑</v>
      </c>
      <c r="I47" s="207">
        <f t="shared" si="17"/>
        <v>5.4</v>
      </c>
      <c r="J47" s="208">
        <f t="shared" si="18"/>
        <v>0.47368421052631582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155</v>
      </c>
      <c r="U48" s="129">
        <f t="shared" si="30"/>
        <v>150</v>
      </c>
      <c r="V48" s="129">
        <f t="shared" si="31"/>
        <v>160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105</v>
      </c>
      <c r="U49" s="129">
        <f t="shared" si="30"/>
        <v>100</v>
      </c>
      <c r="V49" s="129">
        <f t="shared" si="31"/>
        <v>110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12</v>
      </c>
      <c r="E51" s="128">
        <f t="shared" si="20"/>
        <v>12</v>
      </c>
      <c r="F51" s="128">
        <f t="shared" si="21"/>
        <v>12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10.666666666666666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↓</v>
      </c>
      <c r="I52" s="207">
        <f t="shared" si="17"/>
        <v>-0.13333333333333464</v>
      </c>
      <c r="J52" s="208">
        <f t="shared" si="18"/>
        <v>-1.2345679012345798E-2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15</v>
      </c>
      <c r="Q52" s="129">
        <f t="shared" si="27"/>
        <v>14</v>
      </c>
      <c r="R52" s="129">
        <f t="shared" si="28"/>
        <v>16</v>
      </c>
      <c r="S52" s="129"/>
      <c r="T52" s="129">
        <f t="shared" si="29"/>
        <v>16.666666666666668</v>
      </c>
      <c r="U52" s="129">
        <f t="shared" si="30"/>
        <v>14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 t="str">
        <f t="shared" si="19"/>
        <v>n.d.</v>
      </c>
      <c r="E53" s="128" t="str">
        <f t="shared" si="20"/>
        <v>n.d.</v>
      </c>
      <c r="F53" s="128" t="str">
        <f t="shared" si="21"/>
        <v>n.d.</v>
      </c>
      <c r="G53" s="128">
        <f t="shared" si="22"/>
        <v>35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</v>
      </c>
      <c r="U53" s="129">
        <f t="shared" si="30"/>
        <v>18</v>
      </c>
      <c r="V53" s="129">
        <f t="shared" si="31"/>
        <v>18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21.875</v>
      </c>
      <c r="E54" s="128">
        <f t="shared" si="20"/>
        <v>21</v>
      </c>
      <c r="F54" s="128">
        <f t="shared" si="21"/>
        <v>22</v>
      </c>
      <c r="G54" s="128">
        <f t="shared" si="22"/>
        <v>21.5</v>
      </c>
      <c r="H54" s="206" t="str">
        <f t="shared" si="16"/>
        <v>↑</v>
      </c>
      <c r="I54" s="207">
        <f t="shared" si="17"/>
        <v>0.375</v>
      </c>
      <c r="J54" s="208">
        <f t="shared" si="18"/>
        <v>1.7441860465116279E-2</v>
      </c>
      <c r="K54" s="131"/>
      <c r="L54" s="131">
        <f t="shared" si="23"/>
        <v>25.5</v>
      </c>
      <c r="M54" s="131">
        <f t="shared" si="24"/>
        <v>24</v>
      </c>
      <c r="N54" s="131">
        <f t="shared" si="25"/>
        <v>28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22.5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9.2857142857142865</v>
      </c>
      <c r="H55" s="206" t="str">
        <f t="shared" si="16"/>
        <v>↓</v>
      </c>
      <c r="I55" s="207">
        <f t="shared" si="17"/>
        <v>-0.28571428571428648</v>
      </c>
      <c r="J55" s="208">
        <f t="shared" si="18"/>
        <v>-3.0769230769230847E-2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31/may</v>
      </c>
      <c r="E6" s="116" t="s">
        <v>0</v>
      </c>
      <c r="F6" s="116" t="s">
        <v>1</v>
      </c>
      <c r="G6" s="117" t="str">
        <f>CONCATENATE(Y5," ",TEXT(Z8,"dd/mmm"))</f>
        <v>Promedio 28/may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44347</v>
      </c>
      <c r="Z7" s="23">
        <f>+Y7</f>
        <v>44347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44344</v>
      </c>
      <c r="Z8" s="23">
        <f>+Y8</f>
        <v>44344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</v>
      </c>
      <c r="E9" s="140">
        <f t="shared" si="1"/>
        <v>24</v>
      </c>
      <c r="F9" s="140">
        <f t="shared" si="2"/>
        <v>24</v>
      </c>
      <c r="G9" s="140">
        <f t="shared" si="3"/>
        <v>23.4</v>
      </c>
      <c r="H9" s="206" t="str">
        <f t="shared" si="16"/>
        <v>↑</v>
      </c>
      <c r="I9" s="207">
        <f t="shared" si="17"/>
        <v>0.60000000000000142</v>
      </c>
      <c r="J9" s="208">
        <f t="shared" si="18"/>
        <v>2.5641025641025703E-2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26</v>
      </c>
      <c r="U9" s="140">
        <f t="shared" si="14"/>
        <v>24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</v>
      </c>
      <c r="E10" s="140">
        <f t="shared" si="1"/>
        <v>22</v>
      </c>
      <c r="F10" s="140">
        <f t="shared" si="2"/>
        <v>22</v>
      </c>
      <c r="G10" s="140">
        <f t="shared" si="3"/>
        <v>21.4</v>
      </c>
      <c r="H10" s="206" t="str">
        <f t="shared" si="16"/>
        <v>↑</v>
      </c>
      <c r="I10" s="207">
        <f t="shared" si="17"/>
        <v>0.60000000000000142</v>
      </c>
      <c r="J10" s="208">
        <f t="shared" si="18"/>
        <v>2.8037383177570162E-2</v>
      </c>
      <c r="K10" s="236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24</v>
      </c>
      <c r="Q10" s="140">
        <f t="shared" si="11"/>
        <v>23</v>
      </c>
      <c r="R10" s="140">
        <f t="shared" si="12"/>
        <v>25</v>
      </c>
      <c r="S10" s="141"/>
      <c r="T10" s="140">
        <f t="shared" si="13"/>
        <v>21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10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-1.9999999999999928E-2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9.3333333333333339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11</v>
      </c>
      <c r="U12" s="140">
        <f t="shared" si="14"/>
        <v>10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40</v>
      </c>
      <c r="H14" s="206" t="str">
        <f t="shared" si="16"/>
        <v>↑</v>
      </c>
      <c r="I14" s="207">
        <f t="shared" si="17"/>
        <v>5</v>
      </c>
      <c r="J14" s="208">
        <f t="shared" si="18"/>
        <v>0.125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0.66666666666666607</v>
      </c>
      <c r="J15" s="208">
        <f t="shared" si="18"/>
        <v>7.9999999999999918E-2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12.25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4</v>
      </c>
      <c r="H18" s="206" t="str">
        <f t="shared" si="16"/>
        <v>↓</v>
      </c>
      <c r="I18" s="207">
        <f t="shared" si="17"/>
        <v>-1</v>
      </c>
      <c r="J18" s="208">
        <f t="shared" si="18"/>
        <v>-0.25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7</v>
      </c>
      <c r="H19" s="206" t="str">
        <f t="shared" si="16"/>
        <v>↓</v>
      </c>
      <c r="I19" s="207">
        <f t="shared" si="17"/>
        <v>-1</v>
      </c>
      <c r="J19" s="208">
        <f t="shared" si="18"/>
        <v>-0.14285714285714285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7.5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7.8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5</v>
      </c>
      <c r="H20" s="206" t="str">
        <f t="shared" si="16"/>
        <v>↓</v>
      </c>
      <c r="I20" s="207">
        <f t="shared" si="17"/>
        <v>-1</v>
      </c>
      <c r="J20" s="208">
        <f t="shared" si="18"/>
        <v>-0.2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4.1666666666666741E-2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13</v>
      </c>
      <c r="Q26" s="144">
        <f t="shared" si="11"/>
        <v>13</v>
      </c>
      <c r="R26" s="144">
        <f t="shared" si="12"/>
        <v>13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1</v>
      </c>
      <c r="J27" s="208">
        <f t="shared" si="18"/>
        <v>6.6666666666666666E-2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11.333333333333334</v>
      </c>
      <c r="U27" s="144">
        <f t="shared" si="14"/>
        <v>11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11.5</v>
      </c>
      <c r="E28" s="140">
        <f t="shared" si="1"/>
        <v>10</v>
      </c>
      <c r="F28" s="140">
        <f t="shared" si="2"/>
        <v>13</v>
      </c>
      <c r="G28" s="140">
        <f t="shared" si="3"/>
        <v>13</v>
      </c>
      <c r="H28" s="206" t="str">
        <f t="shared" si="16"/>
        <v>↓</v>
      </c>
      <c r="I28" s="207">
        <f t="shared" si="17"/>
        <v>-1.5</v>
      </c>
      <c r="J28" s="208">
        <f t="shared" si="18"/>
        <v>-0.11538461538461539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14</v>
      </c>
      <c r="Q28" s="144">
        <f t="shared" si="11"/>
        <v>14</v>
      </c>
      <c r="R28" s="144">
        <f t="shared" si="12"/>
        <v>14</v>
      </c>
      <c r="S28" s="141"/>
      <c r="T28" s="144">
        <f t="shared" si="13"/>
        <v>12</v>
      </c>
      <c r="U28" s="144">
        <f t="shared" si="14"/>
        <v>12</v>
      </c>
      <c r="V28" s="144">
        <f t="shared" si="15"/>
        <v>12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15.666666666666666</v>
      </c>
      <c r="H31" s="206" t="str">
        <f t="shared" si="16"/>
        <v>↓</v>
      </c>
      <c r="I31" s="207">
        <f t="shared" si="17"/>
        <v>-0.66666666666666607</v>
      </c>
      <c r="J31" s="208">
        <f t="shared" si="18"/>
        <v>-4.2553191489361666E-2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13.5</v>
      </c>
      <c r="H32" s="206" t="str">
        <f t="shared" si="16"/>
        <v>↓</v>
      </c>
      <c r="I32" s="207">
        <f t="shared" si="17"/>
        <v>-0.5</v>
      </c>
      <c r="J32" s="208">
        <f t="shared" si="18"/>
        <v>-3.7037037037037035E-2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173.75</v>
      </c>
      <c r="U33" s="144">
        <f t="shared" si="14"/>
        <v>170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99</v>
      </c>
      <c r="U35" s="144">
        <f t="shared" si="14"/>
        <v>95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10.666666666666666</v>
      </c>
      <c r="E37" s="140">
        <f t="shared" si="1"/>
        <v>10</v>
      </c>
      <c r="F37" s="140">
        <f t="shared" si="2"/>
        <v>12</v>
      </c>
      <c r="G37" s="140">
        <f t="shared" si="3"/>
        <v>11.25</v>
      </c>
      <c r="H37" s="206" t="str">
        <f t="shared" si="16"/>
        <v>↓</v>
      </c>
      <c r="I37" s="207">
        <f t="shared" si="17"/>
        <v>-0.58333333333333393</v>
      </c>
      <c r="J37" s="208">
        <f t="shared" si="18"/>
        <v>-5.1851851851851906E-2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INDECAEA0990521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69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44347</v>
      </c>
      <c r="Z7" s="23">
        <f>+Y7</f>
        <v>44347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44.6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44344</v>
      </c>
      <c r="Z8" s="23">
        <f>+Y8</f>
        <v>44344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63</v>
      </c>
      <c r="Q9" s="83">
        <f t="shared" si="7"/>
        <v>63</v>
      </c>
      <c r="R9" s="83">
        <f t="shared" si="8"/>
        <v>63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141.5</v>
      </c>
      <c r="Q10" s="83">
        <f t="shared" si="7"/>
        <v>138</v>
      </c>
      <c r="R10" s="83">
        <f t="shared" si="8"/>
        <v>145</v>
      </c>
      <c r="S10" s="146"/>
      <c r="T10" s="83">
        <f t="shared" si="9"/>
        <v>149</v>
      </c>
      <c r="U10" s="83">
        <f t="shared" si="10"/>
        <v>145</v>
      </c>
      <c r="V10" s="83">
        <f t="shared" si="11"/>
        <v>153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14.5</v>
      </c>
      <c r="Q13" s="83">
        <f t="shared" si="7"/>
        <v>14.5</v>
      </c>
      <c r="R13" s="83">
        <f t="shared" si="8"/>
        <v>14.5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86.25</v>
      </c>
      <c r="M15" s="83">
        <f t="shared" si="4"/>
        <v>85</v>
      </c>
      <c r="N15" s="160">
        <f t="shared" si="5"/>
        <v>90</v>
      </c>
      <c r="O15" s="84"/>
      <c r="P15" s="83">
        <f t="shared" si="6"/>
        <v>73.333333333333329</v>
      </c>
      <c r="Q15" s="83">
        <f t="shared" si="7"/>
        <v>70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8.6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INDECAEA0990521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44347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SENSUNTEPEQUE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44347</v>
      </c>
      <c r="Z29" s="23">
        <f>+Y29</f>
        <v>44347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44344</v>
      </c>
      <c r="Z30" s="23">
        <f>+Y30</f>
        <v>44344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0.78399999999999992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1.77</v>
      </c>
      <c r="Q32" s="149">
        <f t="shared" si="19"/>
        <v>1.75</v>
      </c>
      <c r="R32" s="149">
        <f t="shared" si="20"/>
        <v>1.85</v>
      </c>
      <c r="S32" s="190"/>
      <c r="T32" s="149">
        <f t="shared" si="21"/>
        <v>1.61</v>
      </c>
      <c r="U32" s="149">
        <f t="shared" si="22"/>
        <v>1.5</v>
      </c>
      <c r="V32" s="149">
        <f t="shared" si="23"/>
        <v>1.8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0.10400000000000001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INDECAEA0990521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44347</v>
      </c>
      <c r="B3" s="229">
        <f>U7</f>
        <v>44347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44347</v>
      </c>
      <c r="V7" s="23">
        <f>+U7</f>
        <v>44347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44344</v>
      </c>
      <c r="V8" s="23">
        <f>+U8</f>
        <v>44344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0.95</v>
      </c>
      <c r="Q22" s="187">
        <f>IF(ISERROR(VLOOKUP(CONCATENATE(A22,$P$5),sansalvador,6,FALSE)),"n.d.",VLOOKUP(CONCATENATE(A22,$P$5),sansalvador,6,FALSE))</f>
        <v>0.9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1.425</v>
      </c>
      <c r="Q23" s="187">
        <f>IF(ISERROR(VLOOKUP(CONCATENATE(A23,$P$5),sansalvador,6,FALSE)),"n.d.",VLOOKUP(CONCATENATE(A23,$P$5),sansalvador,6,FALSE))</f>
        <v>1.35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3.25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2.5499999999999998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2.5750000000000002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3.1749999999999998</v>
      </c>
      <c r="I29" s="187">
        <f>IF(ISERROR(VLOOKUP(CONCATENATE(A29,$H$5),sansalvador,6,FALSE)),"n.d.",VLOOKUP(CONCATENATE(A29,$H$5),sansalvador,6,FALSE))</f>
        <v>3.15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2.8250000000000002</v>
      </c>
      <c r="Q29" s="187">
        <f>IF(ISERROR(VLOOKUP(CONCATENATE(A29,$P$5),sansalvador,6,FALSE)),"n.d.",VLOOKUP(CONCATENATE(A29,$P$5),sansalvador,6,FALSE))</f>
        <v>2.65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>
        <f>IF(ISERROR(VLOOKUP(CONCATENATE(A30,$H$5),sansalvador,5,FALSE)),"n.d.",VLOOKUP(CONCATENATE(A30,$H$5),sansalvador,5,FALSE))</f>
        <v>3.2</v>
      </c>
      <c r="I30" s="187">
        <f>IF(ISERROR(VLOOKUP(CONCATENATE(A30,$H$5),sansalvador,6,FALSE)),"n.d.",VLOOKUP(CONCATENATE(A30,$H$5),sansalvador,6,FALSE))</f>
        <v>3.2</v>
      </c>
      <c r="J30" s="187">
        <f>IF(ISERROR(VLOOKUP(CONCATENATE(A30,$H$5),sansalvador,7,FALSE)),"n.d.",VLOOKUP(CONCATENATE(A30,$H$5),sansalvador,7,FALSE))</f>
        <v>3.2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2021-05-31T19:19:19Z</dcterms:modified>
</cp:coreProperties>
</file>