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3720" windowWidth="19440" windowHeight="3825" tabRatio="885"/>
  </bookViews>
  <sheets>
    <sheet name="GB-KGS" sheetId="4" r:id="rId1"/>
    <sheet name="GB-CIF" sheetId="5" r:id="rId2"/>
    <sheet name="HORTALIZAS-KGS" sheetId="6" r:id="rId3"/>
    <sheet name="HORTALIZAS-CIF" sheetId="7" r:id="rId4"/>
    <sheet name="FRUTAS-KGS" sheetId="3" r:id="rId5"/>
    <sheet name="FRUTAS-CIF" sheetId="2" r:id="rId6"/>
    <sheet name="LACTEOS-KGS" sheetId="8" r:id="rId7"/>
    <sheet name="LACTEOS-CIF" sheetId="9" r:id="rId8"/>
    <sheet name="CARNEBOVINO-KGS" sheetId="10" r:id="rId9"/>
    <sheet name="CARNEBOVINO-CIF" sheetId="11" r:id="rId10"/>
    <sheet name="CARNEPORCINO-KGS" sheetId="12" r:id="rId11"/>
    <sheet name="CARNEPORCINO-CIF" sheetId="13" r:id="rId12"/>
    <sheet name="CARNEAVES-KGS" sheetId="14" r:id="rId13"/>
    <sheet name="CARNEAVES-CIF" sheetId="15" r:id="rId14"/>
    <sheet name="Hoja1" sheetId="16" r:id="rId15"/>
    <sheet name="Hoja2" sheetId="17" r:id="rId16"/>
    <sheet name="Hoja3" sheetId="18" r:id="rId17"/>
  </sheets>
  <calcPr calcId="144525"/>
</workbook>
</file>

<file path=xl/calcChain.xml><?xml version="1.0" encoding="utf-8"?>
<calcChain xmlns="http://schemas.openxmlformats.org/spreadsheetml/2006/main">
  <c r="C159" i="15" l="1"/>
  <c r="D159" i="15"/>
  <c r="E159" i="15"/>
  <c r="F159" i="15"/>
  <c r="G159" i="15"/>
  <c r="H159" i="15"/>
  <c r="I159" i="15"/>
  <c r="J159" i="15"/>
  <c r="K159" i="15"/>
  <c r="L159" i="15"/>
  <c r="M159" i="15"/>
  <c r="N159" i="15"/>
  <c r="O159" i="15"/>
  <c r="P159" i="15"/>
  <c r="Q159" i="15"/>
  <c r="R159" i="15"/>
  <c r="S159" i="15"/>
  <c r="T159" i="15"/>
  <c r="U159" i="15"/>
  <c r="B159" i="15"/>
  <c r="C159" i="14"/>
  <c r="D159" i="14"/>
  <c r="E159" i="14"/>
  <c r="F159" i="14"/>
  <c r="G159" i="14"/>
  <c r="H159" i="14"/>
  <c r="I159" i="14"/>
  <c r="J159" i="14"/>
  <c r="K159" i="14"/>
  <c r="L159" i="14"/>
  <c r="M159" i="14"/>
  <c r="N159" i="14"/>
  <c r="O159" i="14"/>
  <c r="P159" i="14"/>
  <c r="Q159" i="14"/>
  <c r="R159" i="14"/>
  <c r="S159" i="14"/>
  <c r="T159" i="14"/>
  <c r="U159" i="14"/>
  <c r="B159" i="14"/>
  <c r="C159" i="13"/>
  <c r="D159" i="13"/>
  <c r="E159" i="13"/>
  <c r="F159" i="13"/>
  <c r="G159" i="13"/>
  <c r="H159" i="13"/>
  <c r="B159" i="13"/>
  <c r="C159" i="12"/>
  <c r="D159" i="12"/>
  <c r="E159" i="12"/>
  <c r="F159" i="12"/>
  <c r="G159" i="12"/>
  <c r="H159" i="12"/>
  <c r="B159" i="12"/>
  <c r="C159" i="11"/>
  <c r="D159" i="11"/>
  <c r="E159" i="11"/>
  <c r="F159" i="11"/>
  <c r="G159" i="11"/>
  <c r="H159" i="11"/>
  <c r="B159" i="11"/>
  <c r="C159" i="10"/>
  <c r="D159" i="10"/>
  <c r="E159" i="10"/>
  <c r="F159" i="10"/>
  <c r="G159" i="10"/>
  <c r="H159" i="10"/>
  <c r="B159" i="10"/>
  <c r="C159" i="9"/>
  <c r="D159" i="9"/>
  <c r="E159" i="9"/>
  <c r="F159" i="9"/>
  <c r="G159" i="9"/>
  <c r="H159" i="9"/>
  <c r="I159" i="9"/>
  <c r="J159" i="9"/>
  <c r="K159" i="9"/>
  <c r="L159" i="9"/>
  <c r="M159" i="9"/>
  <c r="N159" i="9"/>
  <c r="O159" i="9"/>
  <c r="P159" i="9"/>
  <c r="Q159" i="9"/>
  <c r="R159" i="9"/>
  <c r="S159" i="9"/>
  <c r="T159" i="9"/>
  <c r="U159" i="9"/>
  <c r="V159" i="9"/>
  <c r="B159" i="9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B159" i="8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F159" i="2"/>
  <c r="AG159" i="2"/>
  <c r="AH159" i="2"/>
  <c r="AI159" i="2"/>
  <c r="AJ159" i="2"/>
  <c r="AK159" i="2"/>
  <c r="AL159" i="2"/>
  <c r="AM159" i="2"/>
  <c r="AN159" i="2"/>
  <c r="AO159" i="2"/>
  <c r="AP159" i="2"/>
  <c r="AQ159" i="2"/>
  <c r="AR159" i="2"/>
  <c r="AS159" i="2"/>
  <c r="AT159" i="2"/>
  <c r="AU159" i="2"/>
  <c r="B159" i="2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B159" i="3"/>
  <c r="C159" i="7"/>
  <c r="D159" i="7"/>
  <c r="E159" i="7"/>
  <c r="F159" i="7"/>
  <c r="G159" i="7"/>
  <c r="H159" i="7"/>
  <c r="I159" i="7"/>
  <c r="J159" i="7"/>
  <c r="K159" i="7"/>
  <c r="L159" i="7"/>
  <c r="M159" i="7"/>
  <c r="N159" i="7"/>
  <c r="O159" i="7"/>
  <c r="P159" i="7"/>
  <c r="Q159" i="7"/>
  <c r="R159" i="7"/>
  <c r="S159" i="7"/>
  <c r="T159" i="7"/>
  <c r="U159" i="7"/>
  <c r="V159" i="7"/>
  <c r="W159" i="7"/>
  <c r="X159" i="7"/>
  <c r="Y159" i="7"/>
  <c r="Z159" i="7"/>
  <c r="AA159" i="7"/>
  <c r="AB159" i="7"/>
  <c r="AC159" i="7"/>
  <c r="AD159" i="7"/>
  <c r="AE159" i="7"/>
  <c r="AF159" i="7"/>
  <c r="AG159" i="7"/>
  <c r="AH159" i="7"/>
  <c r="AI159" i="7"/>
  <c r="AJ159" i="7"/>
  <c r="AK159" i="7"/>
  <c r="AL159" i="7"/>
  <c r="AM159" i="7"/>
  <c r="AN159" i="7"/>
  <c r="AO159" i="7"/>
  <c r="AP159" i="7"/>
  <c r="B159" i="7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AA159" i="6"/>
  <c r="AB159" i="6"/>
  <c r="AC159" i="6"/>
  <c r="AD159" i="6"/>
  <c r="AE159" i="6"/>
  <c r="AF159" i="6"/>
  <c r="AG159" i="6"/>
  <c r="AH159" i="6"/>
  <c r="AI159" i="6"/>
  <c r="AJ159" i="6"/>
  <c r="AK159" i="6"/>
  <c r="AL159" i="6"/>
  <c r="AM159" i="6"/>
  <c r="AN159" i="6"/>
  <c r="AO159" i="6"/>
  <c r="AP159" i="6"/>
  <c r="B159" i="6"/>
  <c r="C159" i="5"/>
  <c r="D159" i="5"/>
  <c r="E159" i="5"/>
  <c r="F159" i="5"/>
  <c r="G159" i="5"/>
  <c r="H159" i="5"/>
  <c r="I159" i="5"/>
  <c r="J159" i="5"/>
  <c r="K159" i="5"/>
  <c r="L159" i="5"/>
  <c r="M159" i="5"/>
  <c r="B159" i="5"/>
  <c r="C159" i="4"/>
  <c r="D159" i="4"/>
  <c r="E159" i="4"/>
  <c r="F159" i="4"/>
  <c r="G159" i="4"/>
  <c r="H159" i="4"/>
  <c r="I159" i="4"/>
  <c r="J159" i="4"/>
  <c r="K159" i="4"/>
  <c r="L159" i="4"/>
  <c r="M159" i="4"/>
  <c r="B159" i="4"/>
  <c r="B146" i="2" l="1"/>
  <c r="B133" i="2"/>
  <c r="B120" i="2"/>
  <c r="B107" i="2"/>
  <c r="B94" i="2"/>
  <c r="B81" i="2"/>
  <c r="B68" i="2"/>
  <c r="B55" i="2"/>
  <c r="B42" i="2"/>
  <c r="B42" i="14"/>
  <c r="B29" i="14"/>
  <c r="B146" i="15"/>
  <c r="B133" i="15"/>
  <c r="B120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Q107" i="15"/>
  <c r="R107" i="15"/>
  <c r="S107" i="15"/>
  <c r="T107" i="15"/>
  <c r="U107" i="15"/>
  <c r="B107" i="15"/>
  <c r="B94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Q81" i="15"/>
  <c r="R81" i="15"/>
  <c r="S81" i="15"/>
  <c r="T81" i="15"/>
  <c r="U81" i="15"/>
  <c r="B81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Q68" i="15"/>
  <c r="R68" i="15"/>
  <c r="S68" i="15"/>
  <c r="T68" i="15"/>
  <c r="U68" i="15"/>
  <c r="B68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B55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T42" i="15"/>
  <c r="U42" i="15"/>
  <c r="B42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B29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B16" i="15"/>
  <c r="C107" i="13" l="1"/>
  <c r="D107" i="13"/>
  <c r="E107" i="13"/>
  <c r="F107" i="13"/>
  <c r="G107" i="13"/>
  <c r="B107" i="13"/>
  <c r="M68" i="4"/>
  <c r="C146" i="15" l="1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Q146" i="15"/>
  <c r="R146" i="15"/>
  <c r="S146" i="15"/>
  <c r="T146" i="15"/>
  <c r="U146" i="15"/>
  <c r="C146" i="14"/>
  <c r="D146" i="14"/>
  <c r="E146" i="14"/>
  <c r="F146" i="14"/>
  <c r="G146" i="14"/>
  <c r="H146" i="14"/>
  <c r="I146" i="14"/>
  <c r="J146" i="14"/>
  <c r="K146" i="14"/>
  <c r="L146" i="14"/>
  <c r="M146" i="14"/>
  <c r="N146" i="14"/>
  <c r="O146" i="14"/>
  <c r="P146" i="14"/>
  <c r="Q146" i="14"/>
  <c r="R146" i="14"/>
  <c r="S146" i="14"/>
  <c r="T146" i="14"/>
  <c r="U146" i="14"/>
  <c r="B146" i="14"/>
  <c r="C146" i="13"/>
  <c r="D146" i="13"/>
  <c r="E146" i="13"/>
  <c r="F146" i="13"/>
  <c r="G146" i="13"/>
  <c r="H146" i="13"/>
  <c r="B146" i="13"/>
  <c r="C146" i="12"/>
  <c r="D146" i="12"/>
  <c r="E146" i="12"/>
  <c r="F146" i="12"/>
  <c r="G146" i="12"/>
  <c r="H146" i="12"/>
  <c r="B146" i="12"/>
  <c r="C146" i="11"/>
  <c r="D146" i="11"/>
  <c r="E146" i="11"/>
  <c r="F146" i="11"/>
  <c r="G146" i="11"/>
  <c r="H146" i="11"/>
  <c r="B146" i="11"/>
  <c r="C146" i="10"/>
  <c r="D146" i="10"/>
  <c r="E146" i="10"/>
  <c r="F146" i="10"/>
  <c r="G146" i="10"/>
  <c r="H146" i="10"/>
  <c r="B146" i="10"/>
  <c r="C146" i="9"/>
  <c r="D146" i="9"/>
  <c r="E146" i="9"/>
  <c r="F146" i="9"/>
  <c r="G146" i="9"/>
  <c r="H146" i="9"/>
  <c r="I146" i="9"/>
  <c r="J146" i="9"/>
  <c r="K146" i="9"/>
  <c r="L146" i="9"/>
  <c r="M146" i="9"/>
  <c r="N146" i="9"/>
  <c r="O146" i="9"/>
  <c r="P146" i="9"/>
  <c r="Q146" i="9"/>
  <c r="R146" i="9"/>
  <c r="S146" i="9"/>
  <c r="T146" i="9"/>
  <c r="U146" i="9"/>
  <c r="V146" i="9"/>
  <c r="B146" i="9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B146" i="8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AF146" i="2"/>
  <c r="AG146" i="2"/>
  <c r="AH146" i="2"/>
  <c r="AI146" i="2"/>
  <c r="AJ146" i="2"/>
  <c r="AK146" i="2"/>
  <c r="AL146" i="2"/>
  <c r="AM146" i="2"/>
  <c r="AN146" i="2"/>
  <c r="AO146" i="2"/>
  <c r="AP146" i="2"/>
  <c r="AQ146" i="2"/>
  <c r="AR146" i="2"/>
  <c r="AS146" i="2"/>
  <c r="AT146" i="2"/>
  <c r="AU146" i="2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B146" i="3"/>
  <c r="C146" i="7"/>
  <c r="D146" i="7"/>
  <c r="E146" i="7"/>
  <c r="F146" i="7"/>
  <c r="G146" i="7"/>
  <c r="H146" i="7"/>
  <c r="I146" i="7"/>
  <c r="J146" i="7"/>
  <c r="K146" i="7"/>
  <c r="L146" i="7"/>
  <c r="M146" i="7"/>
  <c r="N146" i="7"/>
  <c r="O146" i="7"/>
  <c r="P146" i="7"/>
  <c r="Q146" i="7"/>
  <c r="R146" i="7"/>
  <c r="S146" i="7"/>
  <c r="T146" i="7"/>
  <c r="U146" i="7"/>
  <c r="V146" i="7"/>
  <c r="W146" i="7"/>
  <c r="X146" i="7"/>
  <c r="Y146" i="7"/>
  <c r="Z146" i="7"/>
  <c r="AA146" i="7"/>
  <c r="AB146" i="7"/>
  <c r="AC146" i="7"/>
  <c r="AD146" i="7"/>
  <c r="AE146" i="7"/>
  <c r="AF146" i="7"/>
  <c r="AG146" i="7"/>
  <c r="AH146" i="7"/>
  <c r="AI146" i="7"/>
  <c r="AJ146" i="7"/>
  <c r="AK146" i="7"/>
  <c r="AL146" i="7"/>
  <c r="AM146" i="7"/>
  <c r="AN146" i="7"/>
  <c r="AO146" i="7"/>
  <c r="AP146" i="7"/>
  <c r="B146" i="7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AA146" i="6"/>
  <c r="AB146" i="6"/>
  <c r="AC146" i="6"/>
  <c r="AD146" i="6"/>
  <c r="AE146" i="6"/>
  <c r="AF146" i="6"/>
  <c r="AG146" i="6"/>
  <c r="AH146" i="6"/>
  <c r="AI146" i="6"/>
  <c r="AJ146" i="6"/>
  <c r="AK146" i="6"/>
  <c r="AL146" i="6"/>
  <c r="AM146" i="6"/>
  <c r="AN146" i="6"/>
  <c r="AO146" i="6"/>
  <c r="AP146" i="6"/>
  <c r="B146" i="6"/>
  <c r="C146" i="5"/>
  <c r="D146" i="5"/>
  <c r="E146" i="5"/>
  <c r="F146" i="5"/>
  <c r="G146" i="5"/>
  <c r="H146" i="5"/>
  <c r="I146" i="5"/>
  <c r="J146" i="5"/>
  <c r="K146" i="5"/>
  <c r="L146" i="5"/>
  <c r="M146" i="5"/>
  <c r="B146" i="5"/>
  <c r="C146" i="4"/>
  <c r="D146" i="4"/>
  <c r="E146" i="4"/>
  <c r="F146" i="4"/>
  <c r="G146" i="4"/>
  <c r="H146" i="4"/>
  <c r="I146" i="4"/>
  <c r="J146" i="4"/>
  <c r="K146" i="4"/>
  <c r="L146" i="4"/>
  <c r="M146" i="4"/>
  <c r="B146" i="4"/>
  <c r="G81" i="13" l="1"/>
  <c r="F81" i="13"/>
  <c r="E81" i="13"/>
  <c r="D81" i="13"/>
  <c r="C81" i="13"/>
  <c r="B81" i="13"/>
  <c r="C133" i="15" l="1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Q133" i="15"/>
  <c r="R133" i="15"/>
  <c r="S133" i="15"/>
  <c r="T133" i="15"/>
  <c r="U133" i="15"/>
  <c r="C133" i="14"/>
  <c r="D133" i="14"/>
  <c r="E133" i="14"/>
  <c r="F133" i="14"/>
  <c r="G133" i="14"/>
  <c r="H133" i="14"/>
  <c r="I133" i="14"/>
  <c r="J133" i="14"/>
  <c r="K133" i="14"/>
  <c r="L133" i="14"/>
  <c r="M133" i="14"/>
  <c r="N133" i="14"/>
  <c r="O133" i="14"/>
  <c r="P133" i="14"/>
  <c r="Q133" i="14"/>
  <c r="R133" i="14"/>
  <c r="S133" i="14"/>
  <c r="T133" i="14"/>
  <c r="U133" i="14"/>
  <c r="B133" i="14"/>
  <c r="C133" i="13"/>
  <c r="D133" i="13"/>
  <c r="E133" i="13"/>
  <c r="F133" i="13"/>
  <c r="G133" i="13"/>
  <c r="H133" i="13"/>
  <c r="B133" i="13"/>
  <c r="C133" i="12"/>
  <c r="D133" i="12"/>
  <c r="E133" i="12"/>
  <c r="F133" i="12"/>
  <c r="G133" i="12"/>
  <c r="H133" i="12"/>
  <c r="B133" i="12"/>
  <c r="C133" i="11"/>
  <c r="D133" i="11"/>
  <c r="E133" i="11"/>
  <c r="F133" i="11"/>
  <c r="G133" i="11"/>
  <c r="H133" i="11"/>
  <c r="B133" i="11"/>
  <c r="C133" i="10"/>
  <c r="D133" i="10"/>
  <c r="E133" i="10"/>
  <c r="F133" i="10"/>
  <c r="G133" i="10"/>
  <c r="H133" i="10"/>
  <c r="B133" i="10"/>
  <c r="C133" i="9"/>
  <c r="D133" i="9"/>
  <c r="E133" i="9"/>
  <c r="F133" i="9"/>
  <c r="G133" i="9"/>
  <c r="H133" i="9"/>
  <c r="I133" i="9"/>
  <c r="J133" i="9"/>
  <c r="K133" i="9"/>
  <c r="L133" i="9"/>
  <c r="M133" i="9"/>
  <c r="N133" i="9"/>
  <c r="O133" i="9"/>
  <c r="P133" i="9"/>
  <c r="Q133" i="9"/>
  <c r="R133" i="9"/>
  <c r="S133" i="9"/>
  <c r="T133" i="9"/>
  <c r="U133" i="9"/>
  <c r="V133" i="9"/>
  <c r="B133" i="9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B133" i="8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T133" i="2"/>
  <c r="AU133" i="2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C133" i="3"/>
  <c r="D133" i="3"/>
  <c r="E133" i="3"/>
  <c r="F133" i="3"/>
  <c r="G133" i="3"/>
  <c r="H133" i="3"/>
  <c r="I133" i="3"/>
  <c r="J133" i="3"/>
  <c r="K133" i="3"/>
  <c r="L133" i="3"/>
  <c r="B133" i="3"/>
  <c r="C133" i="7"/>
  <c r="D133" i="7"/>
  <c r="E133" i="7"/>
  <c r="F133" i="7"/>
  <c r="G133" i="7"/>
  <c r="H133" i="7"/>
  <c r="I133" i="7"/>
  <c r="J133" i="7"/>
  <c r="K133" i="7"/>
  <c r="L133" i="7"/>
  <c r="M133" i="7"/>
  <c r="N133" i="7"/>
  <c r="O133" i="7"/>
  <c r="P133" i="7"/>
  <c r="Q133" i="7"/>
  <c r="R133" i="7"/>
  <c r="S133" i="7"/>
  <c r="T133" i="7"/>
  <c r="U133" i="7"/>
  <c r="V133" i="7"/>
  <c r="W133" i="7"/>
  <c r="X133" i="7"/>
  <c r="Y133" i="7"/>
  <c r="Z133" i="7"/>
  <c r="AA133" i="7"/>
  <c r="AB133" i="7"/>
  <c r="AC133" i="7"/>
  <c r="AD133" i="7"/>
  <c r="AE133" i="7"/>
  <c r="AF133" i="7"/>
  <c r="AG133" i="7"/>
  <c r="AH133" i="7"/>
  <c r="AI133" i="7"/>
  <c r="AJ133" i="7"/>
  <c r="AK133" i="7"/>
  <c r="AL133" i="7"/>
  <c r="AM133" i="7"/>
  <c r="AN133" i="7"/>
  <c r="AO133" i="7"/>
  <c r="AP133" i="7"/>
  <c r="B133" i="7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AB133" i="6"/>
  <c r="AC133" i="6"/>
  <c r="AD133" i="6"/>
  <c r="AE133" i="6"/>
  <c r="AF133" i="6"/>
  <c r="AG133" i="6"/>
  <c r="AH133" i="6"/>
  <c r="AI133" i="6"/>
  <c r="AJ133" i="6"/>
  <c r="AK133" i="6"/>
  <c r="AL133" i="6"/>
  <c r="AM133" i="6"/>
  <c r="AN133" i="6"/>
  <c r="AO133" i="6"/>
  <c r="AP133" i="6"/>
  <c r="B133" i="6"/>
  <c r="C133" i="5"/>
  <c r="D133" i="5"/>
  <c r="E133" i="5"/>
  <c r="F133" i="5"/>
  <c r="G133" i="5"/>
  <c r="H133" i="5"/>
  <c r="I133" i="5"/>
  <c r="J133" i="5"/>
  <c r="K133" i="5"/>
  <c r="L133" i="5"/>
  <c r="M133" i="5"/>
  <c r="C133" i="4"/>
  <c r="D133" i="4"/>
  <c r="E133" i="4"/>
  <c r="F133" i="4"/>
  <c r="G133" i="4"/>
  <c r="H133" i="4"/>
  <c r="I133" i="4"/>
  <c r="J133" i="4"/>
  <c r="K133" i="4"/>
  <c r="L133" i="4"/>
  <c r="M133" i="4"/>
  <c r="B133" i="5"/>
  <c r="B133" i="4"/>
  <c r="H16" i="4" l="1"/>
  <c r="L42" i="5" l="1"/>
  <c r="G29" i="5"/>
  <c r="AU107" i="2" l="1"/>
  <c r="C120" i="15" l="1"/>
  <c r="D120" i="15"/>
  <c r="E120" i="15"/>
  <c r="F120" i="15"/>
  <c r="G120" i="15"/>
  <c r="H120" i="15"/>
  <c r="I120" i="15"/>
  <c r="J120" i="15"/>
  <c r="K120" i="15"/>
  <c r="L120" i="15"/>
  <c r="M120" i="15"/>
  <c r="N120" i="15"/>
  <c r="O120" i="15"/>
  <c r="P120" i="15"/>
  <c r="Q120" i="15"/>
  <c r="R120" i="15"/>
  <c r="S120" i="15"/>
  <c r="T120" i="15"/>
  <c r="C120" i="14"/>
  <c r="D120" i="14"/>
  <c r="E120" i="14"/>
  <c r="F120" i="14"/>
  <c r="G120" i="14"/>
  <c r="H120" i="14"/>
  <c r="I120" i="14"/>
  <c r="J120" i="14"/>
  <c r="K120" i="14"/>
  <c r="L120" i="14"/>
  <c r="M120" i="14"/>
  <c r="N120" i="14"/>
  <c r="O120" i="14"/>
  <c r="P120" i="14"/>
  <c r="Q120" i="14"/>
  <c r="R120" i="14"/>
  <c r="S120" i="14"/>
  <c r="T120" i="14"/>
  <c r="B120" i="14"/>
  <c r="C120" i="13"/>
  <c r="D120" i="13"/>
  <c r="E120" i="13"/>
  <c r="F120" i="13"/>
  <c r="G120" i="13"/>
  <c r="B120" i="13"/>
  <c r="C120" i="12"/>
  <c r="D120" i="12"/>
  <c r="E120" i="12"/>
  <c r="F120" i="12"/>
  <c r="G120" i="12"/>
  <c r="B120" i="12"/>
  <c r="C120" i="11"/>
  <c r="D120" i="11"/>
  <c r="E120" i="11"/>
  <c r="F120" i="11"/>
  <c r="G120" i="11"/>
  <c r="B120" i="11"/>
  <c r="C120" i="10"/>
  <c r="D120" i="10"/>
  <c r="E120" i="10"/>
  <c r="F120" i="10"/>
  <c r="G120" i="10"/>
  <c r="B120" i="10"/>
  <c r="B120" i="9"/>
  <c r="C120" i="9"/>
  <c r="D120" i="9"/>
  <c r="E120" i="9"/>
  <c r="F120" i="9"/>
  <c r="G120" i="9"/>
  <c r="H120" i="9"/>
  <c r="I120" i="9"/>
  <c r="J120" i="9"/>
  <c r="K120" i="9"/>
  <c r="L120" i="9"/>
  <c r="M120" i="9"/>
  <c r="N120" i="9"/>
  <c r="O120" i="9"/>
  <c r="P120" i="9"/>
  <c r="Q120" i="9"/>
  <c r="R120" i="9"/>
  <c r="S120" i="9"/>
  <c r="T120" i="9"/>
  <c r="U120" i="9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B120" i="8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B120" i="3"/>
  <c r="C120" i="7"/>
  <c r="D120" i="7"/>
  <c r="E120" i="7"/>
  <c r="F120" i="7"/>
  <c r="G120" i="7"/>
  <c r="H120" i="7"/>
  <c r="I120" i="7"/>
  <c r="J120" i="7"/>
  <c r="K120" i="7"/>
  <c r="L120" i="7"/>
  <c r="M120" i="7"/>
  <c r="N120" i="7"/>
  <c r="O120" i="7"/>
  <c r="P120" i="7"/>
  <c r="Q120" i="7"/>
  <c r="R120" i="7"/>
  <c r="S120" i="7"/>
  <c r="T120" i="7"/>
  <c r="U120" i="7"/>
  <c r="V120" i="7"/>
  <c r="W120" i="7"/>
  <c r="X120" i="7"/>
  <c r="Y120" i="7"/>
  <c r="Z120" i="7"/>
  <c r="AA120" i="7"/>
  <c r="AB120" i="7"/>
  <c r="AC120" i="7"/>
  <c r="AD120" i="7"/>
  <c r="AE120" i="7"/>
  <c r="AF120" i="7"/>
  <c r="AG120" i="7"/>
  <c r="AH120" i="7"/>
  <c r="AI120" i="7"/>
  <c r="AJ120" i="7"/>
  <c r="AK120" i="7"/>
  <c r="AL120" i="7"/>
  <c r="AM120" i="7"/>
  <c r="AN120" i="7"/>
  <c r="AO120" i="7"/>
  <c r="B120" i="7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AB120" i="6"/>
  <c r="AC120" i="6"/>
  <c r="AD120" i="6"/>
  <c r="AE120" i="6"/>
  <c r="AF120" i="6"/>
  <c r="AG120" i="6"/>
  <c r="AH120" i="6"/>
  <c r="AI120" i="6"/>
  <c r="AJ120" i="6"/>
  <c r="AK120" i="6"/>
  <c r="AL120" i="6"/>
  <c r="AM120" i="6"/>
  <c r="AN120" i="6"/>
  <c r="AO120" i="6"/>
  <c r="B120" i="6"/>
  <c r="C120" i="5"/>
  <c r="D120" i="5"/>
  <c r="E120" i="5"/>
  <c r="F120" i="5"/>
  <c r="G120" i="5"/>
  <c r="H120" i="5"/>
  <c r="I120" i="5"/>
  <c r="J120" i="5"/>
  <c r="K120" i="5"/>
  <c r="L120" i="5"/>
  <c r="B120" i="5"/>
  <c r="C120" i="4"/>
  <c r="D120" i="4"/>
  <c r="E120" i="4"/>
  <c r="F120" i="4"/>
  <c r="G120" i="4"/>
  <c r="H120" i="4"/>
  <c r="I120" i="4"/>
  <c r="J120" i="4"/>
  <c r="K120" i="4"/>
  <c r="L120" i="4"/>
  <c r="B120" i="4"/>
  <c r="U118" i="15" l="1"/>
  <c r="U118" i="14"/>
  <c r="H118" i="13"/>
  <c r="H118" i="12"/>
  <c r="H118" i="11"/>
  <c r="H118" i="10"/>
  <c r="V118" i="9"/>
  <c r="V118" i="8"/>
  <c r="AU118" i="2"/>
  <c r="AU118" i="3"/>
  <c r="AP118" i="7"/>
  <c r="AP118" i="6"/>
  <c r="M118" i="5"/>
  <c r="M118" i="4"/>
  <c r="U117" i="15" l="1"/>
  <c r="U117" i="14"/>
  <c r="H117" i="13"/>
  <c r="H117" i="12"/>
  <c r="H117" i="11"/>
  <c r="H117" i="10"/>
  <c r="V117" i="9"/>
  <c r="V117" i="8"/>
  <c r="AU117" i="2"/>
  <c r="AU117" i="3"/>
  <c r="AP117" i="7"/>
  <c r="AP117" i="6"/>
  <c r="M117" i="5"/>
  <c r="M117" i="4"/>
  <c r="U116" i="14" l="1"/>
  <c r="U116" i="15"/>
  <c r="H116" i="13"/>
  <c r="H116" i="12"/>
  <c r="H116" i="10"/>
  <c r="H116" i="11"/>
  <c r="V116" i="9" l="1"/>
  <c r="V116" i="8"/>
  <c r="AU116" i="2"/>
  <c r="AU116" i="3"/>
  <c r="AP116" i="7"/>
  <c r="AP116" i="6"/>
  <c r="M116" i="4"/>
  <c r="M116" i="5"/>
  <c r="U115" i="15" l="1"/>
  <c r="U115" i="14"/>
  <c r="H115" i="13"/>
  <c r="H115" i="12"/>
  <c r="H115" i="11"/>
  <c r="H115" i="10"/>
  <c r="V115" i="9"/>
  <c r="V115" i="8"/>
  <c r="AU115" i="3"/>
  <c r="AU115" i="2"/>
  <c r="AP115" i="7"/>
  <c r="M115" i="4"/>
  <c r="M115" i="5"/>
  <c r="AP115" i="6"/>
  <c r="U114" i="15" l="1"/>
  <c r="U114" i="14"/>
  <c r="H114" i="13"/>
  <c r="H114" i="12"/>
  <c r="H114" i="10"/>
  <c r="H114" i="11"/>
  <c r="V114" i="9"/>
  <c r="V114" i="8"/>
  <c r="AU114" i="3"/>
  <c r="AU114" i="2"/>
  <c r="AP114" i="6"/>
  <c r="AP114" i="7"/>
  <c r="M114" i="5"/>
  <c r="M114" i="4"/>
  <c r="U113" i="15" l="1"/>
  <c r="U111" i="15"/>
  <c r="U112" i="15"/>
  <c r="U110" i="15"/>
  <c r="U113" i="14"/>
  <c r="H113" i="13"/>
  <c r="H113" i="12"/>
  <c r="H113" i="11"/>
  <c r="H113" i="10"/>
  <c r="V113" i="9"/>
  <c r="V113" i="8"/>
  <c r="AU113" i="2" l="1"/>
  <c r="AU113" i="3"/>
  <c r="AP113" i="7"/>
  <c r="AP113" i="6"/>
  <c r="M113" i="5"/>
  <c r="M113" i="4"/>
  <c r="U109" i="15" l="1"/>
  <c r="U109" i="14"/>
  <c r="U110" i="14"/>
  <c r="U111" i="14"/>
  <c r="U112" i="14"/>
  <c r="H110" i="13"/>
  <c r="H111" i="13"/>
  <c r="H112" i="13"/>
  <c r="H109" i="12"/>
  <c r="H110" i="12"/>
  <c r="H111" i="12"/>
  <c r="H112" i="12"/>
  <c r="H108" i="12"/>
  <c r="H110" i="10"/>
  <c r="H111" i="10"/>
  <c r="H112" i="10"/>
  <c r="H109" i="11"/>
  <c r="H110" i="11"/>
  <c r="H111" i="11"/>
  <c r="H112" i="11"/>
  <c r="H109" i="10"/>
  <c r="V109" i="9"/>
  <c r="V110" i="9"/>
  <c r="V111" i="9"/>
  <c r="V112" i="9"/>
  <c r="V109" i="8"/>
  <c r="V110" i="8"/>
  <c r="V111" i="8"/>
  <c r="V112" i="8"/>
  <c r="AU109" i="2"/>
  <c r="AU110" i="2"/>
  <c r="AU111" i="2"/>
  <c r="AU112" i="2"/>
  <c r="AU108" i="2"/>
  <c r="AU109" i="3"/>
  <c r="AU110" i="3"/>
  <c r="AU111" i="3"/>
  <c r="AU112" i="3"/>
  <c r="AP109" i="7"/>
  <c r="AP110" i="7"/>
  <c r="AP111" i="7"/>
  <c r="AP112" i="7"/>
  <c r="AP109" i="6"/>
  <c r="AP110" i="6"/>
  <c r="AP111" i="6"/>
  <c r="AP112" i="6"/>
  <c r="M108" i="5"/>
  <c r="M109" i="5"/>
  <c r="M110" i="5"/>
  <c r="M111" i="5"/>
  <c r="M112" i="5"/>
  <c r="M111" i="4"/>
  <c r="M112" i="4"/>
  <c r="H120" i="12" l="1"/>
  <c r="AU120" i="2"/>
  <c r="M120" i="5"/>
  <c r="U108" i="15"/>
  <c r="U120" i="15" s="1"/>
  <c r="H108" i="13"/>
  <c r="H108" i="10"/>
  <c r="H120" i="10" l="1"/>
  <c r="AR94" i="3"/>
  <c r="AS94" i="3"/>
  <c r="AT94" i="3"/>
  <c r="AU94" i="3"/>
  <c r="AH94" i="3"/>
  <c r="AI94" i="3"/>
  <c r="AJ94" i="3"/>
  <c r="AK94" i="3"/>
  <c r="AL94" i="3"/>
  <c r="AM94" i="3"/>
  <c r="AN94" i="3"/>
  <c r="AO94" i="3"/>
  <c r="AP94" i="3"/>
  <c r="AQ94" i="3"/>
  <c r="X94" i="3"/>
  <c r="Y94" i="3"/>
  <c r="Z94" i="3"/>
  <c r="AA94" i="3"/>
  <c r="AB94" i="3"/>
  <c r="AC94" i="3"/>
  <c r="AD94" i="3"/>
  <c r="AE94" i="3"/>
  <c r="AF94" i="3"/>
  <c r="AG94" i="3"/>
  <c r="O94" i="3"/>
  <c r="P94" i="3"/>
  <c r="Q94" i="3"/>
  <c r="R94" i="3"/>
  <c r="S94" i="3"/>
  <c r="T94" i="3"/>
  <c r="U94" i="3"/>
  <c r="V94" i="3"/>
  <c r="W94" i="3"/>
  <c r="C94" i="3"/>
  <c r="D94" i="3"/>
  <c r="E94" i="3"/>
  <c r="F94" i="3"/>
  <c r="G94" i="3"/>
  <c r="H94" i="3"/>
  <c r="I94" i="3"/>
  <c r="J94" i="3"/>
  <c r="K94" i="3"/>
  <c r="L94" i="3"/>
  <c r="M94" i="3"/>
  <c r="N94" i="3"/>
  <c r="B94" i="3"/>
  <c r="C94" i="13"/>
  <c r="D94" i="13"/>
  <c r="E94" i="13"/>
  <c r="F94" i="13"/>
  <c r="G94" i="13"/>
  <c r="H94" i="13"/>
  <c r="B94" i="13"/>
  <c r="O94" i="15"/>
  <c r="P94" i="15"/>
  <c r="Q94" i="15"/>
  <c r="R94" i="15"/>
  <c r="S94" i="15"/>
  <c r="T94" i="15"/>
  <c r="U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U94" i="14"/>
  <c r="M94" i="14"/>
  <c r="N94" i="14"/>
  <c r="O94" i="14"/>
  <c r="P94" i="14"/>
  <c r="Q94" i="14"/>
  <c r="R94" i="14"/>
  <c r="S94" i="14"/>
  <c r="T94" i="14"/>
  <c r="C94" i="14"/>
  <c r="D94" i="14"/>
  <c r="E94" i="14"/>
  <c r="F94" i="14"/>
  <c r="G94" i="14"/>
  <c r="H94" i="14"/>
  <c r="I94" i="14"/>
  <c r="J94" i="14"/>
  <c r="K94" i="14"/>
  <c r="L94" i="14"/>
  <c r="B94" i="14"/>
  <c r="D107" i="12" l="1"/>
  <c r="F107" i="12"/>
  <c r="G107" i="12"/>
  <c r="H107" i="12"/>
  <c r="C107" i="12"/>
  <c r="E107" i="12"/>
  <c r="B107" i="12"/>
  <c r="H94" i="12"/>
  <c r="G94" i="12"/>
  <c r="C94" i="12"/>
  <c r="D94" i="12"/>
  <c r="F94" i="12"/>
  <c r="G81" i="12"/>
  <c r="G68" i="12"/>
  <c r="H68" i="12"/>
  <c r="E94" i="12"/>
  <c r="B94" i="12"/>
  <c r="H94" i="9" l="1"/>
  <c r="B107" i="9"/>
  <c r="R107" i="9"/>
  <c r="M107" i="9"/>
  <c r="U107" i="9" l="1"/>
  <c r="V107" i="9"/>
  <c r="C107" i="9"/>
  <c r="D107" i="9"/>
  <c r="E107" i="9"/>
  <c r="F107" i="9"/>
  <c r="G107" i="9"/>
  <c r="H107" i="9"/>
  <c r="I107" i="9"/>
  <c r="J107" i="9"/>
  <c r="K107" i="9"/>
  <c r="L107" i="9"/>
  <c r="N107" i="9"/>
  <c r="O107" i="9"/>
  <c r="P107" i="9"/>
  <c r="Q107" i="9"/>
  <c r="S107" i="9"/>
  <c r="T107" i="9"/>
  <c r="M110" i="4" l="1"/>
  <c r="AP108" i="7" l="1"/>
  <c r="AP120" i="7" s="1"/>
  <c r="M109" i="4"/>
  <c r="M120" i="4" s="1"/>
  <c r="U108" i="14"/>
  <c r="U120" i="14" s="1"/>
  <c r="H109" i="13"/>
  <c r="H120" i="13" s="1"/>
  <c r="V108" i="9"/>
  <c r="V120" i="9" s="1"/>
  <c r="V108" i="8"/>
  <c r="V120" i="8" s="1"/>
  <c r="AP108" i="6"/>
  <c r="AP120" i="6" s="1"/>
  <c r="H108" i="11"/>
  <c r="H120" i="11" s="1"/>
  <c r="AU108" i="3"/>
  <c r="AU120" i="3" s="1"/>
  <c r="H107" i="13" l="1"/>
  <c r="C107" i="11"/>
  <c r="D107" i="11"/>
  <c r="E107" i="11"/>
  <c r="F107" i="11"/>
  <c r="G107" i="11"/>
  <c r="H107" i="11"/>
  <c r="B107" i="11"/>
  <c r="H94" i="10" l="1"/>
  <c r="G94" i="10"/>
  <c r="F94" i="10"/>
  <c r="E94" i="10"/>
  <c r="D94" i="10"/>
  <c r="C94" i="10"/>
  <c r="B94" i="10"/>
  <c r="H94" i="11"/>
  <c r="G94" i="11"/>
  <c r="F94" i="11"/>
  <c r="E94" i="11"/>
  <c r="D94" i="11"/>
  <c r="C94" i="11"/>
  <c r="B94" i="11"/>
  <c r="AT107" i="2"/>
  <c r="AS107" i="2"/>
  <c r="AR107" i="2"/>
  <c r="AQ107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P107" i="7"/>
  <c r="AO107" i="7"/>
  <c r="AN107" i="7"/>
  <c r="AM107" i="7"/>
  <c r="AL107" i="7"/>
  <c r="AK107" i="7"/>
  <c r="AJ107" i="7"/>
  <c r="AI107" i="7"/>
  <c r="AH107" i="7"/>
  <c r="AG107" i="7"/>
  <c r="AF107" i="7"/>
  <c r="AE107" i="7"/>
  <c r="AD107" i="7"/>
  <c r="AC107" i="7"/>
  <c r="AB107" i="7"/>
  <c r="AA107" i="7"/>
  <c r="Z107" i="7"/>
  <c r="Y107" i="7"/>
  <c r="X107" i="7"/>
  <c r="W107" i="7"/>
  <c r="V107" i="7"/>
  <c r="U107" i="7"/>
  <c r="T107" i="7"/>
  <c r="S107" i="7"/>
  <c r="R107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E107" i="7"/>
  <c r="D107" i="7"/>
  <c r="C107" i="7"/>
  <c r="B107" i="7"/>
  <c r="B94" i="7"/>
  <c r="AP94" i="7"/>
  <c r="AO94" i="7"/>
  <c r="AN94" i="7"/>
  <c r="AM94" i="7"/>
  <c r="AL94" i="7"/>
  <c r="AK94" i="7"/>
  <c r="AJ94" i="7"/>
  <c r="AI94" i="7"/>
  <c r="AH94" i="7"/>
  <c r="AG94" i="7"/>
  <c r="AF94" i="7"/>
  <c r="AE94" i="7"/>
  <c r="AD94" i="7"/>
  <c r="AC94" i="7"/>
  <c r="AB94" i="7"/>
  <c r="AA94" i="7"/>
  <c r="Z94" i="7"/>
  <c r="Y94" i="7"/>
  <c r="X94" i="7"/>
  <c r="W94" i="7"/>
  <c r="V94" i="7"/>
  <c r="U94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M107" i="5" l="1"/>
  <c r="L107" i="5"/>
  <c r="K107" i="5"/>
  <c r="J107" i="5"/>
  <c r="I107" i="5"/>
  <c r="H107" i="5"/>
  <c r="G107" i="5"/>
  <c r="F107" i="5"/>
  <c r="E107" i="5"/>
  <c r="D107" i="5"/>
  <c r="C107" i="5"/>
  <c r="B107" i="5"/>
  <c r="B107" i="3" l="1"/>
  <c r="S81" i="6" l="1"/>
  <c r="U107" i="14"/>
  <c r="T107" i="14"/>
  <c r="S107" i="14"/>
  <c r="R107" i="14"/>
  <c r="Q107" i="14"/>
  <c r="P107" i="14"/>
  <c r="O107" i="14"/>
  <c r="N107" i="14"/>
  <c r="M107" i="14"/>
  <c r="L107" i="14"/>
  <c r="K107" i="14"/>
  <c r="J107" i="14"/>
  <c r="I107" i="14"/>
  <c r="H107" i="14"/>
  <c r="G107" i="14"/>
  <c r="F107" i="14"/>
  <c r="E107" i="14"/>
  <c r="D107" i="14"/>
  <c r="C107" i="14"/>
  <c r="B107" i="14"/>
  <c r="H107" i="10"/>
  <c r="G107" i="10"/>
  <c r="F107" i="10"/>
  <c r="E107" i="10"/>
  <c r="D107" i="10"/>
  <c r="C107" i="10"/>
  <c r="B107" i="10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U107" i="3"/>
  <c r="AT107" i="3"/>
  <c r="AS107" i="3"/>
  <c r="AR107" i="3"/>
  <c r="AQ107" i="3"/>
  <c r="AP107" i="3"/>
  <c r="AO107" i="3"/>
  <c r="AN107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B107" i="6"/>
  <c r="M107" i="4"/>
  <c r="M94" i="4"/>
  <c r="C107" i="4"/>
  <c r="D107" i="4"/>
  <c r="E107" i="4"/>
  <c r="F107" i="4"/>
  <c r="G107" i="4"/>
  <c r="H107" i="4"/>
  <c r="I107" i="4"/>
  <c r="J107" i="4"/>
  <c r="K107" i="4"/>
  <c r="L107" i="4"/>
  <c r="B107" i="4"/>
  <c r="B81" i="5" l="1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G94" i="9"/>
  <c r="F94" i="9"/>
  <c r="E94" i="9"/>
  <c r="D94" i="9"/>
  <c r="C94" i="9"/>
  <c r="B94" i="9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P94" i="6"/>
  <c r="AO94" i="6"/>
  <c r="AN94" i="6"/>
  <c r="AM94" i="6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B94" i="6"/>
  <c r="M94" i="5"/>
  <c r="L94" i="5"/>
  <c r="K94" i="5"/>
  <c r="J94" i="5"/>
  <c r="I94" i="5"/>
  <c r="H94" i="5"/>
  <c r="G94" i="5"/>
  <c r="F94" i="5"/>
  <c r="E94" i="5"/>
  <c r="D94" i="5"/>
  <c r="C94" i="5"/>
  <c r="B94" i="5"/>
  <c r="B94" i="4"/>
  <c r="C94" i="4"/>
  <c r="D94" i="4"/>
  <c r="E94" i="4"/>
  <c r="F94" i="4"/>
  <c r="G94" i="4"/>
  <c r="H94" i="4"/>
  <c r="I94" i="4"/>
  <c r="J94" i="4"/>
  <c r="K94" i="4"/>
  <c r="L94" i="4"/>
  <c r="AK16" i="6"/>
  <c r="AK29" i="6"/>
  <c r="AK42" i="6"/>
  <c r="AK55" i="6"/>
  <c r="AK68" i="6"/>
  <c r="AK81" i="6"/>
  <c r="B29" i="4"/>
  <c r="B16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B55" i="14"/>
  <c r="C55" i="14"/>
  <c r="D55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R55" i="14"/>
  <c r="S55" i="14"/>
  <c r="T55" i="14"/>
  <c r="U55" i="14"/>
  <c r="B68" i="14"/>
  <c r="C68" i="14"/>
  <c r="D68" i="14"/>
  <c r="E68" i="14"/>
  <c r="F68" i="14"/>
  <c r="G68" i="14"/>
  <c r="H68" i="14"/>
  <c r="I68" i="14"/>
  <c r="J68" i="14"/>
  <c r="K68" i="14"/>
  <c r="L68" i="14"/>
  <c r="M68" i="14"/>
  <c r="N68" i="14"/>
  <c r="O68" i="14"/>
  <c r="P68" i="14"/>
  <c r="Q68" i="14"/>
  <c r="R68" i="14"/>
  <c r="S68" i="14"/>
  <c r="T68" i="14"/>
  <c r="U68" i="14"/>
  <c r="B81" i="14"/>
  <c r="C81" i="14"/>
  <c r="D81" i="14"/>
  <c r="E81" i="14"/>
  <c r="F81" i="14"/>
  <c r="G81" i="14"/>
  <c r="H81" i="14"/>
  <c r="I81" i="14"/>
  <c r="J81" i="14"/>
  <c r="K81" i="14"/>
  <c r="L81" i="14"/>
  <c r="M81" i="14"/>
  <c r="N81" i="14"/>
  <c r="O81" i="14"/>
  <c r="P81" i="14"/>
  <c r="Q81" i="14"/>
  <c r="R81" i="14"/>
  <c r="S81" i="14"/>
  <c r="T81" i="14"/>
  <c r="U81" i="14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B81" i="9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B68" i="9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H81" i="13"/>
  <c r="H68" i="13"/>
  <c r="G68" i="13"/>
  <c r="F68" i="13"/>
  <c r="E68" i="13"/>
  <c r="D68" i="13"/>
  <c r="C68" i="13"/>
  <c r="B68" i="13"/>
  <c r="H55" i="13"/>
  <c r="G55" i="13"/>
  <c r="F55" i="13"/>
  <c r="E55" i="13"/>
  <c r="D55" i="13"/>
  <c r="C55" i="13"/>
  <c r="B55" i="13"/>
  <c r="H42" i="13"/>
  <c r="G42" i="13"/>
  <c r="F42" i="13"/>
  <c r="E42" i="13"/>
  <c r="D42" i="13"/>
  <c r="C42" i="13"/>
  <c r="B42" i="13"/>
  <c r="H29" i="13"/>
  <c r="G29" i="13"/>
  <c r="F29" i="13"/>
  <c r="E29" i="13"/>
  <c r="D29" i="13"/>
  <c r="C29" i="13"/>
  <c r="B29" i="13"/>
  <c r="C16" i="13"/>
  <c r="D16" i="13"/>
  <c r="E16" i="13"/>
  <c r="F16" i="13"/>
  <c r="G16" i="13"/>
  <c r="H16" i="13"/>
  <c r="B16" i="13"/>
  <c r="H81" i="12"/>
  <c r="F81" i="12"/>
  <c r="E81" i="12"/>
  <c r="D81" i="12"/>
  <c r="C81" i="12"/>
  <c r="B81" i="12"/>
  <c r="F68" i="12"/>
  <c r="E68" i="12"/>
  <c r="D68" i="12"/>
  <c r="C68" i="12"/>
  <c r="B68" i="12"/>
  <c r="H55" i="12"/>
  <c r="G55" i="12"/>
  <c r="F55" i="12"/>
  <c r="E55" i="12"/>
  <c r="D55" i="12"/>
  <c r="C55" i="12"/>
  <c r="B55" i="12"/>
  <c r="H42" i="12"/>
  <c r="G42" i="12"/>
  <c r="F42" i="12"/>
  <c r="E42" i="12"/>
  <c r="D42" i="12"/>
  <c r="C42" i="12"/>
  <c r="B42" i="12"/>
  <c r="H29" i="12"/>
  <c r="G29" i="12"/>
  <c r="F29" i="12"/>
  <c r="E29" i="12"/>
  <c r="D29" i="12"/>
  <c r="C29" i="12"/>
  <c r="B29" i="12"/>
  <c r="C16" i="12"/>
  <c r="D16" i="12"/>
  <c r="E16" i="12"/>
  <c r="F16" i="12"/>
  <c r="G16" i="12"/>
  <c r="H16" i="12"/>
  <c r="B16" i="12"/>
  <c r="H81" i="11"/>
  <c r="G81" i="11"/>
  <c r="F81" i="11"/>
  <c r="E81" i="11"/>
  <c r="D81" i="11"/>
  <c r="C81" i="11"/>
  <c r="B81" i="11"/>
  <c r="H68" i="11"/>
  <c r="G68" i="11"/>
  <c r="F68" i="11"/>
  <c r="E68" i="11"/>
  <c r="D68" i="11"/>
  <c r="C68" i="11"/>
  <c r="B68" i="11"/>
  <c r="H55" i="11"/>
  <c r="G55" i="11"/>
  <c r="F55" i="11"/>
  <c r="E55" i="11"/>
  <c r="D55" i="11"/>
  <c r="C55" i="11"/>
  <c r="B55" i="11"/>
  <c r="H42" i="11"/>
  <c r="G42" i="11"/>
  <c r="F42" i="11"/>
  <c r="E42" i="11"/>
  <c r="D42" i="11"/>
  <c r="C42" i="11"/>
  <c r="B42" i="11"/>
  <c r="H29" i="11"/>
  <c r="G29" i="11"/>
  <c r="F29" i="11"/>
  <c r="E29" i="11"/>
  <c r="D29" i="11"/>
  <c r="C29" i="11"/>
  <c r="B29" i="11"/>
  <c r="C16" i="11"/>
  <c r="D16" i="11"/>
  <c r="E16" i="11"/>
  <c r="F16" i="11"/>
  <c r="G16" i="11"/>
  <c r="H16" i="11"/>
  <c r="B16" i="11"/>
  <c r="H81" i="10"/>
  <c r="G81" i="10"/>
  <c r="F81" i="10"/>
  <c r="E81" i="10"/>
  <c r="D81" i="10"/>
  <c r="C81" i="10"/>
  <c r="B81" i="10"/>
  <c r="H68" i="10"/>
  <c r="G68" i="10"/>
  <c r="F68" i="10"/>
  <c r="E68" i="10"/>
  <c r="D68" i="10"/>
  <c r="C68" i="10"/>
  <c r="B68" i="10"/>
  <c r="H55" i="10"/>
  <c r="G55" i="10"/>
  <c r="F55" i="10"/>
  <c r="E55" i="10"/>
  <c r="D55" i="10"/>
  <c r="C55" i="10"/>
  <c r="B55" i="10"/>
  <c r="H42" i="10"/>
  <c r="G42" i="10"/>
  <c r="F42" i="10"/>
  <c r="E42" i="10"/>
  <c r="D42" i="10"/>
  <c r="C42" i="10"/>
  <c r="B42" i="10"/>
  <c r="H29" i="10"/>
  <c r="G29" i="10"/>
  <c r="F29" i="10"/>
  <c r="E29" i="10"/>
  <c r="D29" i="10"/>
  <c r="C29" i="10"/>
  <c r="B29" i="10"/>
  <c r="C16" i="10"/>
  <c r="D16" i="10"/>
  <c r="E16" i="10"/>
  <c r="F16" i="10"/>
  <c r="G16" i="10"/>
  <c r="H16" i="10"/>
  <c r="B16" i="10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B16" i="2"/>
  <c r="AU81" i="3"/>
  <c r="AT81" i="3"/>
  <c r="AS81" i="3"/>
  <c r="AR81" i="3"/>
  <c r="AQ81" i="3"/>
  <c r="AP81" i="3"/>
  <c r="AO81" i="3"/>
  <c r="AN81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AU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B16" i="3"/>
  <c r="AP81" i="7"/>
  <c r="AO81" i="7"/>
  <c r="AN81" i="7"/>
  <c r="AM81" i="7"/>
  <c r="AL81" i="7"/>
  <c r="AK81" i="7"/>
  <c r="AJ81" i="7"/>
  <c r="AI81" i="7"/>
  <c r="AH81" i="7"/>
  <c r="AG81" i="7"/>
  <c r="AF81" i="7"/>
  <c r="AE81" i="7"/>
  <c r="AD81" i="7"/>
  <c r="AC81" i="7"/>
  <c r="AB81" i="7"/>
  <c r="AA81" i="7"/>
  <c r="Z81" i="7"/>
  <c r="Y81" i="7"/>
  <c r="X81" i="7"/>
  <c r="W81" i="7"/>
  <c r="V81" i="7"/>
  <c r="U81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AP68" i="7"/>
  <c r="AO68" i="7"/>
  <c r="AN68" i="7"/>
  <c r="AM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V68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B68" i="7"/>
  <c r="AP55" i="7"/>
  <c r="AO55" i="7"/>
  <c r="AN55" i="7"/>
  <c r="AM55" i="7"/>
  <c r="AL55" i="7"/>
  <c r="AK55" i="7"/>
  <c r="AJ55" i="7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B16" i="7"/>
  <c r="AP81" i="6"/>
  <c r="AO81" i="6"/>
  <c r="AN81" i="6"/>
  <c r="AM81" i="6"/>
  <c r="AL81" i="6"/>
  <c r="AJ81" i="6"/>
  <c r="AI81" i="6"/>
  <c r="AH81" i="6"/>
  <c r="AG81" i="6"/>
  <c r="AF81" i="6"/>
  <c r="AE81" i="6"/>
  <c r="AD81" i="6"/>
  <c r="AC81" i="6"/>
  <c r="AB81" i="6"/>
  <c r="AA81" i="6"/>
  <c r="Z81" i="6"/>
  <c r="Y81" i="6"/>
  <c r="X81" i="6"/>
  <c r="W81" i="6"/>
  <c r="V81" i="6"/>
  <c r="U81" i="6"/>
  <c r="T81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B81" i="6"/>
  <c r="AP68" i="6"/>
  <c r="AO68" i="6"/>
  <c r="AN68" i="6"/>
  <c r="AM68" i="6"/>
  <c r="AL68" i="6"/>
  <c r="AJ68" i="6"/>
  <c r="AI68" i="6"/>
  <c r="AH68" i="6"/>
  <c r="AG68" i="6"/>
  <c r="AF68" i="6"/>
  <c r="AE68" i="6"/>
  <c r="AD68" i="6"/>
  <c r="AC68" i="6"/>
  <c r="AB68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AP55" i="6"/>
  <c r="AO55" i="6"/>
  <c r="AN55" i="6"/>
  <c r="AM55" i="6"/>
  <c r="AL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AP42" i="6"/>
  <c r="AO42" i="6"/>
  <c r="AN42" i="6"/>
  <c r="AM42" i="6"/>
  <c r="AL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P29" i="6"/>
  <c r="AO29" i="6"/>
  <c r="AN29" i="6"/>
  <c r="AM29" i="6"/>
  <c r="AL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L16" i="6"/>
  <c r="AM16" i="6"/>
  <c r="AN16" i="6"/>
  <c r="AO16" i="6"/>
  <c r="AP16" i="6"/>
  <c r="B16" i="6"/>
  <c r="M81" i="5"/>
  <c r="C81" i="5"/>
  <c r="D81" i="5"/>
  <c r="E81" i="5"/>
  <c r="F81" i="5"/>
  <c r="G81" i="5"/>
  <c r="H81" i="5"/>
  <c r="I81" i="5"/>
  <c r="J81" i="5"/>
  <c r="K81" i="5"/>
  <c r="L81" i="5"/>
  <c r="B68" i="5"/>
  <c r="M68" i="5"/>
  <c r="L68" i="5"/>
  <c r="K68" i="5"/>
  <c r="J68" i="5"/>
  <c r="I68" i="5"/>
  <c r="H68" i="5"/>
  <c r="G68" i="5"/>
  <c r="F68" i="5"/>
  <c r="E68" i="5"/>
  <c r="D68" i="5"/>
  <c r="C68" i="5"/>
  <c r="B55" i="5"/>
  <c r="M55" i="5"/>
  <c r="L55" i="5"/>
  <c r="K55" i="5"/>
  <c r="J55" i="5"/>
  <c r="I55" i="5"/>
  <c r="H55" i="5"/>
  <c r="G55" i="5"/>
  <c r="F55" i="5"/>
  <c r="E55" i="5"/>
  <c r="D55" i="5"/>
  <c r="C55" i="5"/>
  <c r="B42" i="5"/>
  <c r="M42" i="5"/>
  <c r="K42" i="5"/>
  <c r="J42" i="5"/>
  <c r="I42" i="5"/>
  <c r="H42" i="5"/>
  <c r="G42" i="5"/>
  <c r="F42" i="5"/>
  <c r="E42" i="5"/>
  <c r="D42" i="5"/>
  <c r="C42" i="5"/>
  <c r="M29" i="5"/>
  <c r="L29" i="5"/>
  <c r="K29" i="5"/>
  <c r="J29" i="5"/>
  <c r="I29" i="5"/>
  <c r="H29" i="5"/>
  <c r="F29" i="5"/>
  <c r="E29" i="5"/>
  <c r="D29" i="5"/>
  <c r="C29" i="5"/>
  <c r="B29" i="5"/>
  <c r="C16" i="5"/>
  <c r="D16" i="5"/>
  <c r="E16" i="5"/>
  <c r="F16" i="5"/>
  <c r="G16" i="5"/>
  <c r="H16" i="5"/>
  <c r="I16" i="5"/>
  <c r="J16" i="5"/>
  <c r="K16" i="5"/>
  <c r="L16" i="5"/>
  <c r="M16" i="5"/>
  <c r="B16" i="5"/>
  <c r="M81" i="4"/>
  <c r="L81" i="4"/>
  <c r="K81" i="4"/>
  <c r="J81" i="4"/>
  <c r="I81" i="4"/>
  <c r="H81" i="4"/>
  <c r="G81" i="4"/>
  <c r="F81" i="4"/>
  <c r="E81" i="4"/>
  <c r="D81" i="4"/>
  <c r="C81" i="4"/>
  <c r="B81" i="4"/>
  <c r="L68" i="4"/>
  <c r="K68" i="4"/>
  <c r="J68" i="4"/>
  <c r="I68" i="4"/>
  <c r="H68" i="4"/>
  <c r="G68" i="4"/>
  <c r="F68" i="4"/>
  <c r="E68" i="4"/>
  <c r="D68" i="4"/>
  <c r="C68" i="4"/>
  <c r="M55" i="4"/>
  <c r="L55" i="4"/>
  <c r="K55" i="4"/>
  <c r="J55" i="4"/>
  <c r="I55" i="4"/>
  <c r="H55" i="4"/>
  <c r="G55" i="4"/>
  <c r="F55" i="4"/>
  <c r="E55" i="4"/>
  <c r="D55" i="4"/>
  <c r="C55" i="4"/>
  <c r="B55" i="4"/>
  <c r="M42" i="4"/>
  <c r="L42" i="4"/>
  <c r="K42" i="4"/>
  <c r="J42" i="4"/>
  <c r="I42" i="4"/>
  <c r="H42" i="4"/>
  <c r="G42" i="4"/>
  <c r="F42" i="4"/>
  <c r="E42" i="4"/>
  <c r="D42" i="4"/>
  <c r="C42" i="4"/>
  <c r="B42" i="4"/>
  <c r="C29" i="4"/>
  <c r="D29" i="4"/>
  <c r="E29" i="4"/>
  <c r="F29" i="4"/>
  <c r="G29" i="4"/>
  <c r="H29" i="4"/>
  <c r="I29" i="4"/>
  <c r="J29" i="4"/>
  <c r="K29" i="4"/>
  <c r="L29" i="4"/>
  <c r="M29" i="4"/>
  <c r="B16" i="4"/>
  <c r="C16" i="4"/>
  <c r="D16" i="4"/>
  <c r="E16" i="4"/>
  <c r="F16" i="4"/>
  <c r="G16" i="4"/>
  <c r="I16" i="4"/>
  <c r="J16" i="4"/>
  <c r="K16" i="4"/>
  <c r="L16" i="4"/>
  <c r="M16" i="4"/>
  <c r="B68" i="4"/>
</calcChain>
</file>

<file path=xl/sharedStrings.xml><?xml version="1.0" encoding="utf-8"?>
<sst xmlns="http://schemas.openxmlformats.org/spreadsheetml/2006/main" count="2849" uniqueCount="580">
  <si>
    <t> 2009/01</t>
  </si>
  <si>
    <t> 2009/02</t>
  </si>
  <si>
    <t> 2009/03</t>
  </si>
  <si>
    <t> 2009/04</t>
  </si>
  <si>
    <t> 2009/05</t>
  </si>
  <si>
    <t> 2009/06</t>
  </si>
  <si>
    <t> 2009/07</t>
  </si>
  <si>
    <t> 2009/08</t>
  </si>
  <si>
    <t> 2009/09</t>
  </si>
  <si>
    <t> 2009/10</t>
  </si>
  <si>
    <t> 2009/11</t>
  </si>
  <si>
    <t> 2009/12</t>
  </si>
  <si>
    <t> 2010/01</t>
  </si>
  <si>
    <t> 2010/02</t>
  </si>
  <si>
    <t> 2010/03</t>
  </si>
  <si>
    <t> 2010/04</t>
  </si>
  <si>
    <t> 2010/05</t>
  </si>
  <si>
    <t> 2010/06</t>
  </si>
  <si>
    <t> 2010/07</t>
  </si>
  <si>
    <t> 2010/08</t>
  </si>
  <si>
    <t> 2010/09</t>
  </si>
  <si>
    <t> 2010/10</t>
  </si>
  <si>
    <t> 2010/11</t>
  </si>
  <si>
    <t> 2010/12</t>
  </si>
  <si>
    <t> 2011/01</t>
  </si>
  <si>
    <t> 2011/02</t>
  </si>
  <si>
    <t> 2011/03</t>
  </si>
  <si>
    <t> 2011/04</t>
  </si>
  <si>
    <t> 2011/05</t>
  </si>
  <si>
    <t> 2011/06</t>
  </si>
  <si>
    <t> 2011/07</t>
  </si>
  <si>
    <t> 2011/08</t>
  </si>
  <si>
    <t> 2011/09</t>
  </si>
  <si>
    <t> 2011/10</t>
  </si>
  <si>
    <t> 2011/11</t>
  </si>
  <si>
    <t> 2011/12</t>
  </si>
  <si>
    <t> 2012/01</t>
  </si>
  <si>
    <t> 2012/02</t>
  </si>
  <si>
    <t> 2012/03</t>
  </si>
  <si>
    <t> 2012/04</t>
  </si>
  <si>
    <t> 2012/05</t>
  </si>
  <si>
    <t> 2012/06</t>
  </si>
  <si>
    <t> 2012/07</t>
  </si>
  <si>
    <t> 2012/08</t>
  </si>
  <si>
    <t> 2012/09</t>
  </si>
  <si>
    <t> 2012/10</t>
  </si>
  <si>
    <t> 2012/11</t>
  </si>
  <si>
    <t> 2012/12</t>
  </si>
  <si>
    <t> 2013/01</t>
  </si>
  <si>
    <t> 2013/02</t>
  </si>
  <si>
    <t> 2013/03</t>
  </si>
  <si>
    <t> 2013/04</t>
  </si>
  <si>
    <t> 2013/05</t>
  </si>
  <si>
    <t> 2013/06</t>
  </si>
  <si>
    <t> 2013/07</t>
  </si>
  <si>
    <t> 2013/08</t>
  </si>
  <si>
    <t> 2013/09</t>
  </si>
  <si>
    <t> 2013/10</t>
  </si>
  <si>
    <t> 2013/11</t>
  </si>
  <si>
    <t> 2013/12</t>
  </si>
  <si>
    <t> 2014/01</t>
  </si>
  <si>
    <t> 2014/02</t>
  </si>
  <si>
    <t> 2014/03</t>
  </si>
  <si>
    <t> 2014/04</t>
  </si>
  <si>
    <t> 2014/05</t>
  </si>
  <si>
    <t> 2014/06</t>
  </si>
  <si>
    <t> 2014/07</t>
  </si>
  <si>
    <t> 2014/08</t>
  </si>
  <si>
    <t> 2014/09</t>
  </si>
  <si>
    <t> 2014/10</t>
  </si>
  <si>
    <t> 2014/11</t>
  </si>
  <si>
    <t> 2014/12</t>
  </si>
  <si>
    <t>- - Los demás</t>
  </si>
  <si>
    <t>- - Sin cáscara</t>
  </si>
  <si>
    <t>- - Con cáscara</t>
  </si>
  <si>
    <t>- Los demás</t>
  </si>
  <si>
    <t>- Plátanos</t>
  </si>
  <si>
    <t>- - - Frescas</t>
  </si>
  <si>
    <t>- - - Secas</t>
  </si>
  <si>
    <t>- - Otros</t>
  </si>
  <si>
    <t>- Dátiles</t>
  </si>
  <si>
    <t>- Higos</t>
  </si>
  <si>
    <t>- Piñas (ananás)</t>
  </si>
  <si>
    <t>- Aguacates (paltas)</t>
  </si>
  <si>
    <t>- - Mangos</t>
  </si>
  <si>
    <t>- - Guayabas y mangostanes</t>
  </si>
  <si>
    <t>- Naranjas</t>
  </si>
  <si>
    <t>- Mandarinas (incluidas las tangerinas y satsumas); clementinas, wilkings e híbridos similares de agrios (cítricos)</t>
  </si>
  <si>
    <t>- Toronjas o pomelos</t>
  </si>
  <si>
    <t>- Limones (Citrus limon, Citrus limonum)</t>
  </si>
  <si>
    <t>- Frescas</t>
  </si>
  <si>
    <t>- Secas, incluidas las pasas</t>
  </si>
  <si>
    <t>- - Sandías</t>
  </si>
  <si>
    <t>- Papayas</t>
  </si>
  <si>
    <t>- Manzanas</t>
  </si>
  <si>
    <t>- Peras</t>
  </si>
  <si>
    <t>- Albaricoques (damascos, chabacanos)</t>
  </si>
  <si>
    <t>- - Guindas (cerezas ácidas) (Prunus cerasus)</t>
  </si>
  <si>
    <t>- - Las demás</t>
  </si>
  <si>
    <t>- Melocotones (duraznos), incluidos los griñones y nectarinas</t>
  </si>
  <si>
    <t>- Ciruelas y endrinas</t>
  </si>
  <si>
    <t>- Fresas (frutillas)</t>
  </si>
  <si>
    <t>- Kiwis</t>
  </si>
  <si>
    <t>- - Anonas (Annona squamosa)</t>
  </si>
  <si>
    <t>- - Maracuyá (Passiflora edulis var flavicarpa)</t>
  </si>
  <si>
    <t>- - Granadilla (Passiflora edulis var. sims)</t>
  </si>
  <si>
    <t>- - - Rojas, con cáscara</t>
  </si>
  <si>
    <t>- - - Sin cáscara</t>
  </si>
  <si>
    <t>totales</t>
  </si>
  <si>
    <t>Código SAC</t>
  </si>
  <si>
    <t>Mes</t>
  </si>
  <si>
    <t>- - - Negros</t>
  </si>
  <si>
    <t>- - - Blancos</t>
  </si>
  <si>
    <t>- - - Rojos</t>
  </si>
  <si>
    <t>- - Maíz amarillo</t>
  </si>
  <si>
    <t>- - Maíz blanco</t>
  </si>
  <si>
    <t>- Arroz partido</t>
  </si>
  <si>
    <t>Las dem s.</t>
  </si>
  <si>
    <t>Amarillas</t>
  </si>
  <si>
    <t>Blancas</t>
  </si>
  <si>
    <t>Rojas</t>
  </si>
  <si>
    <t>Las dem s</t>
  </si>
  <si>
    <t>Chalotes</t>
  </si>
  <si>
    <t>Ajos.</t>
  </si>
  <si>
    <t>Puerros y dem s hortalizas ali ceas.</t>
  </si>
  <si>
    <t>Coliflores y br.coles ("broccoli")</t>
  </si>
  <si>
    <t>Coles (repollitos) de Bruselas.</t>
  </si>
  <si>
    <t>Los dem s.</t>
  </si>
  <si>
    <t>Repolladas.</t>
  </si>
  <si>
    <t>Endibia "witloof" (Cichorium intybus var. foliosum).</t>
  </si>
  <si>
    <t>Zanahorias y nabos.</t>
  </si>
  <si>
    <t>PEPINOS Y PEPINILLOS FRESCOS O REFRIGERADOS.</t>
  </si>
  <si>
    <t>Arvejas (guisantes ch!charos) (Pisum sativum).</t>
  </si>
  <si>
    <t>Frijoles (jud!as porotos alubias fr.joles) (Vigna spp. Phaseolus spp.)</t>
  </si>
  <si>
    <t>Berenjenas.</t>
  </si>
  <si>
    <t>Apio excepto el apionabo.</t>
  </si>
  <si>
    <t>Setas y demas hongos.</t>
  </si>
  <si>
    <t>Los demás</t>
  </si>
  <si>
    <t>Pimientos (chiles) dulces</t>
  </si>
  <si>
    <t>Chile tabasco (Capsicum frutescens L.)</t>
  </si>
  <si>
    <t>Otros.</t>
  </si>
  <si>
    <t>Espinacas (incluida la de Nueva Zelanda) y armuelles.</t>
  </si>
  <si>
    <t>- - Alcachofas (alcauciles)</t>
  </si>
  <si>
    <t>- - Aceitunas</t>
  </si>
  <si>
    <t>- - - Ayotes</t>
  </si>
  <si>
    <t>- - - Zapallos</t>
  </si>
  <si>
    <t>- - - Otros</t>
  </si>
  <si>
    <t>- - - Maíz dulce</t>
  </si>
  <si>
    <t>- - - Chayotes</t>
  </si>
  <si>
    <t>- - - Okras</t>
  </si>
  <si>
    <t>- - - Otras</t>
  </si>
  <si>
    <t>820.16</t>
  </si>
  <si>
    <t>1,037,759.10</t>
  </si>
  <si>
    <t>- Con un contenido de materias grasas inferior o igual al 1% en peso</t>
  </si>
  <si>
    <t>- Con un contenido de materias grasas superior al 1% pero inferior o igual al 6%, en peso</t>
  </si>
  <si>
    <t>- Con un contenido de materias grasas superior al 6% pero inferior o igual al 10%, en peso</t>
  </si>
  <si>
    <t>- En polvo, gránulos o demás formas sólidas, con un contenido de materias grasas inferior o igual al 1.5% en peso</t>
  </si>
  <si>
    <t>- - - - En envases de contenido neto inferior a 3 kg</t>
  </si>
  <si>
    <t>- - - - En envases de contenido neto superior o igual a 3 kg</t>
  </si>
  <si>
    <t>- - - - En envases de contenido neto inferior a 5 kg</t>
  </si>
  <si>
    <t>- - - - En envases de contenido neto superior o igual a 5 kg</t>
  </si>
  <si>
    <t>- - - Crema de leche</t>
  </si>
  <si>
    <t>- - Queso mozzarella</t>
  </si>
  <si>
    <t>- - Tipo "Cheddar", deshidratado</t>
  </si>
  <si>
    <t>- Queso fundido, excepto el rallado o en polvo</t>
  </si>
  <si>
    <t>- Queso de pasta azul y demás quesos que presenten vetas producidas por Penicillium roqueforti</t>
  </si>
  <si>
    <t>- - Tipo cheddar, en bloques o en barras</t>
  </si>
  <si>
    <t>- En canales o medias canales</t>
  </si>
  <si>
    <t>- Los demás cortes (trozos) sin deshuesar</t>
  </si>
  <si>
    <t>- Deshuesada</t>
  </si>
  <si>
    <t>- - En canales o medias canales</t>
  </si>
  <si>
    <t>- - Jamones, paletas y sus trozos, sin deshuesar</t>
  </si>
  <si>
    <t>- - Sin trocear, frescos o refrigerados</t>
  </si>
  <si>
    <t>- - Sin trocear, congelados</t>
  </si>
  <si>
    <t>- - - - Pechugas</t>
  </si>
  <si>
    <t>- - - - Alas</t>
  </si>
  <si>
    <t>- - - - Muslos, piernas, incluso unidos</t>
  </si>
  <si>
    <t>- - - - Los demás</t>
  </si>
  <si>
    <t>- - - En pasta, deshuesados mecánicamente</t>
  </si>
  <si>
    <t>- - - - Muslos, piernas, que incluyan en su presentación otros trozos, incluso unidos</t>
  </si>
  <si>
    <t>- - De gallina de la especie Gallus domesticus</t>
  </si>
  <si>
    <t>1,020,651.41</t>
  </si>
  <si>
    <t>1,287,097.72</t>
  </si>
  <si>
    <t>*Fuente: Base de Datos de Comercio Exterior-BCR</t>
  </si>
  <si>
    <t>Totales</t>
  </si>
  <si>
    <t>- - Arroz Con Cáscara</t>
  </si>
  <si>
    <t>- - Arroz Blanco</t>
  </si>
  <si>
    <t>o</t>
  </si>
  <si>
    <t>- Sorgo</t>
  </si>
  <si>
    <t>- - Trigo</t>
  </si>
  <si>
    <t>- - Los demás (Trigo)</t>
  </si>
  <si>
    <t> 2015/01</t>
  </si>
  <si>
    <t>Coco</t>
  </si>
  <si>
    <t> 2015/02</t>
  </si>
  <si>
    <t> 2015/03</t>
  </si>
  <si>
    <t>Papa</t>
  </si>
  <si>
    <t>Tomates frescos O REFRIGERADOS.</t>
  </si>
  <si>
    <t>Espa rragos.</t>
  </si>
  <si>
    <t> 2015/04</t>
  </si>
  <si>
    <t> 2015/05</t>
  </si>
  <si>
    <t> 2015/06</t>
  </si>
  <si>
    <t> 2015/07</t>
  </si>
  <si>
    <t> 2015/08</t>
  </si>
  <si>
    <t> 2015/09</t>
  </si>
  <si>
    <t> 2015/10</t>
  </si>
  <si>
    <t> 2015/11</t>
  </si>
  <si>
    <t> 2015/12</t>
  </si>
  <si>
    <t> 2016/01</t>
  </si>
  <si>
    <t>20,150,211.73</t>
  </si>
  <si>
    <t>101,395.07</t>
  </si>
  <si>
    <t>1,688,766.52</t>
  </si>
  <si>
    <t>1,562,690.70</t>
  </si>
  <si>
    <t>2,818,816.87</t>
  </si>
  <si>
    <t>5,511,343.70</t>
  </si>
  <si>
    <t>1,856,247.02</t>
  </si>
  <si>
    <t>2,033,978.03</t>
  </si>
  <si>
    <t>30,337,990.57</t>
  </si>
  <si>
    <t>1,207,293.31</t>
  </si>
  <si>
    <t>1,353,874.66</t>
  </si>
  <si>
    <t> 2016/02</t>
  </si>
  <si>
    <t>1,235,823.49</t>
  </si>
  <si>
    <t>1,763,677.15</t>
  </si>
  <si>
    <t>1,225,986.74</t>
  </si>
  <si>
    <t>1,722,236.84</t>
  </si>
  <si>
    <t>6,432,546.84</t>
  </si>
  <si>
    <t>2,093,181.58</t>
  </si>
  <si>
    <t>1,792,527.13</t>
  </si>
  <si>
    <t>28,967,900.38</t>
  </si>
  <si>
    <t>1,073,130.89</t>
  </si>
  <si>
    <t>1,204,028.30</t>
  </si>
  <si>
    <t> 2016/03</t>
  </si>
  <si>
    <t>1,041,744.78</t>
  </si>
  <si>
    <t>1,611,598.24</t>
  </si>
  <si>
    <t> 2016/04</t>
  </si>
  <si>
    <t> 2016/05</t>
  </si>
  <si>
    <t> 2016/06</t>
  </si>
  <si>
    <t>1,038,836.53</t>
  </si>
  <si>
    <t> 2016/07</t>
  </si>
  <si>
    <t>1,454,593.50</t>
  </si>
  <si>
    <t> 2016/08</t>
  </si>
  <si>
    <t>26,975.56</t>
  </si>
  <si>
    <t>1,032,981.06</t>
  </si>
  <si>
    <t> 2016/09</t>
  </si>
  <si>
    <t>92,536.14</t>
  </si>
  <si>
    <t>1,047,518.72</t>
  </si>
  <si>
    <t> 2016/10</t>
  </si>
  <si>
    <t>1,088,460.94</t>
  </si>
  <si>
    <t>1,479,362.85</t>
  </si>
  <si>
    <t> 2016/11</t>
  </si>
  <si>
    <t>77,132.01</t>
  </si>
  <si>
    <t>1,526,245.09</t>
  </si>
  <si>
    <t>1,932,813.03</t>
  </si>
  <si>
    <t> 2016/12</t>
  </si>
  <si>
    <t xml:space="preserve"> Sin trocear, frescos o refrigerados</t>
  </si>
  <si>
    <t>3,367,534.35</t>
  </si>
  <si>
    <t>132,276.06</t>
  </si>
  <si>
    <t>2,816,652.77</t>
  </si>
  <si>
    <t>2,423,156.20</t>
  </si>
  <si>
    <t> 2017/01</t>
  </si>
  <si>
    <t>2017/01</t>
  </si>
  <si>
    <t> 2017/02</t>
  </si>
  <si>
    <t> 0713331000</t>
  </si>
  <si>
    <t> 0713332000</t>
  </si>
  <si>
    <t> 0713334000</t>
  </si>
  <si>
    <t> 1001190000</t>
  </si>
  <si>
    <t> 1001990000</t>
  </si>
  <si>
    <t> 1005902000</t>
  </si>
  <si>
    <t> 1005903000</t>
  </si>
  <si>
    <t> 1006109000</t>
  </si>
  <si>
    <t> 1006309000</t>
  </si>
  <si>
    <t> 1006400000</t>
  </si>
  <si>
    <t> 1007900000</t>
  </si>
  <si>
    <t> 0701900000</t>
  </si>
  <si>
    <t> 0702000000</t>
  </si>
  <si>
    <t> 0703101100</t>
  </si>
  <si>
    <t> 0703101200</t>
  </si>
  <si>
    <t> 0703101300</t>
  </si>
  <si>
    <t> 0703101900</t>
  </si>
  <si>
    <t> 0703200000</t>
  </si>
  <si>
    <t> 0703900000</t>
  </si>
  <si>
    <t> 0704100000</t>
  </si>
  <si>
    <t> 0704200000</t>
  </si>
  <si>
    <t> 0704900000</t>
  </si>
  <si>
    <t> 0705110000</t>
  </si>
  <si>
    <t> 0705190000</t>
  </si>
  <si>
    <t> 0706100000</t>
  </si>
  <si>
    <t> 0706900000</t>
  </si>
  <si>
    <t> 0707000000</t>
  </si>
  <si>
    <t> 0708100000</t>
  </si>
  <si>
    <t> 0708200000</t>
  </si>
  <si>
    <t> 0708900000</t>
  </si>
  <si>
    <t> 0709300000</t>
  </si>
  <si>
    <t> 0709400000</t>
  </si>
  <si>
    <t> 0709601000</t>
  </si>
  <si>
    <t> 0709609000</t>
  </si>
  <si>
    <t> 0709700000</t>
  </si>
  <si>
    <t> 0709931000</t>
  </si>
  <si>
    <t> 0709939000</t>
  </si>
  <si>
    <t> 0709991000</t>
  </si>
  <si>
    <t> 0709999000</t>
  </si>
  <si>
    <t> 0703102000</t>
  </si>
  <si>
    <t> 0705210000</t>
  </si>
  <si>
    <t> 0705290000</t>
  </si>
  <si>
    <t> 0709510000</t>
  </si>
  <si>
    <t> 0709590000</t>
  </si>
  <si>
    <t> 0709602000</t>
  </si>
  <si>
    <t> 0709910000</t>
  </si>
  <si>
    <t> 0709920000</t>
  </si>
  <si>
    <t> 0709932000</t>
  </si>
  <si>
    <t> 0709992000</t>
  </si>
  <si>
    <t> 0709993000</t>
  </si>
  <si>
    <t>2017/02</t>
  </si>
  <si>
    <t> 0709200000</t>
  </si>
  <si>
    <t> 0801220000</t>
  </si>
  <si>
    <t> 0801320000</t>
  </si>
  <si>
    <t> 0802120000</t>
  </si>
  <si>
    <t> 0802320000</t>
  </si>
  <si>
    <t> 0802620000</t>
  </si>
  <si>
    <t> 0802900000</t>
  </si>
  <si>
    <t> 0803100000</t>
  </si>
  <si>
    <t> 0803901100</t>
  </si>
  <si>
    <t> 0803909000</t>
  </si>
  <si>
    <t> 0804100000</t>
  </si>
  <si>
    <t> 0804200000</t>
  </si>
  <si>
    <t> 0804300000</t>
  </si>
  <si>
    <t> 0804400000</t>
  </si>
  <si>
    <t> 0804501000</t>
  </si>
  <si>
    <t> 0805100000</t>
  </si>
  <si>
    <t> 0805400000</t>
  </si>
  <si>
    <t> 0805500000</t>
  </si>
  <si>
    <t> 0805900000</t>
  </si>
  <si>
    <t> 0806100000</t>
  </si>
  <si>
    <t> 0806200000</t>
  </si>
  <si>
    <t> 0809300000</t>
  </si>
  <si>
    <t> 0809400000</t>
  </si>
  <si>
    <t> 0810100000</t>
  </si>
  <si>
    <t> 0810500000</t>
  </si>
  <si>
    <t> 0810903000</t>
  </si>
  <si>
    <t> 0810904000</t>
  </si>
  <si>
    <t> 0810909000</t>
  </si>
  <si>
    <t> 0801310000</t>
  </si>
  <si>
    <t> 0802110000</t>
  </si>
  <si>
    <t> 0802520000</t>
  </si>
  <si>
    <t> 0803901200</t>
  </si>
  <si>
    <t> 0810905400</t>
  </si>
  <si>
    <t> 0810905100</t>
  </si>
  <si>
    <t> 0810902000</t>
  </si>
  <si>
    <t> 0809290000</t>
  </si>
  <si>
    <t> 0809210000</t>
  </si>
  <si>
    <t> 0207110000</t>
  </si>
  <si>
    <t> 0207120000</t>
  </si>
  <si>
    <t> 0207139100</t>
  </si>
  <si>
    <t> 0207141000</t>
  </si>
  <si>
    <t> 0207149100</t>
  </si>
  <si>
    <t> 0207149200</t>
  </si>
  <si>
    <t> 0207149300</t>
  </si>
  <si>
    <t> 0207149400</t>
  </si>
  <si>
    <t> 0207149900</t>
  </si>
  <si>
    <t> 0207269000</t>
  </si>
  <si>
    <t> 0207279000</t>
  </si>
  <si>
    <t> 0407110000</t>
  </si>
  <si>
    <t> 0207139200</t>
  </si>
  <si>
    <t> 0207139300</t>
  </si>
  <si>
    <t> 0207139900</t>
  </si>
  <si>
    <t> 0207240000</t>
  </si>
  <si>
    <t> 0207250000</t>
  </si>
  <si>
    <t> 04071900000</t>
  </si>
  <si>
    <t> 0207271000</t>
  </si>
  <si>
    <t> 0407190000</t>
  </si>
  <si>
    <t> 0804502000</t>
  </si>
  <si>
    <t> 0805200000</t>
  </si>
  <si>
    <t>2017/03</t>
  </si>
  <si>
    <t> 2017/03</t>
  </si>
  <si>
    <t> 0401100000</t>
  </si>
  <si>
    <t> 0401200000</t>
  </si>
  <si>
    <t> 0401400000</t>
  </si>
  <si>
    <t> 0402100000</t>
  </si>
  <si>
    <t> 0402211100</t>
  </si>
  <si>
    <t> 0402211200</t>
  </si>
  <si>
    <t> 0402212100</t>
  </si>
  <si>
    <t> 0402212200</t>
  </si>
  <si>
    <t> 0402290000</t>
  </si>
  <si>
    <t> 0402912000</t>
  </si>
  <si>
    <t> 0403109000</t>
  </si>
  <si>
    <t> 0406101000</t>
  </si>
  <si>
    <t> 0406109000</t>
  </si>
  <si>
    <t> 0406201000</t>
  </si>
  <si>
    <t> 0406202000</t>
  </si>
  <si>
    <t> 0406209000</t>
  </si>
  <si>
    <t> 0406300000</t>
  </si>
  <si>
    <t> 0406400000</t>
  </si>
  <si>
    <t> 0406902000</t>
  </si>
  <si>
    <t> 0406909000</t>
  </si>
  <si>
    <t> 0201100000</t>
  </si>
  <si>
    <t> 0201200000</t>
  </si>
  <si>
    <t> 0201300000</t>
  </si>
  <si>
    <t> 0202100000</t>
  </si>
  <si>
    <t> 0202200000</t>
  </si>
  <si>
    <t> 0202300000</t>
  </si>
  <si>
    <t> 0203110000</t>
  </si>
  <si>
    <t> 0203120000</t>
  </si>
  <si>
    <t> 0203190000</t>
  </si>
  <si>
    <t> 0203210000</t>
  </si>
  <si>
    <t> 0203220000</t>
  </si>
  <si>
    <t> 0203290000</t>
  </si>
  <si>
    <t>1,669,685.42</t>
  </si>
  <si>
    <t>1,467,837.38</t>
  </si>
  <si>
    <t> 2017/04</t>
  </si>
  <si>
    <t>2017/04</t>
  </si>
  <si>
    <t> 2017/05</t>
  </si>
  <si>
    <t>2017/05</t>
  </si>
  <si>
    <t> 2017/06</t>
  </si>
  <si>
    <t>2017/06</t>
  </si>
  <si>
    <t> 2017/07</t>
  </si>
  <si>
    <t>2017/07</t>
  </si>
  <si>
    <t> 2017/08</t>
  </si>
  <si>
    <t>2017/08</t>
  </si>
  <si>
    <t> 0807110000</t>
  </si>
  <si>
    <t> 0807190000</t>
  </si>
  <si>
    <t> 0807200000</t>
  </si>
  <si>
    <t> 0808100000</t>
  </si>
  <si>
    <t> 0808300000</t>
  </si>
  <si>
    <t> 0809100000</t>
  </si>
  <si>
    <t>A partir del año 2012 el código arancelario del coco es el 0801120000</t>
  </si>
  <si>
    <t> 2017/09</t>
  </si>
  <si>
    <t>2017/09</t>
  </si>
  <si>
    <t> 2017/10</t>
  </si>
  <si>
    <t>2017/10</t>
  </si>
  <si>
    <t> 2017/11</t>
  </si>
  <si>
    <t>2017/11</t>
  </si>
  <si>
    <t> 2017/12</t>
  </si>
  <si>
    <t>2017/12</t>
  </si>
  <si>
    <t>0801120000</t>
  </si>
  <si>
    <t>- - Nuez de Brasil Sin cáscara</t>
  </si>
  <si>
    <t> 2018/01</t>
  </si>
  <si>
    <t>2018/01</t>
  </si>
  <si>
    <t>1,126,120.59</t>
  </si>
  <si>
    <t> 080420000</t>
  </si>
  <si>
    <t> 2018/02</t>
  </si>
  <si>
    <t>2018/02</t>
  </si>
  <si>
    <t> 08039012000</t>
  </si>
  <si>
    <t> 2018/03</t>
  </si>
  <si>
    <t>2018/03</t>
  </si>
  <si>
    <t>1,722,354.00</t>
  </si>
  <si>
    <t> 04022122000</t>
  </si>
  <si>
    <t>Las demas</t>
  </si>
  <si>
    <t>Pepinos y pepinillos frescos o refrigerados.</t>
  </si>
  <si>
    <t>Las demas.</t>
  </si>
  <si>
    <t>Esparragos.</t>
  </si>
  <si>
    <t>Los demas.</t>
  </si>
  <si>
    <t>Puerros y demas hortalizas ali ceas.</t>
  </si>
  <si>
    <t>Tomates frescos o refrigerados</t>
  </si>
  <si>
    <t> 2018/04</t>
  </si>
  <si>
    <t>2018/04</t>
  </si>
  <si>
    <t>1,097,643.82</t>
  </si>
  <si>
    <t>1,728,797.53</t>
  </si>
  <si>
    <t>1,656,133.63</t>
  </si>
  <si>
    <t> 2018/05</t>
  </si>
  <si>
    <t>2018/05</t>
  </si>
  <si>
    <t>1,321,496.74</t>
  </si>
  <si>
    <t> 08045020000</t>
  </si>
  <si>
    <t> 2018/06</t>
  </si>
  <si>
    <t>2018/06</t>
  </si>
  <si>
    <t>2018/07</t>
  </si>
  <si>
    <t> 2018/07</t>
  </si>
  <si>
    <t> 2018/08</t>
  </si>
  <si>
    <t>2018/08</t>
  </si>
  <si>
    <t>1,504,065.34</t>
  </si>
  <si>
    <t> 2018/09</t>
  </si>
  <si>
    <t>2018/09</t>
  </si>
  <si>
    <t>1,390,730.20</t>
  </si>
  <si>
    <t> 2018/10</t>
  </si>
  <si>
    <t>2018/10</t>
  </si>
  <si>
    <t>1,170,504.00</t>
  </si>
  <si>
    <t> 2018/11</t>
  </si>
  <si>
    <t>2018/11</t>
  </si>
  <si>
    <t>2,747,323.75</t>
  </si>
  <si>
    <t>2,631,639.72</t>
  </si>
  <si>
    <t>1,921,125.32</t>
  </si>
  <si>
    <t> 2018/12</t>
  </si>
  <si>
    <t>2018/12</t>
  </si>
  <si>
    <t>3,417,848.37</t>
  </si>
  <si>
    <t>3,329,825.73</t>
  </si>
  <si>
    <t>2,645,574.44</t>
  </si>
  <si>
    <t> 2019/01</t>
  </si>
  <si>
    <t>2019/01</t>
  </si>
  <si>
    <t> 2019/02</t>
  </si>
  <si>
    <t>2019/02</t>
  </si>
  <si>
    <t> 2019/03</t>
  </si>
  <si>
    <t>2019/03</t>
  </si>
  <si>
    <t> 2019/04</t>
  </si>
  <si>
    <t>2019/04</t>
  </si>
  <si>
    <t>1,724,199.44</t>
  </si>
  <si>
    <t> 2019/05</t>
  </si>
  <si>
    <t>2019/05</t>
  </si>
  <si>
    <t> 2019/06</t>
  </si>
  <si>
    <t>2019/06</t>
  </si>
  <si>
    <t> 2019/07</t>
  </si>
  <si>
    <t>2019/07</t>
  </si>
  <si>
    <t>1,987,665.42</t>
  </si>
  <si>
    <t>2,395,960.90</t>
  </si>
  <si>
    <t> 2019/08</t>
  </si>
  <si>
    <t>2019/08</t>
  </si>
  <si>
    <t>2,474,770.90</t>
  </si>
  <si>
    <t> 2019/09</t>
  </si>
  <si>
    <t>2019/09</t>
  </si>
  <si>
    <t>1,689,243.50</t>
  </si>
  <si>
    <t> 2019/10</t>
  </si>
  <si>
    <t>2019/10</t>
  </si>
  <si>
    <t>1,025,569.09</t>
  </si>
  <si>
    <t> 2019/11</t>
  </si>
  <si>
    <t>2019/11</t>
  </si>
  <si>
    <t> 2019/12</t>
  </si>
  <si>
    <t>2019/12</t>
  </si>
  <si>
    <t> 2020/01</t>
  </si>
  <si>
    <t>2020/01</t>
  </si>
  <si>
    <t> 2020/02</t>
  </si>
  <si>
    <t> 2020/03</t>
  </si>
  <si>
    <t>2020/02</t>
  </si>
  <si>
    <t>2020/03</t>
  </si>
  <si>
    <t>30,902,066.98</t>
  </si>
  <si>
    <t>29,153,907.91</t>
  </si>
  <si>
    <t>1,106,389.53</t>
  </si>
  <si>
    <t> 2020/04</t>
  </si>
  <si>
    <t>2020/04</t>
  </si>
  <si>
    <t>1,651,314.96</t>
  </si>
  <si>
    <t>1,681,041.88</t>
  </si>
  <si>
    <t>1,389,378.19</t>
  </si>
  <si>
    <t> 2020/05</t>
  </si>
  <si>
    <t> 2020/06</t>
  </si>
  <si>
    <t> 2020/07</t>
  </si>
  <si>
    <t>2020/05</t>
  </si>
  <si>
    <t>2020/06</t>
  </si>
  <si>
    <t>2020/07</t>
  </si>
  <si>
    <t> 2020/08</t>
  </si>
  <si>
    <t> 2020/09</t>
  </si>
  <si>
    <t> 2020/10</t>
  </si>
  <si>
    <t>2020/08</t>
  </si>
  <si>
    <t>2020/09</t>
  </si>
  <si>
    <t>2020/10</t>
  </si>
  <si>
    <t>2,019,982.90</t>
  </si>
  <si>
    <t>1,336,359.08</t>
  </si>
  <si>
    <t>12838,23.21</t>
  </si>
  <si>
    <t>Los dema s.</t>
  </si>
  <si>
    <t> 2020/11</t>
  </si>
  <si>
    <t>2020/11</t>
  </si>
  <si>
    <t> 2020/12</t>
  </si>
  <si>
    <t>2020/12</t>
  </si>
  <si>
    <t>2,147,988.51</t>
  </si>
  <si>
    <t> 2021/01</t>
  </si>
  <si>
    <t>2021/01</t>
  </si>
  <si>
    <t>IMPORTACIONES MENSUAL DE GRANOS BASICOS 2009-2021
KILOGRAMOS</t>
  </si>
  <si>
    <t>IMPORTACIONES MENSUAL DE GRANOS BASICOS 2009-2021
DÓLARES</t>
  </si>
  <si>
    <t>IMPORTACION MENSUAL DE HORTALIZAS. KILOGRAMOS. 2009-2021</t>
  </si>
  <si>
    <t>IMPORTACIONES MENSUAL DE HORTALIZAS 2009-2021
DÓLARES</t>
  </si>
  <si>
    <t>IMPORTACIONES MENSUAL DE FRUTAS 2009-2021
KILOGRAMOS</t>
  </si>
  <si>
    <t>IMPORTACIONES MENSUAL DE FRUTAS 2009-2021
DÓLARES</t>
  </si>
  <si>
    <t>IMPORTACIONES MENSUAL DE LACTEOS 2009-2021
KILOGRAMOS</t>
  </si>
  <si>
    <t>IMPORTACIONES MENSUAL DE LÁCTEOS 2009-2021
DÓLARES</t>
  </si>
  <si>
    <t>IMPORTACIONES MENSUAL DE CARNICOS BOVINO 2009-2021
KILOGRAMOS</t>
  </si>
  <si>
    <t>IMPORTACIONES MENSUAL DE CÁRNICOS BOVINO 2009-2021
DÓLARES</t>
  </si>
  <si>
    <t>IMPORTACIONES MENSUAL DE CÁRNICOS PORCINO 2009-2021
KILOGRAMOS</t>
  </si>
  <si>
    <t>IMPORTACIONES MENSUAL DE CÁRNICOS PORCINO 2009-2021
DÓLARES</t>
  </si>
  <si>
    <t>IMPORTACIONES MENSUAL DE CARNE DE POLLO Y PAVO 2009-2021
KILOGRAMOS</t>
  </si>
  <si>
    <t>IMPORTACIONES MENSUAL DE CARNE DE POLLO Y PAVO 2009-2021
DÓLARES</t>
  </si>
  <si>
    <t>1,630,263.89</t>
  </si>
  <si>
    <t> 2021/02</t>
  </si>
  <si>
    <t>2021/02</t>
  </si>
  <si>
    <t> 2021/03</t>
  </si>
  <si>
    <t>2021/03</t>
  </si>
  <si>
    <t> 2021/04</t>
  </si>
  <si>
    <t>2021/04</t>
  </si>
  <si>
    <t>2,611,569.54</t>
  </si>
  <si>
    <t> 2021/05</t>
  </si>
  <si>
    <t>2021/05</t>
  </si>
  <si>
    <t xml:space="preserve">NOTA:  A partir de enero del año 2017 el código SAC aumenta 10 dígitos con la nueva enmienda, ejemplo 0713331000. Actualizado hasta junio  2021 </t>
  </si>
  <si>
    <t>NOTA: Actualizado hasta junio de 2021</t>
  </si>
  <si>
    <t>NOTA: Actualizado hasta  junio de 2021</t>
  </si>
  <si>
    <t> 2021/06</t>
  </si>
  <si>
    <t>2021/06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</si>
</sst>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theme="9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/>
        <bgColor theme="8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theme="8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theme="8" tint="0.79998168889431442"/>
      </patternFill>
    </fill>
    <fill>
      <patternFill patternType="solid">
        <fgColor rgb="FFFFFF00"/>
        <bgColor theme="9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8" tint="0.39997558519241921"/>
      </left>
      <right/>
      <top style="double">
        <color theme="8"/>
      </top>
      <bottom style="thin">
        <color theme="8" tint="0.39997558519241921"/>
      </bottom>
      <diagonal/>
    </border>
    <border>
      <left/>
      <right/>
      <top style="double">
        <color theme="8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double">
        <color theme="8"/>
      </top>
      <bottom style="thin">
        <color theme="8" tint="0.39997558519241921"/>
      </bottom>
      <diagonal/>
    </border>
    <border>
      <left/>
      <right/>
      <top style="double">
        <color theme="8"/>
      </top>
      <bottom/>
      <diagonal/>
    </border>
    <border>
      <left/>
      <right style="thin">
        <color theme="8" tint="0.39997558519241921"/>
      </right>
      <top style="double">
        <color theme="8"/>
      </top>
      <bottom/>
      <diagonal/>
    </border>
    <border>
      <left style="thin">
        <color theme="8" tint="0.39997558519241921"/>
      </left>
      <right/>
      <top/>
      <bottom/>
      <diagonal/>
    </border>
    <border>
      <left/>
      <right style="thin">
        <color theme="8" tint="0.39997558519241921"/>
      </right>
      <top/>
      <bottom/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 style="thin">
        <color theme="9" tint="0.39997558519241921"/>
      </left>
      <right/>
      <top style="double">
        <color theme="9"/>
      </top>
      <bottom style="thin">
        <color theme="9" tint="0.39997558519241921"/>
      </bottom>
      <diagonal/>
    </border>
    <border>
      <left/>
      <right/>
      <top style="double">
        <color theme="9"/>
      </top>
      <bottom style="thin">
        <color theme="9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indexed="64"/>
      </bottom>
      <diagonal/>
    </border>
    <border>
      <left/>
      <right/>
      <top style="thin">
        <color theme="8" tint="0.39997558519241921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1" applyNumberFormat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1" fillId="32" borderId="4" applyNumberFormat="0" applyFont="0" applyAlignment="0" applyProtection="0"/>
    <xf numFmtId="0" fontId="11" fillId="21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  <xf numFmtId="43" fontId="1" fillId="0" borderId="0" applyFont="0" applyFill="0" applyBorder="0" applyAlignment="0" applyProtection="0"/>
  </cellStyleXfs>
  <cellXfs count="271">
    <xf numFmtId="0" fontId="0" fillId="0" borderId="0" xfId="0"/>
    <xf numFmtId="0" fontId="0" fillId="0" borderId="0" xfId="0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right" wrapText="1"/>
    </xf>
    <xf numFmtId="4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4" fillId="0" borderId="0" xfId="37" applyAlignment="1">
      <alignment wrapText="1"/>
    </xf>
    <xf numFmtId="2" fontId="0" fillId="0" borderId="0" xfId="0" applyNumberFormat="1" applyFont="1" applyFill="1" applyBorder="1" applyAlignment="1">
      <alignment horizontal="right" wrapText="1"/>
    </xf>
    <xf numFmtId="49" fontId="2" fillId="0" borderId="0" xfId="28" applyNumberFormat="1" applyFont="1" applyFill="1" applyBorder="1" applyAlignment="1">
      <alignment vertical="center" wrapText="1"/>
    </xf>
    <xf numFmtId="49" fontId="2" fillId="0" borderId="0" xfId="28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vertical="center"/>
    </xf>
    <xf numFmtId="0" fontId="17" fillId="0" borderId="0" xfId="0" applyFo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Alignment="1"/>
    <xf numFmtId="49" fontId="18" fillId="0" borderId="0" xfId="0" applyNumberFormat="1" applyFont="1" applyFill="1" applyBorder="1" applyAlignment="1"/>
    <xf numFmtId="49" fontId="18" fillId="0" borderId="0" xfId="28" applyNumberFormat="1" applyFont="1" applyFill="1" applyBorder="1" applyAlignment="1">
      <alignment horizontal="left" vertical="center"/>
    </xf>
    <xf numFmtId="0" fontId="18" fillId="0" borderId="0" xfId="0" applyFont="1" applyFill="1" applyBorder="1"/>
    <xf numFmtId="0" fontId="18" fillId="0" borderId="0" xfId="0" applyFont="1" applyFill="1"/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vertical="center"/>
    </xf>
    <xf numFmtId="0" fontId="19" fillId="0" borderId="0" xfId="0" applyFont="1"/>
    <xf numFmtId="0" fontId="17" fillId="0" borderId="0" xfId="0" quotePrefix="1" applyFont="1" applyFill="1" applyBorder="1" applyAlignment="1"/>
    <xf numFmtId="4" fontId="17" fillId="0" borderId="0" xfId="0" applyNumberFormat="1" applyFont="1" applyFill="1" applyBorder="1" applyAlignment="1">
      <alignment horizontal="right" vertical="center"/>
    </xf>
    <xf numFmtId="2" fontId="17" fillId="0" borderId="0" xfId="0" applyNumberFormat="1" applyFont="1" applyFill="1" applyBorder="1" applyAlignment="1">
      <alignment horizontal="right" wrapText="1"/>
    </xf>
    <xf numFmtId="4" fontId="0" fillId="0" borderId="0" xfId="0" applyNumberFormat="1"/>
    <xf numFmtId="4" fontId="0" fillId="0" borderId="0" xfId="0" applyNumberFormat="1" applyFont="1" applyFill="1" applyBorder="1" applyAlignment="1">
      <alignment horizontal="center" vertical="center"/>
    </xf>
    <xf numFmtId="4" fontId="17" fillId="33" borderId="0" xfId="0" applyNumberFormat="1" applyFont="1" applyFill="1" applyBorder="1" applyAlignment="1">
      <alignment horizontal="right"/>
    </xf>
    <xf numFmtId="4" fontId="17" fillId="33" borderId="0" xfId="0" applyNumberFormat="1" applyFont="1" applyFill="1" applyBorder="1" applyAlignment="1">
      <alignment horizontal="right" vertical="center"/>
    </xf>
    <xf numFmtId="4" fontId="20" fillId="33" borderId="0" xfId="0" applyNumberFormat="1" applyFont="1" applyFill="1" applyBorder="1" applyAlignment="1">
      <alignment horizontal="right" wrapText="1"/>
    </xf>
    <xf numFmtId="4" fontId="0" fillId="0" borderId="0" xfId="0" applyNumberFormat="1" applyFill="1"/>
    <xf numFmtId="4" fontId="20" fillId="33" borderId="0" xfId="0" applyNumberFormat="1" applyFont="1" applyFill="1" applyBorder="1" applyAlignment="1">
      <alignment horizontal="right"/>
    </xf>
    <xf numFmtId="0" fontId="5" fillId="34" borderId="10" xfId="0" applyFont="1" applyFill="1" applyBorder="1" applyAlignment="1">
      <alignment horizontal="center" vertical="center"/>
    </xf>
    <xf numFmtId="0" fontId="5" fillId="36" borderId="13" xfId="0" applyFont="1" applyFill="1" applyBorder="1" applyAlignment="1">
      <alignment horizontal="center" vertical="center"/>
    </xf>
    <xf numFmtId="0" fontId="18" fillId="37" borderId="17" xfId="0" applyFont="1" applyFill="1" applyBorder="1" applyAlignment="1"/>
    <xf numFmtId="0" fontId="18" fillId="37" borderId="18" xfId="0" applyFont="1" applyFill="1" applyBorder="1" applyAlignment="1">
      <alignment vertical="center"/>
    </xf>
    <xf numFmtId="0" fontId="5" fillId="39" borderId="16" xfId="0" applyFont="1" applyFill="1" applyBorder="1" applyAlignment="1">
      <alignment horizontal="center" vertical="center"/>
    </xf>
    <xf numFmtId="4" fontId="0" fillId="0" borderId="17" xfId="0" applyNumberFormat="1" applyFont="1" applyBorder="1" applyAlignment="1">
      <alignment horizontal="right"/>
    </xf>
    <xf numFmtId="4" fontId="17" fillId="0" borderId="18" xfId="0" applyNumberFormat="1" applyFont="1" applyBorder="1" applyAlignment="1">
      <alignment horizontal="right" vertical="center"/>
    </xf>
    <xf numFmtId="0" fontId="5" fillId="36" borderId="16" xfId="0" applyFont="1" applyFill="1" applyBorder="1" applyAlignment="1">
      <alignment horizontal="center" vertical="center"/>
    </xf>
    <xf numFmtId="4" fontId="0" fillId="37" borderId="17" xfId="0" applyNumberFormat="1" applyFont="1" applyFill="1" applyBorder="1" applyAlignment="1">
      <alignment horizontal="right"/>
    </xf>
    <xf numFmtId="4" fontId="17" fillId="37" borderId="18" xfId="0" applyNumberFormat="1" applyFont="1" applyFill="1" applyBorder="1" applyAlignment="1">
      <alignment horizontal="right" vertical="center"/>
    </xf>
    <xf numFmtId="0" fontId="18" fillId="35" borderId="20" xfId="0" applyFont="1" applyFill="1" applyBorder="1" applyAlignment="1"/>
    <xf numFmtId="0" fontId="18" fillId="35" borderId="21" xfId="0" applyFont="1" applyFill="1" applyBorder="1" applyAlignment="1">
      <alignment vertical="center"/>
    </xf>
    <xf numFmtId="0" fontId="5" fillId="41" borderId="19" xfId="0" applyFont="1" applyFill="1" applyBorder="1" applyAlignment="1">
      <alignment horizontal="center" vertical="center"/>
    </xf>
    <xf numFmtId="4" fontId="0" fillId="0" borderId="20" xfId="0" applyNumberFormat="1" applyFont="1" applyBorder="1" applyAlignment="1">
      <alignment horizontal="right"/>
    </xf>
    <xf numFmtId="4" fontId="17" fillId="0" borderId="21" xfId="0" applyNumberFormat="1" applyFont="1" applyBorder="1" applyAlignment="1">
      <alignment horizontal="right" vertical="center"/>
    </xf>
    <xf numFmtId="0" fontId="5" fillId="34" borderId="19" xfId="0" applyFont="1" applyFill="1" applyBorder="1" applyAlignment="1">
      <alignment horizontal="center" vertical="center"/>
    </xf>
    <xf numFmtId="4" fontId="0" fillId="35" borderId="20" xfId="0" applyNumberFormat="1" applyFont="1" applyFill="1" applyBorder="1" applyAlignment="1">
      <alignment horizontal="right"/>
    </xf>
    <xf numFmtId="4" fontId="17" fillId="35" borderId="21" xfId="0" applyNumberFormat="1" applyFont="1" applyFill="1" applyBorder="1" applyAlignment="1">
      <alignment horizontal="right" vertical="center"/>
    </xf>
    <xf numFmtId="4" fontId="17" fillId="42" borderId="18" xfId="0" applyNumberFormat="1" applyFont="1" applyFill="1" applyBorder="1" applyAlignment="1">
      <alignment horizontal="right" vertical="center"/>
    </xf>
    <xf numFmtId="4" fontId="0" fillId="43" borderId="20" xfId="0" applyNumberFormat="1" applyFont="1" applyFill="1" applyBorder="1" applyAlignment="1">
      <alignment horizontal="right"/>
    </xf>
    <xf numFmtId="4" fontId="17" fillId="43" borderId="21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2" fillId="0" borderId="0" xfId="0" applyFont="1" applyFill="1"/>
    <xf numFmtId="0" fontId="23" fillId="0" borderId="0" xfId="0" applyFont="1"/>
    <xf numFmtId="0" fontId="23" fillId="0" borderId="0" xfId="0" applyFont="1" applyAlignment="1"/>
    <xf numFmtId="0" fontId="22" fillId="0" borderId="0" xfId="0" applyFont="1" applyAlignment="1"/>
    <xf numFmtId="0" fontId="0" fillId="0" borderId="0" xfId="0" applyFont="1" applyFill="1" applyBorder="1" applyAlignment="1">
      <alignment horizontal="center"/>
    </xf>
    <xf numFmtId="4" fontId="0" fillId="0" borderId="0" xfId="0" applyNumberFormat="1" applyAlignment="1"/>
    <xf numFmtId="4" fontId="0" fillId="44" borderId="0" xfId="0" applyNumberFormat="1" applyFill="1"/>
    <xf numFmtId="4" fontId="0" fillId="45" borderId="0" xfId="0" applyNumberFormat="1" applyFill="1"/>
    <xf numFmtId="0" fontId="17" fillId="0" borderId="0" xfId="0" quotePrefix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9" fontId="18" fillId="0" borderId="0" xfId="28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0" fillId="45" borderId="0" xfId="0" applyNumberFormat="1" applyFill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2" fontId="0" fillId="0" borderId="0" xfId="0" applyNumberFormat="1"/>
    <xf numFmtId="0" fontId="12" fillId="0" borderId="0" xfId="0" applyFont="1" applyFill="1" applyBorder="1" applyAlignment="1">
      <alignment horizontal="center" vertical="center"/>
    </xf>
    <xf numFmtId="49" fontId="12" fillId="0" borderId="0" xfId="28" applyNumberFormat="1" applyFont="1" applyFill="1" applyBorder="1" applyAlignment="1">
      <alignment horizontal="center" vertical="center" wrapText="1"/>
    </xf>
    <xf numFmtId="0" fontId="0" fillId="41" borderId="0" xfId="0" applyFill="1"/>
    <xf numFmtId="0" fontId="0" fillId="39" borderId="0" xfId="0" applyFill="1"/>
    <xf numFmtId="0" fontId="24" fillId="39" borderId="13" xfId="0" applyFont="1" applyFill="1" applyBorder="1" applyAlignment="1">
      <alignment horizontal="center" vertical="center"/>
    </xf>
    <xf numFmtId="0" fontId="24" fillId="41" borderId="16" xfId="0" applyFont="1" applyFill="1" applyBorder="1" applyAlignment="1">
      <alignment horizontal="center" vertical="center"/>
    </xf>
    <xf numFmtId="4" fontId="17" fillId="42" borderId="17" xfId="0" applyNumberFormat="1" applyFont="1" applyFill="1" applyBorder="1" applyAlignment="1">
      <alignment horizontal="right"/>
    </xf>
    <xf numFmtId="0" fontId="5" fillId="39" borderId="13" xfId="0" applyFont="1" applyFill="1" applyBorder="1" applyAlignment="1">
      <alignment horizontal="center" vertical="center"/>
    </xf>
    <xf numFmtId="4" fontId="0" fillId="0" borderId="14" xfId="0" applyNumberFormat="1" applyFont="1" applyBorder="1" applyAlignment="1">
      <alignment horizontal="right"/>
    </xf>
    <xf numFmtId="4" fontId="17" fillId="0" borderId="15" xfId="0" applyNumberFormat="1" applyFont="1" applyBorder="1" applyAlignment="1">
      <alignment horizontal="right" vertical="center"/>
    </xf>
    <xf numFmtId="0" fontId="5" fillId="41" borderId="10" xfId="0" applyFont="1" applyFill="1" applyBorder="1" applyAlignment="1">
      <alignment horizontal="center" vertical="center"/>
    </xf>
    <xf numFmtId="4" fontId="0" fillId="0" borderId="11" xfId="0" applyNumberFormat="1" applyFont="1" applyBorder="1" applyAlignment="1">
      <alignment horizontal="right"/>
    </xf>
    <xf numFmtId="4" fontId="17" fillId="0" borderId="12" xfId="0" applyNumberFormat="1" applyFont="1" applyBorder="1" applyAlignment="1">
      <alignment horizontal="right" vertical="center"/>
    </xf>
    <xf numFmtId="49" fontId="2" fillId="0" borderId="0" xfId="28" applyNumberFormat="1" applyFont="1" applyFill="1" applyBorder="1" applyAlignment="1">
      <alignment horizontal="center" vertical="center" wrapText="1"/>
    </xf>
    <xf numFmtId="49" fontId="5" fillId="41" borderId="10" xfId="0" applyNumberFormat="1" applyFont="1" applyFill="1" applyBorder="1" applyAlignment="1">
      <alignment horizontal="center" vertical="center" wrapText="1"/>
    </xf>
    <xf numFmtId="4" fontId="0" fillId="0" borderId="11" xfId="0" applyNumberFormat="1" applyFont="1" applyBorder="1" applyAlignment="1">
      <alignment horizontal="right" wrapText="1"/>
    </xf>
    <xf numFmtId="4" fontId="0" fillId="0" borderId="0" xfId="0" applyNumberFormat="1" applyFont="1" applyBorder="1" applyAlignment="1">
      <alignment horizontal="right"/>
    </xf>
    <xf numFmtId="4" fontId="17" fillId="0" borderId="0" xfId="0" applyNumberFormat="1" applyFont="1" applyBorder="1" applyAlignment="1">
      <alignment horizontal="right" vertical="center"/>
    </xf>
    <xf numFmtId="4" fontId="5" fillId="39" borderId="13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right"/>
    </xf>
    <xf numFmtId="4" fontId="17" fillId="0" borderId="0" xfId="0" applyNumberFormat="1" applyFont="1" applyAlignment="1">
      <alignment horizontal="right"/>
    </xf>
    <xf numFmtId="4" fontId="17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quotePrefix="1" applyFon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right"/>
    </xf>
    <xf numFmtId="0" fontId="18" fillId="0" borderId="0" xfId="0" applyFont="1" applyFill="1" applyBorder="1" applyAlignment="1">
      <alignment horizontal="center" vertical="center"/>
    </xf>
    <xf numFmtId="4" fontId="20" fillId="33" borderId="0" xfId="0" applyNumberFormat="1" applyFont="1" applyFill="1" applyBorder="1" applyAlignment="1">
      <alignment horizontal="center"/>
    </xf>
    <xf numFmtId="4" fontId="17" fillId="0" borderId="0" xfId="0" applyNumberFormat="1" applyFont="1" applyFill="1" applyBorder="1" applyAlignment="1">
      <alignment horizontal="center" vertical="center"/>
    </xf>
    <xf numFmtId="4" fontId="17" fillId="0" borderId="15" xfId="0" applyNumberFormat="1" applyFont="1" applyBorder="1" applyAlignment="1">
      <alignment horizontal="center" vertical="center"/>
    </xf>
    <xf numFmtId="0" fontId="17" fillId="39" borderId="22" xfId="0" applyFont="1" applyFill="1" applyBorder="1"/>
    <xf numFmtId="4" fontId="17" fillId="33" borderId="23" xfId="0" applyNumberFormat="1" applyFont="1" applyFill="1" applyBorder="1" applyAlignment="1">
      <alignment horizontal="right"/>
    </xf>
    <xf numFmtId="4" fontId="17" fillId="33" borderId="24" xfId="0" applyNumberFormat="1" applyFont="1" applyFill="1" applyBorder="1" applyAlignment="1">
      <alignment horizontal="right"/>
    </xf>
    <xf numFmtId="4" fontId="17" fillId="33" borderId="0" xfId="0" applyNumberFormat="1" applyFont="1" applyFill="1" applyAlignment="1">
      <alignment horizontal="right"/>
    </xf>
    <xf numFmtId="0" fontId="17" fillId="0" borderId="0" xfId="0" applyFont="1" applyAlignment="1">
      <alignment horizontal="center"/>
    </xf>
    <xf numFmtId="4" fontId="17" fillId="0" borderId="0" xfId="0" applyNumberFormat="1" applyFont="1" applyAlignment="1">
      <alignment horizontal="center"/>
    </xf>
    <xf numFmtId="0" fontId="18" fillId="37" borderId="17" xfId="0" applyFont="1" applyFill="1" applyBorder="1" applyAlignment="1">
      <alignment horizontal="center"/>
    </xf>
    <xf numFmtId="4" fontId="25" fillId="47" borderId="0" xfId="0" applyNumberFormat="1" applyFont="1" applyFill="1" applyAlignment="1">
      <alignment horizontal="right" wrapText="1"/>
    </xf>
    <xf numFmtId="4" fontId="25" fillId="46" borderId="0" xfId="0" applyNumberFormat="1" applyFont="1" applyFill="1" applyAlignment="1">
      <alignment horizontal="right" wrapText="1"/>
    </xf>
    <xf numFmtId="4" fontId="25" fillId="0" borderId="0" xfId="0" applyNumberFormat="1" applyFont="1" applyFill="1" applyAlignment="1">
      <alignment horizontal="right" wrapText="1"/>
    </xf>
    <xf numFmtId="4" fontId="17" fillId="33" borderId="25" xfId="0" applyNumberFormat="1" applyFont="1" applyFill="1" applyBorder="1" applyAlignment="1">
      <alignment horizontal="right"/>
    </xf>
    <xf numFmtId="4" fontId="17" fillId="33" borderId="26" xfId="0" applyNumberFormat="1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right" wrapText="1"/>
    </xf>
    <xf numFmtId="0" fontId="5" fillId="40" borderId="11" xfId="0" applyFont="1" applyFill="1" applyBorder="1" applyAlignment="1"/>
    <xf numFmtId="0" fontId="5" fillId="38" borderId="27" xfId="0" applyFont="1" applyFill="1" applyBorder="1" applyAlignment="1">
      <alignment vertical="center"/>
    </xf>
    <xf numFmtId="0" fontId="0" fillId="0" borderId="0" xfId="0"/>
    <xf numFmtId="0" fontId="0" fillId="0" borderId="0" xfId="0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4" fontId="0" fillId="0" borderId="0" xfId="0" applyNumberFormat="1"/>
    <xf numFmtId="4" fontId="17" fillId="33" borderId="0" xfId="0" applyNumberFormat="1" applyFont="1" applyFill="1" applyBorder="1" applyAlignment="1">
      <alignment horizontal="right"/>
    </xf>
    <xf numFmtId="4" fontId="20" fillId="33" borderId="0" xfId="0" applyNumberFormat="1" applyFont="1" applyFill="1" applyBorder="1" applyAlignment="1">
      <alignment horizontal="right"/>
    </xf>
    <xf numFmtId="0" fontId="5" fillId="39" borderId="16" xfId="0" applyFont="1" applyFill="1" applyBorder="1" applyAlignment="1">
      <alignment horizontal="center" vertical="center"/>
    </xf>
    <xf numFmtId="0" fontId="5" fillId="41" borderId="19" xfId="0" applyFont="1" applyFill="1" applyBorder="1" applyAlignment="1">
      <alignment horizontal="center" vertical="center"/>
    </xf>
    <xf numFmtId="4" fontId="17" fillId="42" borderId="17" xfId="0" applyNumberFormat="1" applyFont="1" applyFill="1" applyBorder="1" applyAlignment="1">
      <alignment horizontal="right"/>
    </xf>
    <xf numFmtId="0" fontId="5" fillId="39" borderId="13" xfId="0" applyFont="1" applyFill="1" applyBorder="1" applyAlignment="1">
      <alignment horizontal="center" vertical="center"/>
    </xf>
    <xf numFmtId="0" fontId="5" fillId="41" borderId="10" xfId="0" applyFont="1" applyFill="1" applyBorder="1" applyAlignment="1">
      <alignment horizontal="center" vertical="center"/>
    </xf>
    <xf numFmtId="0" fontId="5" fillId="41" borderId="0" xfId="0" applyFont="1" applyFill="1" applyBorder="1" applyAlignment="1">
      <alignment horizontal="center" vertical="center"/>
    </xf>
    <xf numFmtId="0" fontId="5" fillId="40" borderId="29" xfId="0" applyFont="1" applyFill="1" applyBorder="1" applyAlignment="1">
      <alignment vertical="center"/>
    </xf>
    <xf numFmtId="0" fontId="5" fillId="40" borderId="0" xfId="0" applyFont="1" applyFill="1" applyBorder="1" applyAlignment="1"/>
    <xf numFmtId="0" fontId="0" fillId="0" borderId="0" xfId="0" applyBorder="1"/>
    <xf numFmtId="0" fontId="5" fillId="39" borderId="0" xfId="0" applyFont="1" applyFill="1" applyBorder="1" applyAlignment="1">
      <alignment horizontal="center" vertical="center"/>
    </xf>
    <xf numFmtId="4" fontId="0" fillId="0" borderId="0" xfId="0" applyNumberFormat="1" applyBorder="1" applyAlignment="1">
      <alignment horizontal="right"/>
    </xf>
    <xf numFmtId="164" fontId="0" fillId="0" borderId="0" xfId="0" applyNumberFormat="1"/>
    <xf numFmtId="4" fontId="0" fillId="0" borderId="0" xfId="0" applyNumberFormat="1" applyAlignment="1">
      <alignment horizontal="right" vertical="center"/>
    </xf>
    <xf numFmtId="2" fontId="0" fillId="0" borderId="0" xfId="0" applyNumberFormat="1" applyFont="1" applyFill="1" applyBorder="1" applyAlignment="1">
      <alignment horizontal="right"/>
    </xf>
    <xf numFmtId="4" fontId="17" fillId="0" borderId="0" xfId="0" applyNumberFormat="1" applyFont="1" applyFill="1" applyAlignment="1">
      <alignment horizontal="right"/>
    </xf>
    <xf numFmtId="4" fontId="0" fillId="0" borderId="14" xfId="0" applyNumberFormat="1" applyFont="1" applyBorder="1" applyAlignment="1">
      <alignment horizontal="right" vertical="center"/>
    </xf>
    <xf numFmtId="0" fontId="5" fillId="38" borderId="0" xfId="0" applyFont="1" applyFill="1" applyBorder="1" applyAlignment="1">
      <alignment horizontal="center"/>
    </xf>
    <xf numFmtId="0" fontId="5" fillId="38" borderId="28" xfId="0" applyFont="1" applyFill="1" applyBorder="1" applyAlignment="1">
      <alignment horizontal="center" vertical="center"/>
    </xf>
    <xf numFmtId="4" fontId="17" fillId="45" borderId="0" xfId="0" applyNumberFormat="1" applyFont="1" applyFill="1"/>
    <xf numFmtId="4" fontId="17" fillId="45" borderId="0" xfId="0" applyNumberFormat="1" applyFont="1" applyFill="1" applyAlignment="1">
      <alignment horizontal="right"/>
    </xf>
    <xf numFmtId="2" fontId="0" fillId="0" borderId="20" xfId="0" applyNumberFormat="1" applyFont="1" applyBorder="1" applyAlignment="1">
      <alignment horizontal="right"/>
    </xf>
    <xf numFmtId="0" fontId="18" fillId="35" borderId="20" xfId="0" applyFont="1" applyFill="1" applyBorder="1" applyAlignment="1">
      <alignment horizontal="center"/>
    </xf>
    <xf numFmtId="2" fontId="17" fillId="0" borderId="0" xfId="0" applyNumberFormat="1" applyFont="1" applyAlignment="1">
      <alignment horizontal="right"/>
    </xf>
    <xf numFmtId="2" fontId="17" fillId="0" borderId="21" xfId="0" applyNumberFormat="1" applyFont="1" applyBorder="1" applyAlignment="1">
      <alignment horizontal="right" vertical="center"/>
    </xf>
    <xf numFmtId="0" fontId="5" fillId="40" borderId="0" xfId="0" applyFont="1" applyFill="1" applyBorder="1" applyAlignment="1">
      <alignment horizontal="right"/>
    </xf>
    <xf numFmtId="0" fontId="5" fillId="40" borderId="0" xfId="0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right" vertical="center"/>
    </xf>
    <xf numFmtId="4" fontId="17" fillId="33" borderId="25" xfId="0" applyNumberFormat="1" applyFont="1" applyFill="1" applyBorder="1" applyAlignment="1">
      <alignment horizontal="center"/>
    </xf>
    <xf numFmtId="4" fontId="0" fillId="0" borderId="0" xfId="0" applyNumberFormat="1" applyBorder="1"/>
    <xf numFmtId="0" fontId="18" fillId="0" borderId="0" xfId="0" applyFont="1" applyFill="1" applyBorder="1" applyAlignment="1">
      <alignment horizontal="right"/>
    </xf>
    <xf numFmtId="0" fontId="5" fillId="40" borderId="30" xfId="0" applyFont="1" applyFill="1" applyBorder="1" applyAlignment="1">
      <alignment horizontal="right" vertical="center"/>
    </xf>
    <xf numFmtId="4" fontId="26" fillId="33" borderId="0" xfId="0" applyNumberFormat="1" applyFont="1" applyFill="1" applyAlignment="1">
      <alignment horizontal="right"/>
    </xf>
    <xf numFmtId="4" fontId="26" fillId="0" borderId="0" xfId="0" applyNumberFormat="1" applyFont="1"/>
    <xf numFmtId="0" fontId="0" fillId="0" borderId="0" xfId="0" quotePrefix="1" applyFont="1" applyFill="1" applyBorder="1" applyAlignment="1">
      <alignment horizontal="right"/>
    </xf>
    <xf numFmtId="0" fontId="27" fillId="41" borderId="19" xfId="0" applyFont="1" applyFill="1" applyBorder="1" applyAlignment="1">
      <alignment horizontal="center" vertical="center"/>
    </xf>
    <xf numFmtId="4" fontId="17" fillId="33" borderId="0" xfId="0" applyNumberFormat="1" applyFont="1" applyFill="1" applyAlignment="1">
      <alignment horizontal="center"/>
    </xf>
    <xf numFmtId="4" fontId="17" fillId="0" borderId="12" xfId="0" applyNumberFormat="1" applyFont="1" applyBorder="1" applyAlignment="1">
      <alignment horizontal="right"/>
    </xf>
    <xf numFmtId="2" fontId="0" fillId="44" borderId="0" xfId="0" applyNumberFormat="1" applyFill="1"/>
    <xf numFmtId="0" fontId="0" fillId="45" borderId="0" xfId="42" applyNumberFormat="1" applyFont="1" applyFill="1"/>
    <xf numFmtId="4" fontId="0" fillId="45" borderId="0" xfId="42" applyNumberFormat="1" applyFont="1" applyFill="1"/>
    <xf numFmtId="4" fontId="17" fillId="45" borderId="0" xfId="42" applyNumberFormat="1" applyFont="1" applyFill="1" applyAlignment="1">
      <alignment horizontal="right"/>
    </xf>
    <xf numFmtId="4" fontId="17" fillId="44" borderId="0" xfId="0" applyNumberFormat="1" applyFont="1" applyFill="1"/>
    <xf numFmtId="2" fontId="0" fillId="45" borderId="0" xfId="42" applyNumberFormat="1" applyFont="1" applyFill="1"/>
    <xf numFmtId="4" fontId="0" fillId="0" borderId="0" xfId="0" applyNumberFormat="1" applyFont="1" applyFill="1" applyAlignment="1">
      <alignment horizontal="right" wrapText="1"/>
    </xf>
    <xf numFmtId="4" fontId="17" fillId="0" borderId="0" xfId="0" applyNumberFormat="1" applyFont="1" applyFill="1" applyAlignment="1">
      <alignment horizontal="right" vertical="center" wrapText="1"/>
    </xf>
    <xf numFmtId="2" fontId="0" fillId="0" borderId="0" xfId="0" applyNumberFormat="1" applyFont="1" applyFill="1" applyAlignment="1">
      <alignment horizontal="right" vertical="center" wrapText="1"/>
    </xf>
    <xf numFmtId="0" fontId="18" fillId="37" borderId="17" xfId="0" applyFont="1" applyFill="1" applyBorder="1" applyAlignment="1">
      <alignment horizontal="right"/>
    </xf>
    <xf numFmtId="0" fontId="5" fillId="38" borderId="0" xfId="0" applyFont="1" applyFill="1" applyBorder="1" applyAlignment="1">
      <alignment horizontal="right"/>
    </xf>
    <xf numFmtId="49" fontId="18" fillId="0" borderId="0" xfId="28" applyNumberFormat="1" applyFont="1" applyFill="1" applyBorder="1" applyAlignment="1">
      <alignment horizontal="right" vertical="center"/>
    </xf>
    <xf numFmtId="49" fontId="2" fillId="0" borderId="0" xfId="28" applyNumberFormat="1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center"/>
    </xf>
    <xf numFmtId="4" fontId="0" fillId="45" borderId="0" xfId="0" applyNumberFormat="1" applyFill="1" applyAlignment="1"/>
    <xf numFmtId="2" fontId="0" fillId="0" borderId="0" xfId="0" applyNumberFormat="1" applyFill="1"/>
    <xf numFmtId="4" fontId="17" fillId="0" borderId="0" xfId="0" applyNumberFormat="1" applyFont="1" applyFill="1"/>
    <xf numFmtId="4" fontId="0" fillId="44" borderId="0" xfId="0" applyNumberFormat="1" applyFill="1" applyAlignment="1">
      <alignment horizontal="right"/>
    </xf>
    <xf numFmtId="4" fontId="17" fillId="44" borderId="0" xfId="0" applyNumberFormat="1" applyFont="1" applyFill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28" fillId="0" borderId="0" xfId="0" applyFont="1"/>
    <xf numFmtId="0" fontId="29" fillId="0" borderId="0" xfId="0" quotePrefix="1" applyFont="1" applyFill="1" applyBorder="1" applyAlignment="1">
      <alignment horizontal="center"/>
    </xf>
    <xf numFmtId="0" fontId="30" fillId="0" borderId="0" xfId="0" applyFont="1"/>
    <xf numFmtId="0" fontId="0" fillId="45" borderId="0" xfId="0" applyFill="1"/>
    <xf numFmtId="2" fontId="0" fillId="48" borderId="0" xfId="0" applyNumberFormat="1" applyFill="1"/>
    <xf numFmtId="4" fontId="0" fillId="48" borderId="0" xfId="0" applyNumberFormat="1" applyFill="1"/>
    <xf numFmtId="4" fontId="17" fillId="48" borderId="0" xfId="0" applyNumberFormat="1" applyFont="1" applyFill="1"/>
    <xf numFmtId="2" fontId="0" fillId="45" borderId="0" xfId="0" applyNumberFormat="1" applyFill="1" applyAlignment="1">
      <alignment horizontal="right"/>
    </xf>
    <xf numFmtId="4" fontId="17" fillId="48" borderId="0" xfId="0" applyNumberFormat="1" applyFont="1" applyFill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5" fillId="41" borderId="10" xfId="0" applyFont="1" applyFill="1" applyBorder="1"/>
    <xf numFmtId="0" fontId="17" fillId="41" borderId="31" xfId="0" applyFont="1" applyFill="1" applyBorder="1"/>
    <xf numFmtId="4" fontId="17" fillId="33" borderId="32" xfId="0" applyNumberFormat="1" applyFont="1" applyFill="1" applyBorder="1" applyAlignment="1">
      <alignment horizontal="right"/>
    </xf>
    <xf numFmtId="0" fontId="5" fillId="39" borderId="13" xfId="0" applyFont="1" applyFill="1" applyBorder="1"/>
    <xf numFmtId="0" fontId="5" fillId="41" borderId="3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5" fillId="36" borderId="13" xfId="28" applyNumberFormat="1" applyFont="1" applyFill="1" applyBorder="1" applyAlignment="1">
      <alignment horizontal="center" vertical="center" wrapText="1"/>
    </xf>
    <xf numFmtId="0" fontId="5" fillId="39" borderId="33" xfId="0" applyFont="1" applyFill="1" applyBorder="1" applyAlignment="1">
      <alignment horizontal="center" vertical="center"/>
    </xf>
    <xf numFmtId="0" fontId="5" fillId="41" borderId="35" xfId="0" applyFont="1" applyFill="1" applyBorder="1" applyAlignment="1">
      <alignment horizontal="center" vertical="center"/>
    </xf>
    <xf numFmtId="0" fontId="31" fillId="0" borderId="0" xfId="0" applyFont="1"/>
    <xf numFmtId="4" fontId="17" fillId="0" borderId="0" xfId="0" applyNumberFormat="1" applyFont="1" applyFill="1" applyBorder="1" applyAlignment="1">
      <alignment horizontal="right" wrapText="1"/>
    </xf>
    <xf numFmtId="4" fontId="0" fillId="0" borderId="14" xfId="0" applyNumberFormat="1" applyFont="1" applyFill="1" applyBorder="1" applyAlignment="1">
      <alignment horizontal="right"/>
    </xf>
    <xf numFmtId="4" fontId="17" fillId="0" borderId="15" xfId="0" applyNumberFormat="1" applyFont="1" applyFill="1" applyBorder="1" applyAlignment="1">
      <alignment horizontal="center"/>
    </xf>
    <xf numFmtId="4" fontId="0" fillId="0" borderId="11" xfId="0" applyNumberFormat="1" applyFont="1" applyFill="1" applyBorder="1" applyAlignment="1">
      <alignment horizontal="right" wrapText="1"/>
    </xf>
    <xf numFmtId="4" fontId="17" fillId="0" borderId="12" xfId="0" applyNumberFormat="1" applyFont="1" applyFill="1" applyBorder="1" applyAlignment="1">
      <alignment horizontal="right" wrapText="1"/>
    </xf>
    <xf numFmtId="4" fontId="0" fillId="0" borderId="34" xfId="0" applyNumberFormat="1" applyFont="1" applyFill="1" applyBorder="1"/>
    <xf numFmtId="4" fontId="0" fillId="0" borderId="34" xfId="0" applyNumberFormat="1" applyFont="1" applyFill="1" applyBorder="1" applyAlignment="1">
      <alignment horizontal="right"/>
    </xf>
    <xf numFmtId="4" fontId="17" fillId="0" borderId="36" xfId="0" applyNumberFormat="1" applyFont="1" applyFill="1" applyBorder="1" applyAlignment="1">
      <alignment horizontal="right"/>
    </xf>
    <xf numFmtId="4" fontId="0" fillId="0" borderId="14" xfId="0" applyNumberFormat="1" applyFont="1" applyFill="1" applyBorder="1"/>
    <xf numFmtId="4" fontId="17" fillId="0" borderId="15" xfId="0" applyNumberFormat="1" applyFont="1" applyFill="1" applyBorder="1" applyAlignment="1">
      <alignment horizontal="right"/>
    </xf>
    <xf numFmtId="4" fontId="0" fillId="0" borderId="11" xfId="0" applyNumberFormat="1" applyFont="1" applyFill="1" applyBorder="1" applyAlignment="1">
      <alignment horizontal="right"/>
    </xf>
    <xf numFmtId="4" fontId="17" fillId="0" borderId="12" xfId="0" applyNumberFormat="1" applyFont="1" applyFill="1" applyBorder="1" applyAlignment="1">
      <alignment horizontal="right"/>
    </xf>
    <xf numFmtId="4" fontId="0" fillId="0" borderId="14" xfId="0" applyNumberFormat="1" applyFont="1" applyFill="1" applyBorder="1" applyAlignment="1">
      <alignment horizontal="right" wrapText="1"/>
    </xf>
    <xf numFmtId="4" fontId="17" fillId="0" borderId="15" xfId="0" applyNumberFormat="1" applyFont="1" applyFill="1" applyBorder="1" applyAlignment="1">
      <alignment horizontal="right" wrapText="1"/>
    </xf>
    <xf numFmtId="4" fontId="17" fillId="0" borderId="0" xfId="0" applyNumberFormat="1" applyFont="1" applyBorder="1" applyAlignment="1">
      <alignment horizontal="right"/>
    </xf>
    <xf numFmtId="4" fontId="0" fillId="0" borderId="20" xfId="0" applyNumberFormat="1" applyFont="1" applyFill="1" applyBorder="1" applyAlignment="1">
      <alignment horizontal="right"/>
    </xf>
    <xf numFmtId="4" fontId="17" fillId="0" borderId="21" xfId="0" applyNumberFormat="1" applyFont="1" applyFill="1" applyBorder="1" applyAlignment="1">
      <alignment horizontal="right" vertical="center"/>
    </xf>
    <xf numFmtId="4" fontId="17" fillId="0" borderId="30" xfId="0" applyNumberFormat="1" applyFont="1" applyBorder="1" applyAlignment="1">
      <alignment horizontal="right" vertical="center"/>
    </xf>
    <xf numFmtId="4" fontId="0" fillId="0" borderId="38" xfId="0" applyNumberFormat="1" applyFont="1" applyFill="1" applyBorder="1" applyAlignment="1">
      <alignment horizontal="right"/>
    </xf>
    <xf numFmtId="4" fontId="17" fillId="0" borderId="37" xfId="0" applyNumberFormat="1" applyFont="1" applyFill="1" applyBorder="1" applyAlignment="1">
      <alignment horizontal="right" vertical="center"/>
    </xf>
    <xf numFmtId="4" fontId="0" fillId="0" borderId="17" xfId="0" applyNumberFormat="1" applyFont="1" applyFill="1" applyBorder="1" applyAlignment="1">
      <alignment horizontal="right"/>
    </xf>
    <xf numFmtId="4" fontId="17" fillId="0" borderId="18" xfId="0" applyNumberFormat="1" applyFont="1" applyFill="1" applyBorder="1" applyAlignment="1">
      <alignment horizontal="right" vertical="center"/>
    </xf>
    <xf numFmtId="4" fontId="17" fillId="0" borderId="15" xfId="0" applyNumberFormat="1" applyFont="1" applyFill="1" applyBorder="1" applyAlignment="1">
      <alignment horizontal="right" vertical="center"/>
    </xf>
    <xf numFmtId="4" fontId="17" fillId="0" borderId="12" xfId="0" applyNumberFormat="1" applyFont="1" applyFill="1" applyBorder="1" applyAlignment="1">
      <alignment horizontal="right" vertical="center"/>
    </xf>
    <xf numFmtId="4" fontId="0" fillId="45" borderId="0" xfId="0" applyNumberFormat="1" applyFont="1" applyFill="1" applyBorder="1" applyAlignment="1">
      <alignment horizontal="right" wrapText="1"/>
    </xf>
    <xf numFmtId="4" fontId="17" fillId="45" borderId="0" xfId="0" applyNumberFormat="1" applyFont="1" applyFill="1" applyBorder="1" applyAlignment="1">
      <alignment horizontal="right" wrapText="1"/>
    </xf>
    <xf numFmtId="4" fontId="0" fillId="44" borderId="0" xfId="0" applyNumberFormat="1" applyFont="1" applyFill="1" applyBorder="1" applyAlignment="1">
      <alignment horizontal="right" wrapText="1"/>
    </xf>
    <xf numFmtId="4" fontId="17" fillId="44" borderId="0" xfId="0" applyNumberFormat="1" applyFont="1" applyFill="1" applyBorder="1" applyAlignment="1">
      <alignment horizontal="right" wrapText="1"/>
    </xf>
    <xf numFmtId="4" fontId="32" fillId="45" borderId="0" xfId="0" applyNumberFormat="1" applyFont="1" applyFill="1" applyBorder="1" applyAlignment="1">
      <alignment horizontal="right" wrapText="1"/>
    </xf>
    <xf numFmtId="4" fontId="17" fillId="44" borderId="0" xfId="0" applyNumberFormat="1" applyFont="1" applyFill="1" applyAlignment="1">
      <alignment horizontal="center"/>
    </xf>
    <xf numFmtId="0" fontId="0" fillId="44" borderId="0" xfId="0" applyFill="1" applyAlignment="1">
      <alignment horizontal="right"/>
    </xf>
    <xf numFmtId="0" fontId="0" fillId="45" borderId="0" xfId="0" applyFill="1" applyAlignment="1">
      <alignment horizontal="right"/>
    </xf>
    <xf numFmtId="4" fontId="17" fillId="42" borderId="39" xfId="0" applyNumberFormat="1" applyFont="1" applyFill="1" applyBorder="1" applyAlignment="1">
      <alignment horizontal="right"/>
    </xf>
    <xf numFmtId="4" fontId="17" fillId="33" borderId="40" xfId="0" applyNumberFormat="1" applyFont="1" applyFill="1" applyBorder="1" applyAlignment="1">
      <alignment horizontal="right"/>
    </xf>
    <xf numFmtId="0" fontId="5" fillId="34" borderId="0" xfId="0" applyFont="1" applyFill="1" applyBorder="1" applyAlignment="1">
      <alignment horizontal="center" vertical="center"/>
    </xf>
    <xf numFmtId="49" fontId="5" fillId="41" borderId="0" xfId="0" applyNumberFormat="1" applyFont="1" applyFill="1" applyBorder="1" applyAlignment="1">
      <alignment horizontal="center" vertical="center" wrapText="1"/>
    </xf>
    <xf numFmtId="4" fontId="5" fillId="39" borderId="0" xfId="0" applyNumberFormat="1" applyFont="1" applyFill="1" applyBorder="1" applyAlignment="1">
      <alignment horizontal="center" vertical="center"/>
    </xf>
    <xf numFmtId="2" fontId="25" fillId="0" borderId="0" xfId="0" applyNumberFormat="1" applyFont="1" applyFill="1" applyAlignment="1">
      <alignment horizontal="right" wrapText="1"/>
    </xf>
    <xf numFmtId="4" fontId="33" fillId="33" borderId="0" xfId="0" applyNumberFormat="1" applyFont="1" applyFill="1" applyAlignment="1">
      <alignment horizontal="right"/>
    </xf>
    <xf numFmtId="4" fontId="0" fillId="45" borderId="0" xfId="42" applyNumberFormat="1" applyFont="1" applyFill="1" applyAlignment="1">
      <alignment horizontal="right"/>
    </xf>
    <xf numFmtId="4" fontId="0" fillId="45" borderId="0" xfId="0" applyNumberFormat="1" applyFont="1" applyFill="1" applyAlignment="1">
      <alignment horizontal="right"/>
    </xf>
    <xf numFmtId="4" fontId="17" fillId="0" borderId="0" xfId="0" applyNumberFormat="1" applyFont="1" applyFill="1" applyAlignment="1">
      <alignment horizontal="center"/>
    </xf>
    <xf numFmtId="49" fontId="5" fillId="36" borderId="0" xfId="28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Alignment="1">
      <alignment horizontal="right"/>
    </xf>
    <xf numFmtId="4" fontId="0" fillId="45" borderId="0" xfId="0" applyNumberFormat="1" applyFont="1" applyFill="1" applyBorder="1" applyAlignment="1">
      <alignment horizontal="right"/>
    </xf>
    <xf numFmtId="4" fontId="17" fillId="45" borderId="0" xfId="0" applyNumberFormat="1" applyFont="1" applyFill="1" applyBorder="1" applyAlignment="1">
      <alignment horizontal="right"/>
    </xf>
    <xf numFmtId="4" fontId="0" fillId="44" borderId="0" xfId="0" applyNumberFormat="1" applyFont="1" applyFill="1" applyBorder="1" applyAlignment="1">
      <alignment horizontal="right"/>
    </xf>
    <xf numFmtId="4" fontId="17" fillId="44" borderId="0" xfId="0" applyNumberFormat="1" applyFont="1" applyFill="1" applyBorder="1" applyAlignment="1">
      <alignment horizontal="right"/>
    </xf>
    <xf numFmtId="4" fontId="0" fillId="44" borderId="0" xfId="0" applyNumberFormat="1" applyFont="1" applyFill="1" applyAlignment="1">
      <alignment horizontal="right"/>
    </xf>
    <xf numFmtId="0" fontId="0" fillId="44" borderId="0" xfId="0" applyNumberFormat="1" applyFont="1" applyFill="1" applyBorder="1" applyAlignment="1">
      <alignment horizontal="right"/>
    </xf>
    <xf numFmtId="0" fontId="14" fillId="0" borderId="0" xfId="37" applyAlignment="1">
      <alignment horizontal="center" wrapText="1"/>
    </xf>
    <xf numFmtId="0" fontId="14" fillId="0" borderId="0" xfId="37" applyFill="1" applyAlignment="1">
      <alignment horizont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35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theme="8" tint="0.39997558519241921"/>
        </right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/>
        <vertical/>
        <horizontal/>
      </border>
    </dxf>
    <dxf>
      <border outline="0">
        <top style="thin">
          <color theme="9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9"/>
          <bgColor theme="9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0.39997558519241921"/>
        </left>
        <right/>
        <top style="thin">
          <color theme="8" tint="0.39997558519241921"/>
        </top>
        <bottom/>
        <vertical/>
        <horizontal/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theme="9"/>
        </patternFill>
      </fill>
    </dxf>
    <dxf>
      <font>
        <b/>
        <color theme="1"/>
      </font>
      <border>
        <top style="double">
          <color theme="9"/>
        </top>
      </border>
    </dxf>
    <dxf>
      <font>
        <b/>
        <color theme="0"/>
      </font>
      <fill>
        <patternFill patternType="solid">
          <fgColor theme="9"/>
          <bgColor theme="9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theme="8"/>
        </patternFill>
      </fill>
    </dxf>
    <dxf>
      <font>
        <b/>
        <color theme="1"/>
      </font>
      <border>
        <top style="double">
          <color theme="8"/>
        </top>
      </border>
    </dxf>
    <dxf>
      <font>
        <b/>
        <color theme="0"/>
      </font>
      <fill>
        <patternFill patternType="solid">
          <fgColor theme="8"/>
          <bgColor theme="8"/>
        </patternFill>
      </fill>
    </dxf>
    <dxf>
      <font>
        <color theme="1"/>
      </font>
      <border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  <horizontal style="thin">
          <color theme="8" tint="0.39997558519241921"/>
        </horizontal>
      </border>
    </dxf>
  </dxfs>
  <tableStyles count="2" defaultTableStyle="TableStyleMedium2" defaultPivotStyle="PivotStyleLight16">
    <tableStyle name="TableStyleMedium6 2" pivot="0" count="7">
      <tableStyleElement type="wholeTable" dxfId="352"/>
      <tableStyleElement type="headerRow" dxfId="351"/>
      <tableStyleElement type="totalRow" dxfId="350"/>
      <tableStyleElement type="firstColumn" dxfId="349"/>
      <tableStyleElement type="lastColumn" dxfId="348"/>
      <tableStyleElement type="firstRowStripe" dxfId="347"/>
      <tableStyleElement type="firstColumnStripe" dxfId="346"/>
    </tableStyle>
    <tableStyle name="TableStyleMedium7 2" pivot="0" count="7">
      <tableStyleElement type="wholeTable" dxfId="345"/>
      <tableStyleElement type="headerRow" dxfId="344"/>
      <tableStyleElement type="totalRow" dxfId="343"/>
      <tableStyleElement type="firstColumn" dxfId="342"/>
      <tableStyleElement type="lastColumn" dxfId="341"/>
      <tableStyleElement type="firstRowStripe" dxfId="340"/>
      <tableStyleElement type="firstColumnStripe" dxfId="33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2" name="Tabla2" displayName="Tabla2" ref="A2:M133" totalsRowCount="1">
  <tableColumns count="13">
    <tableColumn id="1" name="Código SAC"/>
    <tableColumn id="2" name=" 0713331000" totalsRowFunction="custom" totalsRowDxfId="338">
      <totalsRowFormula>SUM(B121:B132)</totalsRowFormula>
    </tableColumn>
    <tableColumn id="3" name=" 0713332000" totalsRowFunction="custom" totalsRowDxfId="337">
      <totalsRowFormula>SUM(C121:C132)</totalsRowFormula>
    </tableColumn>
    <tableColumn id="4" name=" 0713334000" totalsRowFunction="custom" totalsRowDxfId="336">
      <totalsRowFormula>SUM(D121:D132)</totalsRowFormula>
    </tableColumn>
    <tableColumn id="5" name=" 1001190000" totalsRowFunction="custom" totalsRowDxfId="335">
      <totalsRowFormula>SUM(E121:E132)</totalsRowFormula>
    </tableColumn>
    <tableColumn id="6" name=" 1001990000" totalsRowFunction="custom" totalsRowDxfId="334">
      <totalsRowFormula>SUM(F121:F132)</totalsRowFormula>
    </tableColumn>
    <tableColumn id="7" name=" 1005902000" totalsRowFunction="custom" totalsRowDxfId="333">
      <totalsRowFormula>SUM(G121:G132)</totalsRowFormula>
    </tableColumn>
    <tableColumn id="8" name=" 1005903000" totalsRowFunction="custom" totalsRowDxfId="332">
      <totalsRowFormula>SUM(H121:H132)</totalsRowFormula>
    </tableColumn>
    <tableColumn id="9" name=" 1006109000" totalsRowFunction="custom" totalsRowDxfId="331">
      <totalsRowFormula>SUM(I121:I132)</totalsRowFormula>
    </tableColumn>
    <tableColumn id="10" name=" 1006309000" totalsRowFunction="custom" totalsRowDxfId="330">
      <totalsRowFormula>SUM(J121:J132)</totalsRowFormula>
    </tableColumn>
    <tableColumn id="11" name=" 1006400000" totalsRowFunction="custom" totalsRowDxfId="329">
      <totalsRowFormula>SUM(K121:K132)</totalsRowFormula>
    </tableColumn>
    <tableColumn id="12" name=" 1007900000" totalsRowFunction="custom" totalsRowDxfId="328">
      <totalsRowFormula>SUM(L121:L132)</totalsRowFormula>
    </tableColumn>
    <tableColumn id="13" name="totales" totalsRowFunction="custom" totalsRowDxfId="327">
      <totalsRowFormula>SUM(M121:M132)</totalsRowFormula>
    </tableColumn>
  </tableColumns>
  <tableStyleInfo name="TableStyleMedium6 2" showFirstColumn="1" showLastColumn="1" showRowStripes="1" showColumnStripes="0"/>
</table>
</file>

<file path=xl/tables/table10.xml><?xml version="1.0" encoding="utf-8"?>
<table xmlns="http://schemas.openxmlformats.org/spreadsheetml/2006/main" id="10" name="Tabla10" displayName="Tabla10" ref="A2:H120" totalsRowCount="1">
  <autoFilter ref="A2:H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ódigo SAC"/>
    <tableColumn id="2" name=" 0201100000" totalsRowFunction="custom" totalsRowDxfId="76">
      <totalsRowFormula>+SUM(B108:B119)</totalsRowFormula>
    </tableColumn>
    <tableColumn id="3" name=" 0201200000" totalsRowFunction="custom" totalsRowDxfId="75">
      <totalsRowFormula>+SUM(C108:C119)</totalsRowFormula>
    </tableColumn>
    <tableColumn id="4" name=" 0201300000" totalsRowFunction="custom" totalsRowDxfId="74">
      <totalsRowFormula>+SUM(D108:D119)</totalsRowFormula>
    </tableColumn>
    <tableColumn id="5" name=" 0202100000" totalsRowFunction="custom" totalsRowDxfId="73">
      <totalsRowFormula>+SUM(E108:E119)</totalsRowFormula>
    </tableColumn>
    <tableColumn id="6" name=" 0202200000" totalsRowFunction="custom" totalsRowDxfId="72">
      <totalsRowFormula>+SUM(F108:F119)</totalsRowFormula>
    </tableColumn>
    <tableColumn id="7" name=" 0202300000" totalsRowFunction="custom" totalsRowDxfId="71">
      <totalsRowFormula>+SUM(G108:G119)</totalsRowFormula>
    </tableColumn>
    <tableColumn id="8" name="totales" totalsRowFunction="custom" totalsRowDxfId="70">
      <totalsRowFormula>+SUM(H108:H119)</totalsRowFormula>
    </tableColumn>
  </tableColumns>
  <tableStyleInfo name="TableStyleMedium7 2" showFirstColumn="1" showLastColumn="1" showRowStripes="1" showColumnStripes="0"/>
</table>
</file>

<file path=xl/tables/table11.xml><?xml version="1.0" encoding="utf-8"?>
<table xmlns="http://schemas.openxmlformats.org/spreadsheetml/2006/main" id="11" name="Tabla11" displayName="Tabla11" ref="A2:H120" totalsRowCount="1">
  <autoFilter ref="A2:H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ódigo SAC"/>
    <tableColumn id="2" name=" 0203110000" totalsRowFunction="custom" dataDxfId="69" totalsRowDxfId="68">
      <totalsRowFormula>+SUM(B108:B119)</totalsRowFormula>
    </tableColumn>
    <tableColumn id="3" name=" 0203120000" totalsRowFunction="custom" dataDxfId="67" totalsRowDxfId="66">
      <totalsRowFormula>+SUM(C108:C119)</totalsRowFormula>
    </tableColumn>
    <tableColumn id="4" name=" 0203190000" totalsRowFunction="custom" dataDxfId="65" totalsRowDxfId="64">
      <totalsRowFormula>+SUM(D108:D119)</totalsRowFormula>
    </tableColumn>
    <tableColumn id="5" name=" 0203210000" totalsRowFunction="custom" dataDxfId="63" totalsRowDxfId="62">
      <totalsRowFormula>+SUM(E108:E119)</totalsRowFormula>
    </tableColumn>
    <tableColumn id="6" name=" 0203220000" totalsRowFunction="custom" dataDxfId="61" totalsRowDxfId="60">
      <totalsRowFormula>+SUM(F108:F119)</totalsRowFormula>
    </tableColumn>
    <tableColumn id="7" name=" 0203290000" totalsRowFunction="custom" dataDxfId="59" totalsRowDxfId="58">
      <totalsRowFormula>+SUM(G108:G119)</totalsRowFormula>
    </tableColumn>
    <tableColumn id="8" name="totales" totalsRowFunction="custom" dataDxfId="57" totalsRowDxfId="56">
      <totalsRowFormula>+SUM(H108:H119)</totalsRowFormula>
    </tableColumn>
  </tableColumns>
  <tableStyleInfo name="TableStyleMedium6 2" showFirstColumn="1" showLastColumn="1" showRowStripes="1" showColumnStripes="0"/>
</table>
</file>

<file path=xl/tables/table12.xml><?xml version="1.0" encoding="utf-8"?>
<table xmlns="http://schemas.openxmlformats.org/spreadsheetml/2006/main" id="12" name="Tabla12" displayName="Tabla12" ref="A2:H120" totalsRowCount="1">
  <autoFilter ref="A2:H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ódigo SAC"/>
    <tableColumn id="2" name=" 0203110000" totalsRowFunction="custom" dataDxfId="55" totalsRowDxfId="54">
      <totalsRowFormula>+SUM(B108:B119)</totalsRowFormula>
    </tableColumn>
    <tableColumn id="3" name=" 0203120000" totalsRowFunction="custom" totalsRowDxfId="53">
      <totalsRowFormula>+SUM(C108:C119)</totalsRowFormula>
    </tableColumn>
    <tableColumn id="4" name=" 0203190000" totalsRowFunction="custom" totalsRowDxfId="52">
      <totalsRowFormula>+SUM(D108:D119)</totalsRowFormula>
    </tableColumn>
    <tableColumn id="5" name=" 0203210000" totalsRowFunction="custom" totalsRowDxfId="51">
      <totalsRowFormula>+SUM(E108:E119)</totalsRowFormula>
    </tableColumn>
    <tableColumn id="6" name=" 0203220000" totalsRowFunction="custom" totalsRowDxfId="50">
      <totalsRowFormula>+SUM(F108:F119)</totalsRowFormula>
    </tableColumn>
    <tableColumn id="7" name=" 0203290000" totalsRowFunction="custom" totalsRowDxfId="49">
      <totalsRowFormula>+SUM(G108:G119)</totalsRowFormula>
    </tableColumn>
    <tableColumn id="8" name="totales" totalsRowFunction="custom" totalsRowDxfId="48">
      <totalsRowFormula>+SUM(H108:H119)</totalsRowFormula>
    </tableColumn>
  </tableColumns>
  <tableStyleInfo name="TableStyleMedium7 2" showFirstColumn="1" showLastColumn="1" showRowStripes="1" showColumnStripes="0"/>
</table>
</file>

<file path=xl/tables/table13.xml><?xml version="1.0" encoding="utf-8"?>
<table xmlns="http://schemas.openxmlformats.org/spreadsheetml/2006/main" id="13" name="Tabla13" displayName="Tabla13" ref="A2:U120" totalsRowCount="1">
  <autoFilter ref="A2:U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name="Código SAC"/>
    <tableColumn id="2" name=" 0207110000" totalsRowFunction="custom" totalsRowDxfId="47">
      <totalsRowFormula>+SUM(B108:B119)</totalsRowFormula>
    </tableColumn>
    <tableColumn id="3" name=" 0207120000" totalsRowFunction="custom" totalsRowDxfId="46">
      <totalsRowFormula>+SUM(C108:C119)</totalsRowFormula>
    </tableColumn>
    <tableColumn id="4" name=" 0207139100" totalsRowFunction="custom" totalsRowDxfId="45">
      <totalsRowFormula>+SUM(D108:D119)</totalsRowFormula>
    </tableColumn>
    <tableColumn id="5" name=" 0207139200" totalsRowFunction="custom" totalsRowDxfId="44">
      <totalsRowFormula>+SUM(E108:E119)</totalsRowFormula>
    </tableColumn>
    <tableColumn id="6" name=" 0207139300" totalsRowFunction="custom" totalsRowDxfId="43">
      <totalsRowFormula>+SUM(F108:F119)</totalsRowFormula>
    </tableColumn>
    <tableColumn id="7" name=" 0207139900" totalsRowFunction="custom" totalsRowDxfId="42">
      <totalsRowFormula>+SUM(G108:G119)</totalsRowFormula>
    </tableColumn>
    <tableColumn id="8" name=" 0207141000" totalsRowFunction="custom" totalsRowDxfId="41">
      <totalsRowFormula>+SUM(H108:H119)</totalsRowFormula>
    </tableColumn>
    <tableColumn id="9" name=" 0207149100" totalsRowFunction="custom" totalsRowDxfId="40">
      <totalsRowFormula>+SUM(I108:I119)</totalsRowFormula>
    </tableColumn>
    <tableColumn id="10" name=" 0207149200" totalsRowFunction="custom" totalsRowDxfId="39">
      <totalsRowFormula>+SUM(J108:J119)</totalsRowFormula>
    </tableColumn>
    <tableColumn id="11" name=" 0207149300" totalsRowFunction="custom" totalsRowDxfId="38">
      <totalsRowFormula>+SUM(K108:K119)</totalsRowFormula>
    </tableColumn>
    <tableColumn id="12" name=" 0207149400" totalsRowFunction="custom" totalsRowDxfId="37">
      <totalsRowFormula>+SUM(L108:L119)</totalsRowFormula>
    </tableColumn>
    <tableColumn id="13" name=" 0207149900" totalsRowFunction="custom" totalsRowDxfId="36">
      <totalsRowFormula>+SUM(M108:M119)</totalsRowFormula>
    </tableColumn>
    <tableColumn id="14" name=" 0207240000" totalsRowFunction="custom" totalsRowDxfId="35">
      <totalsRowFormula>+SUM(N108:N119)</totalsRowFormula>
    </tableColumn>
    <tableColumn id="15" name=" 0207250000" totalsRowFunction="custom" totalsRowDxfId="34">
      <totalsRowFormula>+SUM(O108:O119)</totalsRowFormula>
    </tableColumn>
    <tableColumn id="16" name=" 0207269000" totalsRowFunction="custom" totalsRowDxfId="33">
      <totalsRowFormula>+SUM(P108:P119)</totalsRowFormula>
    </tableColumn>
    <tableColumn id="17" name=" 0207271000" totalsRowFunction="custom" totalsRowDxfId="32">
      <totalsRowFormula>+SUM(Q108:Q119)</totalsRowFormula>
    </tableColumn>
    <tableColumn id="18" name=" 0207279000" totalsRowFunction="custom" totalsRowDxfId="31">
      <totalsRowFormula>+SUM(R108:R119)</totalsRowFormula>
    </tableColumn>
    <tableColumn id="19" name=" 0407110000" totalsRowFunction="custom" totalsRowDxfId="30">
      <totalsRowFormula>+SUM(S108:S119)</totalsRowFormula>
    </tableColumn>
    <tableColumn id="20" name=" 04071900000" totalsRowFunction="custom" totalsRowDxfId="29">
      <totalsRowFormula>+SUM(T108:T119)</totalsRowFormula>
    </tableColumn>
    <tableColumn id="21" name="totales" totalsRowFunction="custom" totalsRowDxfId="28">
      <totalsRowFormula>+SUM(U108:U119)</totalsRowFormula>
    </tableColumn>
  </tableColumns>
  <tableStyleInfo name="TableStyleMedium6 2" showFirstColumn="1" showLastColumn="1" showRowStripes="1" showColumnStripes="0"/>
</table>
</file>

<file path=xl/tables/table14.xml><?xml version="1.0" encoding="utf-8"?>
<table xmlns="http://schemas.openxmlformats.org/spreadsheetml/2006/main" id="14" name="Tabla14" displayName="Tabla14" ref="A2:U120" totalsRowCount="1">
  <autoFilter ref="A2:U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name="Código SAC"/>
    <tableColumn id="2" name=" 0207110000" totalsRowFunction="custom" totalsRowDxfId="27">
      <totalsRowFormula>+SUM(B108:B119)</totalsRowFormula>
    </tableColumn>
    <tableColumn id="3" name=" 0207120000" totalsRowFunction="custom" dataDxfId="26" totalsRowDxfId="25">
      <totalsRowFormula>+SUM(C108:C119)</totalsRowFormula>
    </tableColumn>
    <tableColumn id="4" name=" 0207139100" totalsRowFunction="custom" totalsRowDxfId="24">
      <totalsRowFormula>+SUM(D108:D119)</totalsRowFormula>
    </tableColumn>
    <tableColumn id="5" name=" 0207139200" totalsRowFunction="custom" dataDxfId="23" totalsRowDxfId="22">
      <totalsRowFormula>+SUM(E108:E119)</totalsRowFormula>
    </tableColumn>
    <tableColumn id="6" name=" 0207139300" totalsRowFunction="custom" dataDxfId="21" totalsRowDxfId="20">
      <totalsRowFormula>+SUM(F108:F119)</totalsRowFormula>
    </tableColumn>
    <tableColumn id="7" name=" 0207139900" totalsRowFunction="custom" dataDxfId="19" totalsRowDxfId="18">
      <totalsRowFormula>+SUM(G108:G119)</totalsRowFormula>
    </tableColumn>
    <tableColumn id="8" name=" 0207141000" totalsRowFunction="custom" totalsRowDxfId="17">
      <totalsRowFormula>+SUM(H108:H119)</totalsRowFormula>
    </tableColumn>
    <tableColumn id="9" name=" 0207149100" totalsRowFunction="custom" totalsRowDxfId="16">
      <totalsRowFormula>+SUM(I108:I119)</totalsRowFormula>
    </tableColumn>
    <tableColumn id="10" name=" 0207149200" totalsRowFunction="custom" totalsRowDxfId="15">
      <totalsRowFormula>+SUM(J108:J119)</totalsRowFormula>
    </tableColumn>
    <tableColumn id="11" name=" 0207149300" totalsRowFunction="custom" totalsRowDxfId="14">
      <totalsRowFormula>+SUM(K108:K119)</totalsRowFormula>
    </tableColumn>
    <tableColumn id="12" name=" 0207149400" totalsRowFunction="custom" totalsRowDxfId="13">
      <totalsRowFormula>+SUM(L108:L119)</totalsRowFormula>
    </tableColumn>
    <tableColumn id="13" name=" 0207149900" totalsRowFunction="custom" totalsRowDxfId="12">
      <totalsRowFormula>+SUM(M108:M119)</totalsRowFormula>
    </tableColumn>
    <tableColumn id="14" name=" 0207240000" totalsRowFunction="custom" dataDxfId="11" totalsRowDxfId="10">
      <totalsRowFormula>+SUM(N108:N119)</totalsRowFormula>
    </tableColumn>
    <tableColumn id="15" name=" 0207250000" totalsRowFunction="custom" dataDxfId="9" totalsRowDxfId="8">
      <totalsRowFormula>+SUM(O108:O119)</totalsRowFormula>
    </tableColumn>
    <tableColumn id="16" name=" 0207269000" totalsRowFunction="custom" totalsRowDxfId="7">
      <totalsRowFormula>+SUM(P108:P119)</totalsRowFormula>
    </tableColumn>
    <tableColumn id="17" name=" 0207271000" totalsRowFunction="custom" dataDxfId="6" totalsRowDxfId="5">
      <totalsRowFormula>+SUM(Q108:Q119)</totalsRowFormula>
    </tableColumn>
    <tableColumn id="18" name=" 0207279000" totalsRowFunction="custom" totalsRowDxfId="4">
      <totalsRowFormula>+SUM(R108:R119)</totalsRowFormula>
    </tableColumn>
    <tableColumn id="19" name=" 0407110000" totalsRowFunction="custom" totalsRowDxfId="3">
      <totalsRowFormula>+SUM(S108:S119)</totalsRowFormula>
    </tableColumn>
    <tableColumn id="20" name=" 0407190000" totalsRowFunction="custom" dataDxfId="2" totalsRowDxfId="1">
      <totalsRowFormula>+SUM(T108:T119)</totalsRowFormula>
    </tableColumn>
    <tableColumn id="21" name="totales" totalsRowFunction="custom" totalsRowDxfId="0">
      <totalsRowFormula>+SUM(U108:U119)</totalsRowFormula>
    </tableColumn>
  </tableColumns>
  <tableStyleInfo name="TableStyleMedium7 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2:M132">
  <autoFilter ref="A2:M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Código SAC"/>
    <tableColumn id="2" name=" 0713331000" totalsRowFunction="custom" totalsRowDxfId="326">
      <totalsRowFormula>+B108</totalsRowFormula>
    </tableColumn>
    <tableColumn id="3" name=" 0713332000" totalsRowFunction="custom" totalsRowDxfId="325">
      <totalsRowFormula>+C108</totalsRowFormula>
    </tableColumn>
    <tableColumn id="4" name=" 0713334000" totalsRowFunction="custom" totalsRowDxfId="324">
      <totalsRowFormula>+D108</totalsRowFormula>
    </tableColumn>
    <tableColumn id="5" name=" 1001190000" totalsRowFunction="custom" totalsRowDxfId="323">
      <totalsRowFormula>+E108</totalsRowFormula>
    </tableColumn>
    <tableColumn id="6" name=" 1001990000" totalsRowFunction="custom" totalsRowDxfId="322">
      <totalsRowFormula>+F108</totalsRowFormula>
    </tableColumn>
    <tableColumn id="7" name=" 1005902000" totalsRowFunction="custom" totalsRowDxfId="321">
      <totalsRowFormula>+G108</totalsRowFormula>
    </tableColumn>
    <tableColumn id="8" name=" 1005903000" totalsRowFunction="custom" totalsRowDxfId="320">
      <totalsRowFormula>+H108</totalsRowFormula>
    </tableColumn>
    <tableColumn id="9" name=" 1006109000" totalsRowFunction="custom" totalsRowDxfId="319">
      <totalsRowFormula>+I108</totalsRowFormula>
    </tableColumn>
    <tableColumn id="10" name=" 1006309000" totalsRowFunction="custom" totalsRowDxfId="318">
      <totalsRowFormula>+J108</totalsRowFormula>
    </tableColumn>
    <tableColumn id="11" name=" 1006400000" totalsRowFunction="custom" totalsRowDxfId="317">
      <totalsRowFormula>+K108</totalsRowFormula>
    </tableColumn>
    <tableColumn id="12" name=" 1007900000" totalsRowFunction="custom" totalsRowDxfId="316">
      <totalsRowFormula>+L108</totalsRowFormula>
    </tableColumn>
    <tableColumn id="13" name="totales" totalsRowFunction="custom" dataDxfId="315" totalsRowDxfId="314">
      <totalsRowFormula>SUBTOTAL(109,M97:M108)</totalsRowFormula>
    </tableColumn>
  </tableColumns>
  <tableStyleInfo name="TableStyleMedium7 2" showFirstColumn="1" showLastColumn="1" showRowStripes="1" showColumnStripes="0"/>
</table>
</file>

<file path=xl/tables/table3.xml><?xml version="1.0" encoding="utf-8"?>
<table xmlns="http://schemas.openxmlformats.org/spreadsheetml/2006/main" id="5" name="Tabla5" displayName="Tabla5" ref="A2:AP133" totalsRowCount="1" headerRowDxfId="313">
  <autoFilter ref="A2:AP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</autoFilter>
  <tableColumns count="42">
    <tableColumn id="1" name="Código SAC" dataDxfId="312" totalsRowDxfId="311"/>
    <tableColumn id="3" name=" 0701900000" totalsRowFunction="custom" totalsRowDxfId="310">
      <totalsRowFormula>+SUM(B121:B132)</totalsRowFormula>
    </tableColumn>
    <tableColumn id="4" name=" 0702000000" totalsRowFunction="custom" totalsRowDxfId="309">
      <totalsRowFormula>+SUM(C121:C132)</totalsRowFormula>
    </tableColumn>
    <tableColumn id="5" name=" 0703101100" totalsRowFunction="custom" totalsRowDxfId="308">
      <totalsRowFormula>+SUM(D121:D132)</totalsRowFormula>
    </tableColumn>
    <tableColumn id="6" name=" 0703101200" totalsRowFunction="custom" totalsRowDxfId="307">
      <totalsRowFormula>+SUM(E121:E132)</totalsRowFormula>
    </tableColumn>
    <tableColumn id="7" name=" 0703101300" totalsRowFunction="custom" totalsRowDxfId="306">
      <totalsRowFormula>+SUM(F121:F132)</totalsRowFormula>
    </tableColumn>
    <tableColumn id="8" name=" 0703101900" totalsRowFunction="custom" totalsRowDxfId="305">
      <totalsRowFormula>+SUM(G121:G132)</totalsRowFormula>
    </tableColumn>
    <tableColumn id="9" name=" 0703102000" totalsRowFunction="custom" totalsRowDxfId="304">
      <totalsRowFormula>+SUM(H121:H132)</totalsRowFormula>
    </tableColumn>
    <tableColumn id="10" name=" 0703200000" totalsRowFunction="custom" totalsRowDxfId="303">
      <totalsRowFormula>+SUM(I121:I132)</totalsRowFormula>
    </tableColumn>
    <tableColumn id="11" name=" 0703900000" totalsRowFunction="custom" totalsRowDxfId="302">
      <totalsRowFormula>+SUM(J121:J132)</totalsRowFormula>
    </tableColumn>
    <tableColumn id="12" name=" 0704100000" totalsRowFunction="custom" totalsRowDxfId="301">
      <totalsRowFormula>+SUM(K121:K132)</totalsRowFormula>
    </tableColumn>
    <tableColumn id="13" name=" 0704200000" totalsRowFunction="custom" totalsRowDxfId="300">
      <totalsRowFormula>+SUM(L121:L132)</totalsRowFormula>
    </tableColumn>
    <tableColumn id="14" name=" 0704900000" totalsRowFunction="custom" totalsRowDxfId="299">
      <totalsRowFormula>+SUM(M121:M132)</totalsRowFormula>
    </tableColumn>
    <tableColumn id="15" name=" 0705110000" totalsRowFunction="custom" totalsRowDxfId="298">
      <totalsRowFormula>+SUM(N121:N132)</totalsRowFormula>
    </tableColumn>
    <tableColumn id="16" name=" 0705190000" totalsRowFunction="custom" totalsRowDxfId="297">
      <totalsRowFormula>+SUM(O121:O132)</totalsRowFormula>
    </tableColumn>
    <tableColumn id="17" name=" 0705210000" totalsRowFunction="custom" totalsRowDxfId="296">
      <totalsRowFormula>+SUM(P121:P132)</totalsRowFormula>
    </tableColumn>
    <tableColumn id="18" name=" 0705290000" totalsRowFunction="custom" totalsRowDxfId="295">
      <totalsRowFormula>+SUM(Q121:Q132)</totalsRowFormula>
    </tableColumn>
    <tableColumn id="19" name=" 0706100000" totalsRowFunction="custom" totalsRowDxfId="294">
      <totalsRowFormula>+SUM(R121:R132)</totalsRowFormula>
    </tableColumn>
    <tableColumn id="20" name=" 0706900000" totalsRowFunction="custom" totalsRowDxfId="293">
      <totalsRowFormula>+SUM(S121:S132)</totalsRowFormula>
    </tableColumn>
    <tableColumn id="21" name=" 0707000000" totalsRowFunction="custom" totalsRowDxfId="292">
      <totalsRowFormula>+SUM(T121:T132)</totalsRowFormula>
    </tableColumn>
    <tableColumn id="22" name=" 0708100000" totalsRowFunction="custom" totalsRowDxfId="291">
      <totalsRowFormula>+SUM(U121:U132)</totalsRowFormula>
    </tableColumn>
    <tableColumn id="23" name=" 0708200000" totalsRowFunction="custom" totalsRowDxfId="290">
      <totalsRowFormula>+SUM(V121:V132)</totalsRowFormula>
    </tableColumn>
    <tableColumn id="24" name=" 0708900000" totalsRowFunction="custom" totalsRowDxfId="289">
      <totalsRowFormula>+SUM(W121:W132)</totalsRowFormula>
    </tableColumn>
    <tableColumn id="25" name=" 0709200000" totalsRowFunction="custom" totalsRowDxfId="288">
      <totalsRowFormula>+SUM(X121:X132)</totalsRowFormula>
    </tableColumn>
    <tableColumn id="26" name=" 0709300000" totalsRowFunction="custom" totalsRowDxfId="287">
      <totalsRowFormula>+SUM(Y121:Y132)</totalsRowFormula>
    </tableColumn>
    <tableColumn id="27" name=" 0709400000" totalsRowFunction="custom" totalsRowDxfId="286">
      <totalsRowFormula>+SUM(Z121:Z132)</totalsRowFormula>
    </tableColumn>
    <tableColumn id="28" name=" 0709510000" totalsRowFunction="custom" totalsRowDxfId="285">
      <totalsRowFormula>+SUM(AA121:AA132)</totalsRowFormula>
    </tableColumn>
    <tableColumn id="29" name=" 0709590000" totalsRowFunction="custom" totalsRowDxfId="284">
      <totalsRowFormula>+SUM(AB121:AB132)</totalsRowFormula>
    </tableColumn>
    <tableColumn id="30" name=" 0709601000" totalsRowFunction="custom" totalsRowDxfId="283">
      <totalsRowFormula>+SUM(AC121:AC132)</totalsRowFormula>
    </tableColumn>
    <tableColumn id="31" name=" 0709602000" totalsRowFunction="custom" totalsRowDxfId="282">
      <totalsRowFormula>+SUM(AD121:AD132)</totalsRowFormula>
    </tableColumn>
    <tableColumn id="32" name=" 0709609000" totalsRowFunction="custom" totalsRowDxfId="281">
      <totalsRowFormula>+SUM(AE121:AE132)</totalsRowFormula>
    </tableColumn>
    <tableColumn id="33" name=" 0709700000" totalsRowFunction="custom" totalsRowDxfId="280">
      <totalsRowFormula>+SUM(AF121:AF132)</totalsRowFormula>
    </tableColumn>
    <tableColumn id="34" name=" 0709910000" totalsRowFunction="custom" totalsRowDxfId="279">
      <totalsRowFormula>+SUM(AG121:AG132)</totalsRowFormula>
    </tableColumn>
    <tableColumn id="35" name=" 0709920000" totalsRowFunction="custom" totalsRowDxfId="278">
      <totalsRowFormula>+SUM(AH121:AH132)</totalsRowFormula>
    </tableColumn>
    <tableColumn id="36" name=" 0709931000" totalsRowFunction="custom" totalsRowDxfId="277">
      <totalsRowFormula>+SUM(AI121:AI132)</totalsRowFormula>
    </tableColumn>
    <tableColumn id="37" name=" 0709932000" totalsRowFunction="custom" totalsRowDxfId="276">
      <totalsRowFormula>+SUM(AJ121:AJ132)</totalsRowFormula>
    </tableColumn>
    <tableColumn id="38" name=" 0709939000" totalsRowFunction="custom" totalsRowDxfId="275">
      <totalsRowFormula>+SUM(AK121:AK132)</totalsRowFormula>
    </tableColumn>
    <tableColumn id="39" name=" 0709991000" totalsRowFunction="custom" totalsRowDxfId="274">
      <totalsRowFormula>+SUM(AL121:AL132)</totalsRowFormula>
    </tableColumn>
    <tableColumn id="40" name=" 0709992000" totalsRowFunction="custom" totalsRowDxfId="273">
      <totalsRowFormula>+SUM(AM121:AM132)</totalsRowFormula>
    </tableColumn>
    <tableColumn id="41" name=" 0709993000" totalsRowFunction="custom" totalsRowDxfId="272">
      <totalsRowFormula>+SUM(AN121:AN132)</totalsRowFormula>
    </tableColumn>
    <tableColumn id="42" name=" 0709999000" totalsRowFunction="custom" totalsRowDxfId="271">
      <totalsRowFormula>+SUM(AO121:AO132)</totalsRowFormula>
    </tableColumn>
    <tableColumn id="43" name="Totales" totalsRowFunction="custom" totalsRowDxfId="270">
      <totalsRowFormula>+SUM(AP121:AP132)</totalsRowFormula>
    </tableColumn>
  </tableColumns>
  <tableStyleInfo name="TableStyleMedium6 2" showFirstColumn="1" showLastColumn="1" showRowStripes="1" showColumnStripes="0"/>
</table>
</file>

<file path=xl/tables/table4.xml><?xml version="1.0" encoding="utf-8"?>
<table xmlns="http://schemas.openxmlformats.org/spreadsheetml/2006/main" id="6" name="Tabla6" displayName="Tabla6" ref="A2:AP132">
  <autoFilter ref="A2:AP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</autoFilter>
  <tableColumns count="42">
    <tableColumn id="1" name="Código SAC" totalsRowDxfId="269"/>
    <tableColumn id="3" name=" 0701900000" totalsRowFunction="custom" totalsRowDxfId="268">
      <totalsRowFormula>SUBTOTAL(109,B82:B93)</totalsRowFormula>
    </tableColumn>
    <tableColumn id="4" name=" 0702000000" totalsRowFunction="custom" totalsRowDxfId="267">
      <totalsRowFormula>SUBTOTAL(109,C82:C93)</totalsRowFormula>
    </tableColumn>
    <tableColumn id="5" name=" 0703101100" totalsRowFunction="custom" totalsRowDxfId="266">
      <totalsRowFormula>SUBTOTAL(109,D82:D93)</totalsRowFormula>
    </tableColumn>
    <tableColumn id="6" name=" 0703101200" totalsRowFunction="custom" totalsRowDxfId="265">
      <totalsRowFormula>SUBTOTAL(109,E82:E93)</totalsRowFormula>
    </tableColumn>
    <tableColumn id="7" name=" 0703101300" totalsRowFunction="custom" totalsRowDxfId="264">
      <totalsRowFormula>SUBTOTAL(109,F82:F93)</totalsRowFormula>
    </tableColumn>
    <tableColumn id="8" name=" 0703101900" totalsRowFunction="custom" totalsRowDxfId="263">
      <totalsRowFormula>SUBTOTAL(109,G82:G93)</totalsRowFormula>
    </tableColumn>
    <tableColumn id="9" name=" 0703102000" totalsRowFunction="custom" totalsRowDxfId="262">
      <totalsRowFormula>SUBTOTAL(109,H82:H93)</totalsRowFormula>
    </tableColumn>
    <tableColumn id="10" name=" 0703200000" totalsRowFunction="custom" totalsRowDxfId="261">
      <totalsRowFormula>SUBTOTAL(109,I82:I93)</totalsRowFormula>
    </tableColumn>
    <tableColumn id="11" name=" 0703900000" totalsRowFunction="custom" totalsRowDxfId="260">
      <totalsRowFormula>SUBTOTAL(109,J82:J93)</totalsRowFormula>
    </tableColumn>
    <tableColumn id="12" name=" 0704100000" totalsRowFunction="custom" totalsRowDxfId="259">
      <totalsRowFormula>SUBTOTAL(109,K82:K93)</totalsRowFormula>
    </tableColumn>
    <tableColumn id="13" name=" 0704200000" totalsRowFunction="custom" totalsRowDxfId="258">
      <totalsRowFormula>SUBTOTAL(109,L82:L93)</totalsRowFormula>
    </tableColumn>
    <tableColumn id="14" name=" 0704900000" totalsRowFunction="custom" totalsRowDxfId="257">
      <totalsRowFormula>SUBTOTAL(109,M82:M93)</totalsRowFormula>
    </tableColumn>
    <tableColumn id="15" name=" 0705110000" totalsRowFunction="custom" totalsRowDxfId="256">
      <totalsRowFormula>SUBTOTAL(109,N82:N93)</totalsRowFormula>
    </tableColumn>
    <tableColumn id="16" name=" 0705190000" totalsRowFunction="custom" totalsRowDxfId="255">
      <totalsRowFormula>SUBTOTAL(109,O82:O93)</totalsRowFormula>
    </tableColumn>
    <tableColumn id="17" name=" 0705210000" totalsRowFunction="custom" totalsRowDxfId="254">
      <totalsRowFormula>SUBTOTAL(109,P82:P93)</totalsRowFormula>
    </tableColumn>
    <tableColumn id="18" name=" 0705290000" totalsRowFunction="custom" totalsRowDxfId="253">
      <totalsRowFormula>SUBTOTAL(109,Q82:Q93)</totalsRowFormula>
    </tableColumn>
    <tableColumn id="19" name=" 0706100000" totalsRowFunction="custom" totalsRowDxfId="252">
      <totalsRowFormula>SUBTOTAL(109,R82:R93)</totalsRowFormula>
    </tableColumn>
    <tableColumn id="20" name=" 0706900000" totalsRowFunction="custom" totalsRowDxfId="251">
      <totalsRowFormula>SUBTOTAL(109,S82:S93)</totalsRowFormula>
    </tableColumn>
    <tableColumn id="21" name=" 0707000000" totalsRowFunction="custom" totalsRowDxfId="250">
      <totalsRowFormula>SUBTOTAL(109,T82:T93)</totalsRowFormula>
    </tableColumn>
    <tableColumn id="22" name=" 0708100000" totalsRowFunction="custom" totalsRowDxfId="249">
      <totalsRowFormula>SUBTOTAL(109,U82:U93)</totalsRowFormula>
    </tableColumn>
    <tableColumn id="23" name=" 0708200000" totalsRowFunction="custom" totalsRowDxfId="248">
      <totalsRowFormula>SUBTOTAL(109,V82:V93)</totalsRowFormula>
    </tableColumn>
    <tableColumn id="24" name=" 0708900000" totalsRowFunction="custom" totalsRowDxfId="247">
      <totalsRowFormula>SUBTOTAL(109,W82:W93)</totalsRowFormula>
    </tableColumn>
    <tableColumn id="25" name=" 0709200000" totalsRowFunction="custom" totalsRowDxfId="246">
      <totalsRowFormula>SUBTOTAL(109,X82:X93)</totalsRowFormula>
    </tableColumn>
    <tableColumn id="26" name=" 0709300000" totalsRowFunction="custom" totalsRowDxfId="245">
      <totalsRowFormula>SUBTOTAL(109,Y82:Y93)</totalsRowFormula>
    </tableColumn>
    <tableColumn id="27" name=" 0709400000" totalsRowFunction="custom" totalsRowDxfId="244">
      <totalsRowFormula>SUBTOTAL(109,Z82:Z93)</totalsRowFormula>
    </tableColumn>
    <tableColumn id="28" name=" 0709510000" totalsRowFunction="custom" totalsRowDxfId="243">
      <totalsRowFormula>SUBTOTAL(109,AA82:AA93)</totalsRowFormula>
    </tableColumn>
    <tableColumn id="29" name=" 0709590000" totalsRowFunction="custom" totalsRowDxfId="242">
      <totalsRowFormula>SUBTOTAL(109,AB82:AB93)</totalsRowFormula>
    </tableColumn>
    <tableColumn id="30" name=" 0709601000" totalsRowFunction="custom" totalsRowDxfId="241">
      <totalsRowFormula>SUBTOTAL(109,AC82:AC93)</totalsRowFormula>
    </tableColumn>
    <tableColumn id="31" name=" 0709602000" totalsRowFunction="custom" totalsRowDxfId="240">
      <totalsRowFormula>SUBTOTAL(109,AD82:AD93)</totalsRowFormula>
    </tableColumn>
    <tableColumn id="32" name=" 0709609000" totalsRowFunction="custom" totalsRowDxfId="239">
      <totalsRowFormula>SUBTOTAL(109,AE82:AE93)</totalsRowFormula>
    </tableColumn>
    <tableColumn id="33" name=" 0709700000" totalsRowFunction="custom" totalsRowDxfId="238">
      <totalsRowFormula>SUBTOTAL(109,AF82:AF93)</totalsRowFormula>
    </tableColumn>
    <tableColumn id="34" name=" 0709910000" totalsRowFunction="custom" totalsRowDxfId="237">
      <totalsRowFormula>SUBTOTAL(109,AG82:AG93)</totalsRowFormula>
    </tableColumn>
    <tableColumn id="35" name=" 0709920000" totalsRowFunction="custom" totalsRowDxfId="236">
      <totalsRowFormula>SUBTOTAL(109,AH82:AH93)</totalsRowFormula>
    </tableColumn>
    <tableColumn id="36" name=" 0709931000" totalsRowFunction="custom" totalsRowDxfId="235">
      <totalsRowFormula>SUBTOTAL(109,AI82:AI93)</totalsRowFormula>
    </tableColumn>
    <tableColumn id="37" name=" 0709932000" totalsRowFunction="custom" totalsRowDxfId="234">
      <totalsRowFormula>SUBTOTAL(109,AJ82:AJ93)</totalsRowFormula>
    </tableColumn>
    <tableColumn id="38" name=" 0709939000" totalsRowFunction="custom" totalsRowDxfId="233">
      <totalsRowFormula>SUBTOTAL(109,AK82:AK93)</totalsRowFormula>
    </tableColumn>
    <tableColumn id="39" name=" 0709991000" totalsRowFunction="custom" totalsRowDxfId="232">
      <totalsRowFormula>SUBTOTAL(109,AL82:AL93)</totalsRowFormula>
    </tableColumn>
    <tableColumn id="40" name=" 0709992000" totalsRowFunction="custom" totalsRowDxfId="231">
      <totalsRowFormula>SUBTOTAL(109,AM82:AM93)</totalsRowFormula>
    </tableColumn>
    <tableColumn id="41" name=" 0709993000" totalsRowFunction="custom" totalsRowDxfId="230">
      <totalsRowFormula>SUBTOTAL(109,AN82:AN93)</totalsRowFormula>
    </tableColumn>
    <tableColumn id="42" name=" 0709999000" totalsRowFunction="custom" totalsRowDxfId="229">
      <totalsRowFormula>SUBTOTAL(109,AO82:AO93)</totalsRowFormula>
    </tableColumn>
    <tableColumn id="43" name="Totales" totalsRowFunction="custom" totalsRowDxfId="228">
      <totalsRowFormula>SUBTOTAL(109,AP82:AP93)</totalsRowFormula>
    </tableColumn>
  </tableColumns>
  <tableStyleInfo name="TableStyleMedium7 2" showFirstColumn="1" showLastColumn="1" showRowStripes="1" showColumnStripes="0"/>
</table>
</file>

<file path=xl/tables/table5.xml><?xml version="1.0" encoding="utf-8"?>
<table xmlns="http://schemas.openxmlformats.org/spreadsheetml/2006/main" id="1" name="Tabla1" displayName="Tabla1" ref="A2:AU132">
  <autoFilter ref="A2:AU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</autoFilter>
  <tableColumns count="47">
    <tableColumn id="1" name="Código SAC"/>
    <tableColumn id="2" name="0801120000" totalsRowFunction="custom">
      <totalsRowFormula>SUBTOTAL(109,B82:B93)</totalsRowFormula>
    </tableColumn>
    <tableColumn id="3" name=" 0801220000" totalsRowFunction="custom">
      <totalsRowFormula>SUBTOTAL(109,C82:C93)</totalsRowFormula>
    </tableColumn>
    <tableColumn id="4" name=" 0801310000" totalsRowFunction="custom">
      <totalsRowFormula>SUBTOTAL(109,D82:D93)</totalsRowFormula>
    </tableColumn>
    <tableColumn id="5" name=" 0801320000" totalsRowFunction="custom">
      <totalsRowFormula>SUBTOTAL(109,E82:E93)</totalsRowFormula>
    </tableColumn>
    <tableColumn id="6" name=" 0802110000" totalsRowFunction="custom">
      <totalsRowFormula>SUBTOTAL(109,F82:F93)</totalsRowFormula>
    </tableColumn>
    <tableColumn id="7" name=" 0802120000" totalsRowFunction="custom">
      <totalsRowFormula>SUBTOTAL(109,G82:G93)</totalsRowFormula>
    </tableColumn>
    <tableColumn id="8" name=" 0802320000" totalsRowFunction="custom">
      <totalsRowFormula>SUBTOTAL(109,H82:H93)</totalsRowFormula>
    </tableColumn>
    <tableColumn id="9" name=" 0802520000" totalsRowFunction="custom">
      <totalsRowFormula>SUBTOTAL(109,I82:I93)</totalsRowFormula>
    </tableColumn>
    <tableColumn id="10" name=" 0802620000" totalsRowFunction="custom">
      <totalsRowFormula>SUBTOTAL(109,J82:J93)</totalsRowFormula>
    </tableColumn>
    <tableColumn id="11" name=" 0802900000" totalsRowFunction="custom">
      <totalsRowFormula>SUBTOTAL(109,K82:K93)</totalsRowFormula>
    </tableColumn>
    <tableColumn id="12" name=" 0803100000" totalsRowFunction="custom">
      <totalsRowFormula>SUBTOTAL(109,L82:L93)</totalsRowFormula>
    </tableColumn>
    <tableColumn id="13" name=" 0803901100" totalsRowFunction="custom">
      <totalsRowFormula>SUBTOTAL(109,M82:M93)</totalsRowFormula>
    </tableColumn>
    <tableColumn id="14" name=" 08039012000" totalsRowFunction="custom">
      <totalsRowFormula>SUBTOTAL(109,N82:N93)</totalsRowFormula>
    </tableColumn>
    <tableColumn id="15" name=" 0803909000" totalsRowFunction="custom">
      <totalsRowFormula>SUBTOTAL(109,O82:O93)</totalsRowFormula>
    </tableColumn>
    <tableColumn id="16" name=" 0804100000" totalsRowFunction="custom">
      <totalsRowFormula>SUBTOTAL(109,P82:P93)</totalsRowFormula>
    </tableColumn>
    <tableColumn id="17" name=" 080420000" totalsRowFunction="custom">
      <totalsRowFormula>SUBTOTAL(109,Q82:Q93)</totalsRowFormula>
    </tableColumn>
    <tableColumn id="18" name=" 0804300000" totalsRowFunction="custom">
      <totalsRowFormula>SUBTOTAL(109,R82:R93)</totalsRowFormula>
    </tableColumn>
    <tableColumn id="19" name=" 0804400000" totalsRowFunction="custom">
      <totalsRowFormula>SUBTOTAL(109,S82:S93)</totalsRowFormula>
    </tableColumn>
    <tableColumn id="20" name=" 0804501000" totalsRowFunction="custom">
      <totalsRowFormula>SUBTOTAL(109,T82:T93)</totalsRowFormula>
    </tableColumn>
    <tableColumn id="21" name=" 08045020000" totalsRowFunction="custom">
      <totalsRowFormula>SUBTOTAL(109,U82:U93)</totalsRowFormula>
    </tableColumn>
    <tableColumn id="22" name=" 0805100000" totalsRowFunction="custom">
      <totalsRowFormula>SUBTOTAL(109,V82:V93)</totalsRowFormula>
    </tableColumn>
    <tableColumn id="23" name=" 0805200000" totalsRowFunction="custom">
      <totalsRowFormula>SUBTOTAL(109,W82:W93)</totalsRowFormula>
    </tableColumn>
    <tableColumn id="24" name=" 0805400000" totalsRowFunction="custom">
      <totalsRowFormula>SUBTOTAL(109,X82:X93)</totalsRowFormula>
    </tableColumn>
    <tableColumn id="25" name=" 0805500000" totalsRowFunction="custom">
      <totalsRowFormula>SUBTOTAL(109,Y82:Y93)</totalsRowFormula>
    </tableColumn>
    <tableColumn id="26" name=" 0805900000" totalsRowFunction="custom">
      <totalsRowFormula>SUBTOTAL(109,Z82:Z93)</totalsRowFormula>
    </tableColumn>
    <tableColumn id="27" name=" 0806100000" totalsRowFunction="custom">
      <totalsRowFormula>SUBTOTAL(109,AA82:AA93)</totalsRowFormula>
    </tableColumn>
    <tableColumn id="28" name=" 0806200000" totalsRowFunction="custom">
      <totalsRowFormula>SUBTOTAL(109,AB82:AB93)</totalsRowFormula>
    </tableColumn>
    <tableColumn id="29" name=" 0807110000" totalsRowFunction="custom">
      <totalsRowFormula>SUBTOTAL(109,AC82:AC93)</totalsRowFormula>
    </tableColumn>
    <tableColumn id="30" name=" 0807190000" totalsRowFunction="custom">
      <totalsRowFormula>SUBTOTAL(109,AD82:AD93)</totalsRowFormula>
    </tableColumn>
    <tableColumn id="31" name=" 0807200000" totalsRowFunction="custom">
      <totalsRowFormula>SUBTOTAL(109,AE82:AE93)</totalsRowFormula>
    </tableColumn>
    <tableColumn id="32" name=" 0808100000" totalsRowFunction="custom">
      <totalsRowFormula>SUBTOTAL(109,AF82:AF93)</totalsRowFormula>
    </tableColumn>
    <tableColumn id="33" name=" 0808300000" totalsRowFunction="custom">
      <totalsRowFormula>SUBTOTAL(109,AG82:AG93)</totalsRowFormula>
    </tableColumn>
    <tableColumn id="34" name=" 0809100000" totalsRowFunction="custom">
      <totalsRowFormula>SUBTOTAL(109,AH82:AH93)</totalsRowFormula>
    </tableColumn>
    <tableColumn id="35" name=" 0809210000" totalsRowFunction="custom">
      <totalsRowFormula>SUBTOTAL(109,AI82:AI93)</totalsRowFormula>
    </tableColumn>
    <tableColumn id="36" name=" 0809290000" totalsRowFunction="custom">
      <totalsRowFormula>SUBTOTAL(109,AJ82:AJ93)</totalsRowFormula>
    </tableColumn>
    <tableColumn id="37" name=" 0809300000" totalsRowFunction="custom">
      <totalsRowFormula>SUBTOTAL(109,AK82:AK93)</totalsRowFormula>
    </tableColumn>
    <tableColumn id="38" name=" 0809400000" totalsRowFunction="custom">
      <totalsRowFormula>SUBTOTAL(109,AL82:AL93)</totalsRowFormula>
    </tableColumn>
    <tableColumn id="39" name=" 0810100000" totalsRowFunction="custom">
      <totalsRowFormula>SUBTOTAL(109,AM82:AM93)</totalsRowFormula>
    </tableColumn>
    <tableColumn id="40" name=" 0810500000" totalsRowFunction="custom">
      <totalsRowFormula>SUBTOTAL(109,AN82:AN93)</totalsRowFormula>
    </tableColumn>
    <tableColumn id="41" name=" 0810902000" totalsRowFunction="custom">
      <totalsRowFormula>SUBTOTAL(109,AO82:AO93)</totalsRowFormula>
    </tableColumn>
    <tableColumn id="42" name=" 0810903000" totalsRowFunction="custom">
      <totalsRowFormula>SUBTOTAL(109,AP82:AP93)</totalsRowFormula>
    </tableColumn>
    <tableColumn id="43" name=" 0810904000" totalsRowFunction="custom">
      <totalsRowFormula>SUBTOTAL(109,AQ82:AQ93)</totalsRowFormula>
    </tableColumn>
    <tableColumn id="44" name=" 0810905100" totalsRowFunction="custom">
      <totalsRowFormula>SUBTOTAL(109,AR82:AR93)</totalsRowFormula>
    </tableColumn>
    <tableColumn id="45" name=" 0810905400" totalsRowFunction="custom">
      <totalsRowFormula>SUBTOTAL(109,AS82:AS93)</totalsRowFormula>
    </tableColumn>
    <tableColumn id="46" name=" 0810909000" totalsRowFunction="custom">
      <totalsRowFormula>SUBTOTAL(109,AT82:AT93)</totalsRowFormula>
    </tableColumn>
    <tableColumn id="47" name="totales" totalsRowFunction="custom" dataDxfId="227">
      <totalsRowFormula>SUBTOTAL(109,AU82:AU93)</totalsRowFormula>
    </tableColumn>
  </tableColumns>
  <tableStyleInfo name="TableStyleMedium6 2" showFirstColumn="1" showLastColumn="1" showRowStripes="1" showColumnStripes="0"/>
</table>
</file>

<file path=xl/tables/table6.xml><?xml version="1.0" encoding="utf-8"?>
<table xmlns="http://schemas.openxmlformats.org/spreadsheetml/2006/main" id="3" name="Tabla3" displayName="Tabla3" ref="A2:AU120" totalsRowCount="1">
  <autoFilter ref="A2:AU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</autoFilter>
  <tableColumns count="47">
    <tableColumn id="1" name="Código SAC" totalsRowDxfId="226"/>
    <tableColumn id="2" name="0801120000" totalsRowFunction="custom" dataDxfId="225" totalsRowDxfId="224">
      <totalsRowFormula>+SUM(B108:B119)</totalsRowFormula>
    </tableColumn>
    <tableColumn id="3" name=" 0801220000" totalsRowFunction="custom" totalsRowDxfId="223">
      <totalsRowFormula>+SUM(C108:C119)</totalsRowFormula>
    </tableColumn>
    <tableColumn id="4" name=" 0801310000" totalsRowFunction="custom" totalsRowDxfId="222">
      <totalsRowFormula>+SUM(D108:D119)</totalsRowFormula>
    </tableColumn>
    <tableColumn id="5" name=" 0801320000" totalsRowFunction="custom" dataDxfId="221" totalsRowDxfId="220">
      <totalsRowFormula>+SUM(E108:E119)</totalsRowFormula>
    </tableColumn>
    <tableColumn id="6" name=" 0802110000" totalsRowFunction="custom" dataDxfId="219" totalsRowDxfId="218">
      <totalsRowFormula>+SUM(F108:F119)</totalsRowFormula>
    </tableColumn>
    <tableColumn id="7" name=" 0802120000" totalsRowFunction="custom" dataDxfId="217" totalsRowDxfId="216">
      <totalsRowFormula>+SUM(G108:G119)</totalsRowFormula>
    </tableColumn>
    <tableColumn id="8" name=" 0802320000" totalsRowFunction="custom" totalsRowDxfId="215">
      <totalsRowFormula>+SUM(H108:H119)</totalsRowFormula>
    </tableColumn>
    <tableColumn id="9" name=" 0802520000" totalsRowFunction="custom" totalsRowDxfId="214">
      <totalsRowFormula>+SUM(I108:I119)</totalsRowFormula>
    </tableColumn>
    <tableColumn id="10" name=" 0802620000" totalsRowFunction="custom" totalsRowDxfId="213">
      <totalsRowFormula>+SUM(J108:J119)</totalsRowFormula>
    </tableColumn>
    <tableColumn id="11" name=" 0802900000" totalsRowFunction="custom" dataDxfId="212" totalsRowDxfId="211">
      <totalsRowFormula>+SUM(K108:K119)</totalsRowFormula>
    </tableColumn>
    <tableColumn id="12" name=" 0803100000" totalsRowFunction="custom" dataDxfId="210" totalsRowDxfId="209">
      <totalsRowFormula>+SUM(L108:L119)</totalsRowFormula>
    </tableColumn>
    <tableColumn id="13" name=" 0803901100" totalsRowFunction="custom" dataDxfId="208" totalsRowDxfId="207">
      <totalsRowFormula>+SUM(M108:M119)</totalsRowFormula>
    </tableColumn>
    <tableColumn id="14" name=" 0803901200" totalsRowFunction="custom" dataDxfId="206" totalsRowDxfId="205">
      <totalsRowFormula>+SUM(N108:N119)</totalsRowFormula>
    </tableColumn>
    <tableColumn id="15" name=" 0803909000" totalsRowFunction="custom" dataDxfId="204" totalsRowDxfId="203">
      <totalsRowFormula>+SUM(O108:O119)</totalsRowFormula>
    </tableColumn>
    <tableColumn id="16" name=" 0804100000" totalsRowFunction="custom" dataDxfId="202" totalsRowDxfId="201">
      <totalsRowFormula>+SUM(P108:P119)</totalsRowFormula>
    </tableColumn>
    <tableColumn id="17" name=" 0804200000" totalsRowFunction="custom" totalsRowDxfId="200">
      <totalsRowFormula>+SUM(Q108:Q119)</totalsRowFormula>
    </tableColumn>
    <tableColumn id="18" name=" 0804300000" totalsRowFunction="custom" dataDxfId="199" totalsRowDxfId="198">
      <totalsRowFormula>+SUM(R108:R119)</totalsRowFormula>
    </tableColumn>
    <tableColumn id="19" name=" 0804400000" totalsRowFunction="custom" dataDxfId="197" totalsRowDxfId="196">
      <totalsRowFormula>+SUM(S108:S119)</totalsRowFormula>
    </tableColumn>
    <tableColumn id="20" name=" 0804501000" totalsRowFunction="custom" dataDxfId="195" totalsRowDxfId="194">
      <totalsRowFormula>+SUM(T108:T119)</totalsRowFormula>
    </tableColumn>
    <tableColumn id="21" name=" 0804502000" totalsRowFunction="custom" totalsRowDxfId="193">
      <totalsRowFormula>+SUM(U108:U119)</totalsRowFormula>
    </tableColumn>
    <tableColumn id="22" name=" 0805100000" totalsRowFunction="custom" dataDxfId="192" totalsRowDxfId="191">
      <totalsRowFormula>+SUM(V108:V119)</totalsRowFormula>
    </tableColumn>
    <tableColumn id="23" name=" 0805200000" totalsRowFunction="custom" dataDxfId="190" totalsRowDxfId="189">
      <totalsRowFormula>+SUM(W108:W119)</totalsRowFormula>
    </tableColumn>
    <tableColumn id="24" name=" 0805400000" totalsRowFunction="custom" dataDxfId="188" totalsRowDxfId="187">
      <totalsRowFormula>+SUM(X108:X119)</totalsRowFormula>
    </tableColumn>
    <tableColumn id="25" name=" 0805500000" totalsRowFunction="custom" dataDxfId="186" totalsRowDxfId="185">
      <totalsRowFormula>+SUM(Y108:Y119)</totalsRowFormula>
    </tableColumn>
    <tableColumn id="26" name=" 0805900000" totalsRowFunction="custom" totalsRowDxfId="184">
      <totalsRowFormula>+SUM(Z108:Z119)</totalsRowFormula>
    </tableColumn>
    <tableColumn id="27" name=" 0806100000" totalsRowFunction="custom" totalsRowDxfId="183">
      <totalsRowFormula>+SUM(AA108:AA119)</totalsRowFormula>
    </tableColumn>
    <tableColumn id="28" name=" 0806200000" totalsRowFunction="custom" dataDxfId="182" totalsRowDxfId="181">
      <totalsRowFormula>+SUM(AB108:AB119)</totalsRowFormula>
    </tableColumn>
    <tableColumn id="29" name=" 0807110000" totalsRowFunction="custom" dataDxfId="180" totalsRowDxfId="179">
      <totalsRowFormula>+SUM(AC108:AC119)</totalsRowFormula>
    </tableColumn>
    <tableColumn id="30" name=" 0807190000" totalsRowFunction="custom" dataDxfId="178" totalsRowDxfId="177">
      <totalsRowFormula>+SUM(AD108:AD119)</totalsRowFormula>
    </tableColumn>
    <tableColumn id="31" name=" 0807200000" totalsRowFunction="custom" dataDxfId="176" totalsRowDxfId="175">
      <totalsRowFormula>+SUM(AE108:AE119)</totalsRowFormula>
    </tableColumn>
    <tableColumn id="32" name=" 0808100000" totalsRowFunction="custom" dataDxfId="174" totalsRowDxfId="173">
      <totalsRowFormula>+SUM(AF108:AF119)</totalsRowFormula>
    </tableColumn>
    <tableColumn id="33" name=" 0808300000" totalsRowFunction="custom" dataDxfId="172" totalsRowDxfId="171">
      <totalsRowFormula>+SUM(AG108:AG119)</totalsRowFormula>
    </tableColumn>
    <tableColumn id="34" name=" 0809100000" totalsRowFunction="custom" totalsRowDxfId="170">
      <totalsRowFormula>+SUM(AH108:AH119)</totalsRowFormula>
    </tableColumn>
    <tableColumn id="35" name=" 0809210000" totalsRowFunction="custom" totalsRowDxfId="169">
      <totalsRowFormula>+SUM(AI108:AI119)</totalsRowFormula>
    </tableColumn>
    <tableColumn id="36" name=" 0809290000" totalsRowFunction="custom" dataDxfId="168" totalsRowDxfId="167">
      <totalsRowFormula>+SUM(AJ108:AJ119)</totalsRowFormula>
    </tableColumn>
    <tableColumn id="37" name=" 0809300000" totalsRowFunction="custom" dataDxfId="166" totalsRowDxfId="165">
      <totalsRowFormula>+SUM(AK108:AK119)</totalsRowFormula>
    </tableColumn>
    <tableColumn id="38" name=" 0809400000" totalsRowFunction="custom" dataDxfId="164" totalsRowDxfId="163">
      <totalsRowFormula>+SUM(AL108:AL119)</totalsRowFormula>
    </tableColumn>
    <tableColumn id="39" name=" 0810100000" totalsRowFunction="custom" dataDxfId="162" totalsRowDxfId="161">
      <totalsRowFormula>+SUM(AM108:AM119)</totalsRowFormula>
    </tableColumn>
    <tableColumn id="40" name=" 0810500000" totalsRowFunction="custom" dataDxfId="160" totalsRowDxfId="159">
      <totalsRowFormula>+SUM(AN108:AN119)</totalsRowFormula>
    </tableColumn>
    <tableColumn id="41" name=" 0810902000" totalsRowFunction="custom" dataDxfId="158" totalsRowDxfId="157">
      <totalsRowFormula>+SUM(AO108:AO119)</totalsRowFormula>
    </tableColumn>
    <tableColumn id="42" name=" 0810903000" totalsRowFunction="custom" dataDxfId="156" totalsRowDxfId="155">
      <totalsRowFormula>+SUM(AP108:AP119)</totalsRowFormula>
    </tableColumn>
    <tableColumn id="43" name=" 0810904000" totalsRowFunction="custom" dataDxfId="154" totalsRowDxfId="153">
      <totalsRowFormula>+SUM(AQ108:AQ119)</totalsRowFormula>
    </tableColumn>
    <tableColumn id="44" name=" 0810905100" totalsRowFunction="custom" totalsRowDxfId="152">
      <totalsRowFormula>+SUM(AR108:AR119)</totalsRowFormula>
    </tableColumn>
    <tableColumn id="45" name=" 0810905400" totalsRowFunction="custom" totalsRowDxfId="151">
      <totalsRowFormula>+SUM(AS108:AS119)</totalsRowFormula>
    </tableColumn>
    <tableColumn id="46" name=" 0810909000" totalsRowFunction="custom" dataDxfId="150" totalsRowDxfId="149">
      <totalsRowFormula>+SUM(AT108:AT119)</totalsRowFormula>
    </tableColumn>
    <tableColumn id="47" name="totales" totalsRowFunction="custom" totalsRowDxfId="148">
      <totalsRowFormula>+SUM(AU108:AU119)</totalsRowFormula>
    </tableColumn>
  </tableColumns>
  <tableStyleInfo name="TableStyleMedium7 2" showFirstColumn="1" showLastColumn="1" showRowStripes="1" showColumnStripes="0"/>
</table>
</file>

<file path=xl/tables/table7.xml><?xml version="1.0" encoding="utf-8"?>
<table xmlns="http://schemas.openxmlformats.org/spreadsheetml/2006/main" id="7" name="Tabla7" displayName="Tabla7" ref="A2:V133" totalsRowCount="1" headerRowDxfId="147" tableBorderDxfId="146">
  <tableColumns count="22">
    <tableColumn id="1" name="Código SAC" dataDxfId="145" totalsRowDxfId="144"/>
    <tableColumn id="2" name=" 0401100000" totalsRowFunction="custom" totalsRowDxfId="143">
      <totalsRowFormula>+SUM(B121:B132)</totalsRowFormula>
    </tableColumn>
    <tableColumn id="3" name=" 0401200000" totalsRowFunction="custom" totalsRowDxfId="142">
      <totalsRowFormula>+SUM(C121:C132)</totalsRowFormula>
    </tableColumn>
    <tableColumn id="4" name=" 0401400000" totalsRowFunction="custom" dataDxfId="141" totalsRowDxfId="140">
      <totalsRowFormula>+SUM(D121:D132)</totalsRowFormula>
    </tableColumn>
    <tableColumn id="5" name=" 0402100000" totalsRowFunction="custom" totalsRowDxfId="139">
      <totalsRowFormula>+SUM(E121:E132)</totalsRowFormula>
    </tableColumn>
    <tableColumn id="6" name=" 0402211100" totalsRowFunction="custom" totalsRowDxfId="138">
      <totalsRowFormula>+SUM(F121:F132)</totalsRowFormula>
    </tableColumn>
    <tableColumn id="7" name=" 0402211200" totalsRowFunction="custom" dataDxfId="137" totalsRowDxfId="136">
      <totalsRowFormula>+SUM(G121:G132)</totalsRowFormula>
    </tableColumn>
    <tableColumn id="8" name=" 0402212100" totalsRowFunction="custom" totalsRowDxfId="135">
      <totalsRowFormula>+SUM(H121:H132)</totalsRowFormula>
    </tableColumn>
    <tableColumn id="9" name=" 04022122000" totalsRowFunction="custom" totalsRowDxfId="134">
      <totalsRowFormula>+SUM(I121:I132)</totalsRowFormula>
    </tableColumn>
    <tableColumn id="10" name=" 0402290000" totalsRowFunction="custom" dataDxfId="133" totalsRowDxfId="132">
      <totalsRowFormula>+SUM(J121:J132)</totalsRowFormula>
    </tableColumn>
    <tableColumn id="11" name=" 0402912000" totalsRowFunction="custom" dataDxfId="131" totalsRowDxfId="130">
      <totalsRowFormula>+SUM(K121:K132)</totalsRowFormula>
    </tableColumn>
    <tableColumn id="12" name=" 0403109000" totalsRowFunction="custom" dataDxfId="129" totalsRowDxfId="128">
      <totalsRowFormula>+SUM(L121:L132)</totalsRowFormula>
    </tableColumn>
    <tableColumn id="13" name=" 0406101000" totalsRowFunction="custom" dataDxfId="127" totalsRowDxfId="126">
      <totalsRowFormula>+SUM(M121:M132)</totalsRowFormula>
    </tableColumn>
    <tableColumn id="14" name=" 0406109000" totalsRowFunction="custom" dataDxfId="125" totalsRowDxfId="124">
      <totalsRowFormula>+SUM(N121:N132)</totalsRowFormula>
    </tableColumn>
    <tableColumn id="15" name=" 0406201000" totalsRowFunction="custom" totalsRowDxfId="123">
      <totalsRowFormula>+SUM(O121:O132)</totalsRowFormula>
    </tableColumn>
    <tableColumn id="16" name=" 0406202000" totalsRowFunction="custom" dataDxfId="122" totalsRowDxfId="121">
      <totalsRowFormula>+SUM(P121:P132)</totalsRowFormula>
    </tableColumn>
    <tableColumn id="17" name=" 0406209000" totalsRowFunction="custom" dataDxfId="120" totalsRowDxfId="119">
      <totalsRowFormula>+SUM(Q121:Q132)</totalsRowFormula>
    </tableColumn>
    <tableColumn id="18" name=" 0406300000" totalsRowFunction="custom" dataDxfId="118" totalsRowDxfId="117">
      <totalsRowFormula>+SUM(R121:R132)</totalsRowFormula>
    </tableColumn>
    <tableColumn id="19" name=" 0406400000" totalsRowFunction="custom" dataDxfId="116" totalsRowDxfId="115">
      <totalsRowFormula>+SUM(S121:S132)</totalsRowFormula>
    </tableColumn>
    <tableColumn id="20" name=" 0406902000" totalsRowFunction="custom" dataDxfId="114" totalsRowDxfId="113">
      <totalsRowFormula>+SUM(T121:T132)</totalsRowFormula>
    </tableColumn>
    <tableColumn id="21" name=" 0406909000" totalsRowFunction="custom" dataDxfId="112" totalsRowDxfId="111">
      <totalsRowFormula>+SUM(U121:U132)</totalsRowFormula>
    </tableColumn>
    <tableColumn id="22" name="totales" totalsRowFunction="custom" totalsRowDxfId="110">
      <totalsRowFormula>+SUM(V121:V132)</totalsRow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2:V133" totalsRowCount="1" headerRowDxfId="109" tableBorderDxfId="108">
  <tableColumns count="22">
    <tableColumn id="1" name="Código SAC" dataDxfId="107" totalsRowDxfId="106"/>
    <tableColumn id="2" name=" 0401100000" totalsRowFunction="custom" totalsRowDxfId="105">
      <totalsRowFormula>SUBTOTAL(109,B121:B132)</totalsRowFormula>
    </tableColumn>
    <tableColumn id="3" name=" 0401200000" totalsRowFunction="custom" totalsRowDxfId="104">
      <totalsRowFormula>SUBTOTAL(109,C121:C132)</totalsRowFormula>
    </tableColumn>
    <tableColumn id="4" name=" 0401400000" totalsRowFunction="custom" totalsRowDxfId="103">
      <totalsRowFormula>SUBTOTAL(109,D121:D132)</totalsRowFormula>
    </tableColumn>
    <tableColumn id="5" name=" 0402100000" totalsRowFunction="custom" totalsRowDxfId="102">
      <totalsRowFormula>SUBTOTAL(109,E121:E132)</totalsRowFormula>
    </tableColumn>
    <tableColumn id="6" name=" 0402211100" totalsRowFunction="custom" totalsRowDxfId="101">
      <totalsRowFormula>SUBTOTAL(109,F121:F132)</totalsRowFormula>
    </tableColumn>
    <tableColumn id="7" name=" 0402211200" totalsRowFunction="custom" totalsRowDxfId="100">
      <totalsRowFormula>SUBTOTAL(109,G121:G132)</totalsRowFormula>
    </tableColumn>
    <tableColumn id="8" name=" 0402212100" totalsRowFunction="custom" totalsRowDxfId="99">
      <totalsRowFormula>SUBTOTAL(109,H121:H132)</totalsRowFormula>
    </tableColumn>
    <tableColumn id="9" name=" 0402212200" totalsRowFunction="custom" totalsRowDxfId="98">
      <totalsRowFormula>SUBTOTAL(109,I121:I132)</totalsRowFormula>
    </tableColumn>
    <tableColumn id="10" name=" 0402290000" totalsRowFunction="custom" totalsRowDxfId="97">
      <totalsRowFormula>SUBTOTAL(109,J121:J132)</totalsRowFormula>
    </tableColumn>
    <tableColumn id="11" name=" 0402912000" totalsRowFunction="custom" totalsRowDxfId="96">
      <totalsRowFormula>SUBTOTAL(109,K121:K132)</totalsRowFormula>
    </tableColumn>
    <tableColumn id="12" name=" 0403109000" totalsRowFunction="custom" totalsRowDxfId="95">
      <totalsRowFormula>SUBTOTAL(109,L121:L132)</totalsRowFormula>
    </tableColumn>
    <tableColumn id="13" name=" 0406101000" totalsRowFunction="custom" totalsRowDxfId="94">
      <totalsRowFormula>SUBTOTAL(109,M121:M132)</totalsRowFormula>
    </tableColumn>
    <tableColumn id="14" name=" 0406109000" totalsRowFunction="custom" totalsRowDxfId="93">
      <totalsRowFormula>SUBTOTAL(109,N121:N132)</totalsRowFormula>
    </tableColumn>
    <tableColumn id="15" name=" 0406201000" totalsRowFunction="custom" totalsRowDxfId="92">
      <totalsRowFormula>SUBTOTAL(109,O121:O132)</totalsRowFormula>
    </tableColumn>
    <tableColumn id="16" name=" 0406202000" totalsRowFunction="custom" totalsRowDxfId="91">
      <totalsRowFormula>SUBTOTAL(109,P121:P132)</totalsRowFormula>
    </tableColumn>
    <tableColumn id="17" name=" 0406209000" totalsRowFunction="custom" totalsRowDxfId="90">
      <totalsRowFormula>SUBTOTAL(109,Q121:Q132)</totalsRowFormula>
    </tableColumn>
    <tableColumn id="18" name=" 0406300000" totalsRowFunction="custom" totalsRowDxfId="89">
      <totalsRowFormula>SUBTOTAL(109,R121:R132)</totalsRowFormula>
    </tableColumn>
    <tableColumn id="19" name=" 0406400000" totalsRowFunction="custom" totalsRowDxfId="88">
      <totalsRowFormula>SUBTOTAL(109,S121:S132)</totalsRowFormula>
    </tableColumn>
    <tableColumn id="20" name=" 0406902000" totalsRowFunction="custom" totalsRowDxfId="87">
      <totalsRowFormula>SUBTOTAL(109,T121:T132)</totalsRowFormula>
    </tableColumn>
    <tableColumn id="21" name=" 0406909000" totalsRowFunction="custom" totalsRowDxfId="86">
      <totalsRowFormula>SUBTOTAL(109,U121:U132)</totalsRowFormula>
    </tableColumn>
    <tableColumn id="22" name="totales" totalsRowFunction="custom" totalsRowDxfId="85">
      <totalsRowFormula>SUBTOTAL(109,V121:V132)</totalsRow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2:H132">
  <autoFilter ref="A2:H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ódigo SAC" totalsRowDxfId="84"/>
    <tableColumn id="2" name=" 0201100000" totalsRowFunction="custom" totalsRowDxfId="83">
      <totalsRowFormula>SUBTOTAL(109,B97:B108)</totalsRowFormula>
    </tableColumn>
    <tableColumn id="3" name=" 0201200000" totalsRowFunction="custom" totalsRowDxfId="82">
      <totalsRowFormula>SUBTOTAL(109,C97:C108)</totalsRowFormula>
    </tableColumn>
    <tableColumn id="4" name=" 0201300000" totalsRowFunction="custom" totalsRowDxfId="81">
      <totalsRowFormula>SUBTOTAL(109,D97:D108)</totalsRowFormula>
    </tableColumn>
    <tableColumn id="5" name=" 0202100000" totalsRowFunction="custom" totalsRowDxfId="80">
      <totalsRowFormula>SUBTOTAL(109,E97:E108)</totalsRowFormula>
    </tableColumn>
    <tableColumn id="6" name=" 0202200000" totalsRowFunction="custom" totalsRowDxfId="79">
      <totalsRowFormula>SUBTOTAL(109,F97:F108)</totalsRowFormula>
    </tableColumn>
    <tableColumn id="7" name=" 0202300000" totalsRowFunction="custom" totalsRowDxfId="78">
      <totalsRowFormula>SUBTOTAL(109,G97:G108)</totalsRowFormula>
    </tableColumn>
    <tableColumn id="8" name="totales" totalsRowFunction="custom" totalsRowDxfId="77">
      <totalsRowFormula>SUBTOTAL(109,H97:H108)</totalsRowFormula>
    </tableColumn>
  </tableColumns>
  <tableStyleInfo name="TableStyleMedium6 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167"/>
  <sheetViews>
    <sheetView tabSelected="1" zoomScaleNormal="100" workbookViewId="0">
      <pane ySplit="3" topLeftCell="A121" activePane="bottomLeft" state="frozen"/>
      <selection activeCell="K20" sqref="K20"/>
      <selection pane="bottomLeft" activeCell="C172" sqref="C172"/>
    </sheetView>
  </sheetViews>
  <sheetFormatPr baseColWidth="10" defaultRowHeight="15"/>
  <cols>
    <col min="1" max="1" width="12.42578125" customWidth="1"/>
    <col min="2" max="5" width="15.7109375" customWidth="1"/>
    <col min="6" max="6" width="18.85546875" customWidth="1"/>
    <col min="7" max="12" width="15.7109375" customWidth="1"/>
    <col min="13" max="13" width="19" customWidth="1"/>
    <col min="15" max="15" width="14" bestFit="1" customWidth="1"/>
  </cols>
  <sheetData>
    <row r="1" spans="1:13" ht="50.25" customHeight="1">
      <c r="A1" s="269" t="s">
        <v>551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 ht="16.5" customHeight="1">
      <c r="A2" s="2" t="s">
        <v>109</v>
      </c>
      <c r="B2" s="137" t="s">
        <v>261</v>
      </c>
      <c r="C2" s="137" t="s">
        <v>262</v>
      </c>
      <c r="D2" s="137" t="s">
        <v>263</v>
      </c>
      <c r="E2" s="137" t="s">
        <v>264</v>
      </c>
      <c r="F2" s="137" t="s">
        <v>265</v>
      </c>
      <c r="G2" s="137" t="s">
        <v>266</v>
      </c>
      <c r="H2" s="137" t="s">
        <v>267</v>
      </c>
      <c r="I2" s="137" t="s">
        <v>268</v>
      </c>
      <c r="J2" s="137" t="s">
        <v>269</v>
      </c>
      <c r="K2" s="137" t="s">
        <v>270</v>
      </c>
      <c r="L2" s="137" t="s">
        <v>271</v>
      </c>
      <c r="M2" s="8" t="s">
        <v>108</v>
      </c>
    </row>
    <row r="3" spans="1:13" s="22" customFormat="1">
      <c r="A3" s="4" t="s">
        <v>110</v>
      </c>
      <c r="B3" s="77" t="s">
        <v>111</v>
      </c>
      <c r="C3" s="207" t="s">
        <v>112</v>
      </c>
      <c r="D3" s="77" t="s">
        <v>113</v>
      </c>
      <c r="E3" s="76" t="s">
        <v>72</v>
      </c>
      <c r="F3" s="34" t="s">
        <v>190</v>
      </c>
      <c r="G3" s="20" t="s">
        <v>114</v>
      </c>
      <c r="H3" s="20" t="s">
        <v>115</v>
      </c>
      <c r="I3" s="34" t="s">
        <v>185</v>
      </c>
      <c r="J3" s="34" t="s">
        <v>186</v>
      </c>
      <c r="K3" s="77" t="s">
        <v>116</v>
      </c>
      <c r="L3" s="109" t="s">
        <v>188</v>
      </c>
      <c r="M3" s="21"/>
    </row>
    <row r="4" spans="1:13">
      <c r="A4" s="4" t="s">
        <v>0</v>
      </c>
      <c r="B4" s="6">
        <v>36060.26</v>
      </c>
      <c r="C4" s="6">
        <v>25094.82</v>
      </c>
      <c r="D4" s="6">
        <v>1359634.35</v>
      </c>
      <c r="E4" s="6">
        <v>0</v>
      </c>
      <c r="F4" s="6">
        <v>4.47</v>
      </c>
      <c r="G4" s="6">
        <v>6491739</v>
      </c>
      <c r="H4" s="6">
        <v>3750000</v>
      </c>
      <c r="I4" s="6">
        <v>3262068</v>
      </c>
      <c r="J4" s="6">
        <v>14.32</v>
      </c>
      <c r="K4" s="6">
        <v>275889.7</v>
      </c>
      <c r="L4" s="6">
        <v>952</v>
      </c>
      <c r="M4" s="7">
        <v>15201456.92</v>
      </c>
    </row>
    <row r="5" spans="1:13">
      <c r="A5" s="4" t="s">
        <v>1</v>
      </c>
      <c r="B5" s="6">
        <v>13705.6</v>
      </c>
      <c r="C5" s="6">
        <v>3178.97</v>
      </c>
      <c r="D5" s="6">
        <v>1238705.48</v>
      </c>
      <c r="E5" s="6">
        <v>0</v>
      </c>
      <c r="F5" s="6">
        <v>0</v>
      </c>
      <c r="G5" s="6">
        <v>33828498</v>
      </c>
      <c r="H5" s="6">
        <v>3400355</v>
      </c>
      <c r="I5" s="6">
        <v>2787699</v>
      </c>
      <c r="J5" s="6">
        <v>1683120.71</v>
      </c>
      <c r="K5" s="6">
        <v>361503</v>
      </c>
      <c r="L5" s="6">
        <v>72575.520000000004</v>
      </c>
      <c r="M5" s="7">
        <v>43389341.280000001</v>
      </c>
    </row>
    <row r="6" spans="1:13">
      <c r="A6" s="4" t="s">
        <v>2</v>
      </c>
      <c r="B6" s="6">
        <v>37284.300000000003</v>
      </c>
      <c r="C6" s="6">
        <v>2997.53</v>
      </c>
      <c r="D6" s="6">
        <v>3434438.58</v>
      </c>
      <c r="E6" s="6">
        <v>0</v>
      </c>
      <c r="F6" s="6">
        <v>0</v>
      </c>
      <c r="G6" s="6">
        <v>24617274</v>
      </c>
      <c r="H6" s="6">
        <v>4832815</v>
      </c>
      <c r="I6" s="6">
        <v>12722052</v>
      </c>
      <c r="J6" s="6">
        <v>193880.6</v>
      </c>
      <c r="K6" s="6">
        <v>501972</v>
      </c>
      <c r="L6" s="6">
        <v>104326.85</v>
      </c>
      <c r="M6" s="7">
        <v>46447040.859999999</v>
      </c>
    </row>
    <row r="7" spans="1:13">
      <c r="A7" s="4" t="s">
        <v>3</v>
      </c>
      <c r="B7" s="6">
        <v>55572.58</v>
      </c>
      <c r="C7" s="6">
        <v>0</v>
      </c>
      <c r="D7" s="6">
        <v>4543741.87</v>
      </c>
      <c r="E7" s="6">
        <v>0</v>
      </c>
      <c r="F7" s="6">
        <v>0</v>
      </c>
      <c r="G7" s="6">
        <v>23795690</v>
      </c>
      <c r="H7" s="6">
        <v>12790725.720000001</v>
      </c>
      <c r="I7" s="6">
        <v>3727092</v>
      </c>
      <c r="J7" s="6">
        <v>60974.19</v>
      </c>
      <c r="K7" s="6">
        <v>308616</v>
      </c>
      <c r="L7" s="6">
        <v>13607</v>
      </c>
      <c r="M7" s="7">
        <v>45296019.359999999</v>
      </c>
    </row>
    <row r="8" spans="1:13">
      <c r="A8" s="4" t="s">
        <v>4</v>
      </c>
      <c r="B8" s="6">
        <v>61126.15</v>
      </c>
      <c r="C8" s="6">
        <v>5987.4</v>
      </c>
      <c r="D8" s="6">
        <v>3160364.02</v>
      </c>
      <c r="E8" s="6">
        <v>0</v>
      </c>
      <c r="F8" s="6">
        <v>0</v>
      </c>
      <c r="G8" s="6">
        <v>19142167</v>
      </c>
      <c r="H8" s="6">
        <v>25820840</v>
      </c>
      <c r="I8" s="6">
        <v>9666029</v>
      </c>
      <c r="J8" s="6">
        <v>138586</v>
      </c>
      <c r="K8" s="6">
        <v>957934.9</v>
      </c>
      <c r="L8" s="6">
        <v>0</v>
      </c>
      <c r="M8" s="7">
        <v>58953034.469999999</v>
      </c>
    </row>
    <row r="9" spans="1:13">
      <c r="A9" s="4" t="s">
        <v>5</v>
      </c>
      <c r="B9" s="6">
        <v>13425</v>
      </c>
      <c r="C9" s="6">
        <v>2267.9899999999998</v>
      </c>
      <c r="D9" s="6">
        <v>1279432.78</v>
      </c>
      <c r="E9" s="6">
        <v>0</v>
      </c>
      <c r="F9" s="6">
        <v>0</v>
      </c>
      <c r="G9" s="6">
        <v>31504109</v>
      </c>
      <c r="H9" s="6">
        <v>3350000</v>
      </c>
      <c r="I9" s="6">
        <v>7488821.2000000002</v>
      </c>
      <c r="J9" s="6">
        <v>11</v>
      </c>
      <c r="K9" s="6">
        <v>476185</v>
      </c>
      <c r="L9" s="6">
        <v>0</v>
      </c>
      <c r="M9" s="7">
        <v>44114251.969999999</v>
      </c>
    </row>
    <row r="10" spans="1:13">
      <c r="A10" s="4" t="s">
        <v>6</v>
      </c>
      <c r="B10" s="6">
        <v>22474.880000000001</v>
      </c>
      <c r="C10" s="6">
        <v>3810.21</v>
      </c>
      <c r="D10" s="6">
        <v>1050652.8799999999</v>
      </c>
      <c r="E10" s="6">
        <v>0</v>
      </c>
      <c r="F10" s="6">
        <v>0</v>
      </c>
      <c r="G10" s="6">
        <v>22722954</v>
      </c>
      <c r="H10" s="6">
        <v>9292465</v>
      </c>
      <c r="I10" s="6">
        <v>2234348</v>
      </c>
      <c r="J10" s="6">
        <v>5427.08</v>
      </c>
      <c r="K10" s="6">
        <v>362615</v>
      </c>
      <c r="L10" s="6">
        <v>0</v>
      </c>
      <c r="M10" s="7">
        <v>35694747.049999997</v>
      </c>
    </row>
    <row r="11" spans="1:13">
      <c r="A11" s="4" t="s">
        <v>7</v>
      </c>
      <c r="B11" s="6">
        <v>16224.48</v>
      </c>
      <c r="C11" s="6">
        <v>105426.65</v>
      </c>
      <c r="D11" s="6">
        <v>2595019.5299999998</v>
      </c>
      <c r="E11" s="6">
        <v>0</v>
      </c>
      <c r="F11" s="6">
        <v>0</v>
      </c>
      <c r="G11" s="6">
        <v>52391648</v>
      </c>
      <c r="H11" s="6">
        <v>12282925</v>
      </c>
      <c r="I11" s="6">
        <v>1289582</v>
      </c>
      <c r="J11" s="6">
        <v>1211343.6000000001</v>
      </c>
      <c r="K11" s="6">
        <v>461550.82</v>
      </c>
      <c r="L11" s="6">
        <v>0</v>
      </c>
      <c r="M11" s="7">
        <v>70353720.079999998</v>
      </c>
    </row>
    <row r="12" spans="1:13">
      <c r="A12" s="4" t="s">
        <v>8</v>
      </c>
      <c r="B12" s="6">
        <v>59516.2</v>
      </c>
      <c r="C12" s="6">
        <v>38328.949999999997</v>
      </c>
      <c r="D12" s="6">
        <v>2550926.56</v>
      </c>
      <c r="E12" s="6">
        <v>0</v>
      </c>
      <c r="F12" s="6">
        <v>0</v>
      </c>
      <c r="G12" s="6">
        <v>18294768</v>
      </c>
      <c r="H12" s="6">
        <v>11968027</v>
      </c>
      <c r="I12" s="6">
        <v>9342489</v>
      </c>
      <c r="J12" s="6">
        <v>2003382.24</v>
      </c>
      <c r="K12" s="6">
        <v>428319.7</v>
      </c>
      <c r="L12" s="6">
        <v>0</v>
      </c>
      <c r="M12" s="7">
        <v>44685757.649999999</v>
      </c>
    </row>
    <row r="13" spans="1:13">
      <c r="A13" s="4" t="s">
        <v>9</v>
      </c>
      <c r="B13" s="6">
        <v>60820.26</v>
      </c>
      <c r="C13" s="6">
        <v>7076.11</v>
      </c>
      <c r="D13" s="6">
        <v>519050.96</v>
      </c>
      <c r="E13" s="6">
        <v>0</v>
      </c>
      <c r="F13" s="6">
        <v>0</v>
      </c>
      <c r="G13" s="6">
        <v>17476355</v>
      </c>
      <c r="H13" s="6">
        <v>52901.2</v>
      </c>
      <c r="I13" s="6">
        <v>7298571</v>
      </c>
      <c r="J13" s="6">
        <v>534356.68000000005</v>
      </c>
      <c r="K13" s="6">
        <v>570582.87</v>
      </c>
      <c r="L13" s="6">
        <v>0.1</v>
      </c>
      <c r="M13" s="7">
        <v>26519714.18</v>
      </c>
    </row>
    <row r="14" spans="1:13">
      <c r="A14" s="4" t="s">
        <v>10</v>
      </c>
      <c r="B14" s="6">
        <v>21772.66</v>
      </c>
      <c r="C14" s="6">
        <v>7538.75</v>
      </c>
      <c r="D14" s="6">
        <v>1471704.28</v>
      </c>
      <c r="E14" s="6">
        <v>0</v>
      </c>
      <c r="F14" s="6">
        <v>0</v>
      </c>
      <c r="G14" s="6">
        <v>43136455</v>
      </c>
      <c r="H14" s="6">
        <v>7697824.3600000003</v>
      </c>
      <c r="I14" s="6">
        <v>1212814.08</v>
      </c>
      <c r="J14" s="6">
        <v>716769.55</v>
      </c>
      <c r="K14" s="6">
        <v>1288409.17</v>
      </c>
      <c r="L14" s="6">
        <v>20</v>
      </c>
      <c r="M14" s="7">
        <v>55553307.850000001</v>
      </c>
    </row>
    <row r="15" spans="1:13">
      <c r="A15" s="4" t="s">
        <v>11</v>
      </c>
      <c r="B15" s="6">
        <v>27257.07</v>
      </c>
      <c r="C15" s="6">
        <v>144861.82</v>
      </c>
      <c r="D15" s="6">
        <v>960407.31</v>
      </c>
      <c r="E15" s="6">
        <v>0</v>
      </c>
      <c r="F15" s="6">
        <v>0</v>
      </c>
      <c r="G15" s="6">
        <v>36224743</v>
      </c>
      <c r="H15" s="6">
        <v>9256158.0999999996</v>
      </c>
      <c r="I15" s="6">
        <v>6859245.8099999996</v>
      </c>
      <c r="J15" s="6">
        <v>2979535.77</v>
      </c>
      <c r="K15" s="6">
        <v>1232212.46</v>
      </c>
      <c r="L15" s="6">
        <v>135</v>
      </c>
      <c r="M15" s="7">
        <v>57684556.340000004</v>
      </c>
    </row>
    <row r="16" spans="1:13">
      <c r="A16" s="4"/>
      <c r="B16" s="39">
        <f t="shared" ref="B16:M16" si="0">SUBTOTAL(109,B3:B15)</f>
        <v>425239.44</v>
      </c>
      <c r="C16" s="39">
        <f t="shared" si="0"/>
        <v>346569.2</v>
      </c>
      <c r="D16" s="39">
        <f t="shared" si="0"/>
        <v>24164078.600000001</v>
      </c>
      <c r="E16" s="39">
        <f t="shared" si="0"/>
        <v>0</v>
      </c>
      <c r="F16" s="39">
        <f t="shared" si="0"/>
        <v>4.47</v>
      </c>
      <c r="G16" s="39">
        <f t="shared" si="0"/>
        <v>329626400</v>
      </c>
      <c r="H16" s="39">
        <f>SUBTOTAL(109,H3:H15)</f>
        <v>104495036.38</v>
      </c>
      <c r="I16" s="39">
        <f t="shared" si="0"/>
        <v>67890811.090000004</v>
      </c>
      <c r="J16" s="39">
        <f t="shared" si="0"/>
        <v>9527401.7400000002</v>
      </c>
      <c r="K16" s="39">
        <f t="shared" si="0"/>
        <v>7225790.6200000001</v>
      </c>
      <c r="L16" s="39">
        <f t="shared" si="0"/>
        <v>191616.47</v>
      </c>
      <c r="M16" s="40">
        <f t="shared" si="0"/>
        <v>543892948.00999999</v>
      </c>
    </row>
    <row r="17" spans="1:13">
      <c r="A17" s="4" t="s">
        <v>12</v>
      </c>
      <c r="B17" s="6">
        <v>29482.18</v>
      </c>
      <c r="C17" s="6">
        <v>52362</v>
      </c>
      <c r="D17" s="6">
        <v>1633335.54</v>
      </c>
      <c r="E17" s="6">
        <v>0</v>
      </c>
      <c r="F17" s="6">
        <v>0</v>
      </c>
      <c r="G17" s="6">
        <v>35026699</v>
      </c>
      <c r="H17" s="6">
        <v>1305383</v>
      </c>
      <c r="I17" s="6">
        <v>5061216.47</v>
      </c>
      <c r="J17" s="6">
        <v>2732.6</v>
      </c>
      <c r="K17" s="6">
        <v>1222348.81</v>
      </c>
      <c r="L17" s="6">
        <v>0</v>
      </c>
      <c r="M17" s="7">
        <v>44333559.600000001</v>
      </c>
    </row>
    <row r="18" spans="1:13">
      <c r="A18" s="4" t="s">
        <v>13</v>
      </c>
      <c r="B18" s="6">
        <v>18139.54</v>
      </c>
      <c r="C18" s="6">
        <v>14878.03</v>
      </c>
      <c r="D18" s="6">
        <v>959036.08</v>
      </c>
      <c r="E18" s="6">
        <v>0</v>
      </c>
      <c r="F18" s="6">
        <v>0</v>
      </c>
      <c r="G18" s="6">
        <v>21520852</v>
      </c>
      <c r="H18" s="6">
        <v>267201.78000000003</v>
      </c>
      <c r="I18" s="6">
        <v>8760102.75</v>
      </c>
      <c r="J18" s="6">
        <v>9647.0300000000007</v>
      </c>
      <c r="K18" s="6">
        <v>604422.65</v>
      </c>
      <c r="L18" s="6">
        <v>90.72</v>
      </c>
      <c r="M18" s="7">
        <v>32154370.579999998</v>
      </c>
    </row>
    <row r="19" spans="1:13">
      <c r="A19" s="4" t="s">
        <v>14</v>
      </c>
      <c r="B19" s="6">
        <v>46673.87</v>
      </c>
      <c r="C19" s="6">
        <v>10677.01</v>
      </c>
      <c r="D19" s="6">
        <v>3142807.32</v>
      </c>
      <c r="E19" s="6">
        <v>0</v>
      </c>
      <c r="F19" s="6">
        <v>0</v>
      </c>
      <c r="G19" s="6">
        <v>26044664.469999999</v>
      </c>
      <c r="H19" s="6">
        <v>1810700.1</v>
      </c>
      <c r="I19" s="6">
        <v>9012452</v>
      </c>
      <c r="J19" s="6">
        <v>64270.53</v>
      </c>
      <c r="K19" s="6">
        <v>632331.34</v>
      </c>
      <c r="L19" s="6">
        <v>0</v>
      </c>
      <c r="M19" s="7">
        <v>40764576.640000001</v>
      </c>
    </row>
    <row r="20" spans="1:13">
      <c r="A20" s="4" t="s">
        <v>15</v>
      </c>
      <c r="B20" s="6">
        <v>12798.99</v>
      </c>
      <c r="C20" s="6">
        <v>13607.91</v>
      </c>
      <c r="D20" s="6">
        <v>2642153.7400000002</v>
      </c>
      <c r="E20" s="6">
        <v>0</v>
      </c>
      <c r="F20" s="6">
        <v>0</v>
      </c>
      <c r="G20" s="6">
        <v>36116991</v>
      </c>
      <c r="H20" s="6">
        <v>8485662.9000000004</v>
      </c>
      <c r="I20" s="6">
        <v>2124911.5499999998</v>
      </c>
      <c r="J20" s="6">
        <v>13350.22</v>
      </c>
      <c r="K20" s="6">
        <v>856618.98</v>
      </c>
      <c r="L20" s="6">
        <v>0</v>
      </c>
      <c r="M20" s="7">
        <v>50266095.289999999</v>
      </c>
    </row>
    <row r="21" spans="1:13">
      <c r="A21" s="4" t="s">
        <v>16</v>
      </c>
      <c r="B21" s="6">
        <v>41371.69</v>
      </c>
      <c r="C21" s="6">
        <v>24775.84</v>
      </c>
      <c r="D21" s="6">
        <v>2414307.9900000002</v>
      </c>
      <c r="E21" s="6">
        <v>0</v>
      </c>
      <c r="F21" s="6">
        <v>0</v>
      </c>
      <c r="G21" s="6">
        <v>17248199</v>
      </c>
      <c r="H21" s="6">
        <v>728583</v>
      </c>
      <c r="I21" s="6">
        <v>3430447.45</v>
      </c>
      <c r="J21" s="6">
        <v>244714.43</v>
      </c>
      <c r="K21" s="6">
        <v>957677.65</v>
      </c>
      <c r="L21" s="6">
        <v>0</v>
      </c>
      <c r="M21" s="7">
        <v>25090077.050000001</v>
      </c>
    </row>
    <row r="22" spans="1:13">
      <c r="A22" s="4" t="s">
        <v>17</v>
      </c>
      <c r="B22" s="6">
        <v>17689.38</v>
      </c>
      <c r="C22" s="6">
        <v>14378.23</v>
      </c>
      <c r="D22" s="6">
        <v>3129176.13</v>
      </c>
      <c r="E22" s="6">
        <v>0</v>
      </c>
      <c r="F22" s="6">
        <v>1.59</v>
      </c>
      <c r="G22" s="6">
        <v>25097978</v>
      </c>
      <c r="H22" s="6">
        <v>5806745</v>
      </c>
      <c r="I22" s="6">
        <v>14625899.5</v>
      </c>
      <c r="J22" s="6">
        <v>1660719.33</v>
      </c>
      <c r="K22" s="6">
        <v>687656.79</v>
      </c>
      <c r="L22" s="6">
        <v>20144</v>
      </c>
      <c r="M22" s="7">
        <v>51060387.950000003</v>
      </c>
    </row>
    <row r="23" spans="1:13">
      <c r="A23" s="4" t="s">
        <v>18</v>
      </c>
      <c r="B23" s="6">
        <v>17461.09</v>
      </c>
      <c r="C23" s="6">
        <v>50150.11</v>
      </c>
      <c r="D23" s="6">
        <v>1203755.46</v>
      </c>
      <c r="E23" s="6">
        <v>0</v>
      </c>
      <c r="F23" s="6">
        <v>0</v>
      </c>
      <c r="G23" s="6">
        <v>20005417</v>
      </c>
      <c r="H23" s="6">
        <v>24525811</v>
      </c>
      <c r="I23" s="6">
        <v>1565149.69</v>
      </c>
      <c r="J23" s="6">
        <v>1589277.35</v>
      </c>
      <c r="K23" s="6">
        <v>756381.22</v>
      </c>
      <c r="L23" s="6">
        <v>0</v>
      </c>
      <c r="M23" s="7">
        <v>49713402.920000002</v>
      </c>
    </row>
    <row r="24" spans="1:13">
      <c r="A24" s="4" t="s">
        <v>19</v>
      </c>
      <c r="B24" s="6">
        <v>12743.33</v>
      </c>
      <c r="C24" s="6">
        <v>34468.31</v>
      </c>
      <c r="D24" s="6">
        <v>1880761.07</v>
      </c>
      <c r="E24" s="6">
        <v>0</v>
      </c>
      <c r="F24" s="6">
        <v>0</v>
      </c>
      <c r="G24" s="6">
        <v>22057173</v>
      </c>
      <c r="H24" s="6">
        <v>11957344</v>
      </c>
      <c r="I24" s="6">
        <v>1434991.5</v>
      </c>
      <c r="J24" s="6">
        <v>1042653.54</v>
      </c>
      <c r="K24" s="6">
        <v>468483.77</v>
      </c>
      <c r="L24" s="6">
        <v>20050</v>
      </c>
      <c r="M24" s="7">
        <v>38908668.520000003</v>
      </c>
    </row>
    <row r="25" spans="1:13">
      <c r="A25" s="4" t="s">
        <v>20</v>
      </c>
      <c r="B25" s="6">
        <v>141038.96</v>
      </c>
      <c r="C25" s="6">
        <v>2267.9899999999998</v>
      </c>
      <c r="D25" s="6">
        <v>2424563.77</v>
      </c>
      <c r="E25" s="6">
        <v>0</v>
      </c>
      <c r="F25" s="6">
        <v>0</v>
      </c>
      <c r="G25" s="6">
        <v>38102349</v>
      </c>
      <c r="H25" s="6">
        <v>13288795.1</v>
      </c>
      <c r="I25" s="6">
        <v>4981507.2699999996</v>
      </c>
      <c r="J25" s="6">
        <v>230726.52</v>
      </c>
      <c r="K25" s="6">
        <v>433507.91</v>
      </c>
      <c r="L25" s="6">
        <v>0</v>
      </c>
      <c r="M25" s="7">
        <v>59604756.520000003</v>
      </c>
    </row>
    <row r="26" spans="1:13">
      <c r="A26" s="4" t="s">
        <v>21</v>
      </c>
      <c r="B26" s="6">
        <v>338943.9</v>
      </c>
      <c r="C26" s="6">
        <v>4535.9799999999996</v>
      </c>
      <c r="D26" s="6">
        <v>973487.08</v>
      </c>
      <c r="E26" s="6">
        <v>0</v>
      </c>
      <c r="F26" s="6">
        <v>0</v>
      </c>
      <c r="G26" s="6">
        <v>20536511</v>
      </c>
      <c r="H26" s="6">
        <v>8179964.1799999997</v>
      </c>
      <c r="I26" s="6">
        <v>5724374.0899999999</v>
      </c>
      <c r="J26" s="6">
        <v>590992.53</v>
      </c>
      <c r="K26" s="6">
        <v>746694.41</v>
      </c>
      <c r="L26" s="6">
        <v>0</v>
      </c>
      <c r="M26" s="7">
        <v>37095503.170000002</v>
      </c>
    </row>
    <row r="27" spans="1:13">
      <c r="A27" s="4" t="s">
        <v>22</v>
      </c>
      <c r="B27" s="6">
        <v>181775.09</v>
      </c>
      <c r="C27" s="6">
        <v>7813.09</v>
      </c>
      <c r="D27" s="6">
        <v>227509.34</v>
      </c>
      <c r="E27" s="6">
        <v>0</v>
      </c>
      <c r="F27" s="6">
        <v>0</v>
      </c>
      <c r="G27" s="6">
        <v>42508186</v>
      </c>
      <c r="H27" s="6">
        <v>13161388.689999999</v>
      </c>
      <c r="I27" s="6">
        <v>4400517.8</v>
      </c>
      <c r="J27" s="6">
        <v>586050.13</v>
      </c>
      <c r="K27" s="6">
        <v>896325.65</v>
      </c>
      <c r="L27" s="6">
        <v>21772.66</v>
      </c>
      <c r="M27" s="7">
        <v>61991338.450000003</v>
      </c>
    </row>
    <row r="28" spans="1:13">
      <c r="A28" s="4" t="s">
        <v>23</v>
      </c>
      <c r="B28" s="6">
        <v>144043.46</v>
      </c>
      <c r="C28" s="6">
        <v>41759.5</v>
      </c>
      <c r="D28" s="6">
        <v>177799</v>
      </c>
      <c r="E28" s="6">
        <v>0</v>
      </c>
      <c r="F28" s="6">
        <v>839.25</v>
      </c>
      <c r="G28" s="6">
        <v>40836082</v>
      </c>
      <c r="H28" s="6">
        <v>11054104.460000001</v>
      </c>
      <c r="I28" s="6">
        <v>5500637.6299999999</v>
      </c>
      <c r="J28" s="6">
        <v>1724593.72</v>
      </c>
      <c r="K28" s="6">
        <v>882749.1</v>
      </c>
      <c r="L28" s="6">
        <v>0</v>
      </c>
      <c r="M28" s="7">
        <v>60362608.119999997</v>
      </c>
    </row>
    <row r="29" spans="1:13">
      <c r="A29" s="4"/>
      <c r="B29" s="39">
        <f>SUBTOTAL(109,B17:B28)</f>
        <v>1002161.48</v>
      </c>
      <c r="C29" s="39">
        <f t="shared" ref="C29:M29" si="1">SUBTOTAL(109,C17:C28)</f>
        <v>271674</v>
      </c>
      <c r="D29" s="39">
        <f t="shared" si="1"/>
        <v>20808692.52</v>
      </c>
      <c r="E29" s="39">
        <f t="shared" si="1"/>
        <v>0</v>
      </c>
      <c r="F29" s="39">
        <f t="shared" si="1"/>
        <v>840.84</v>
      </c>
      <c r="G29" s="39">
        <f t="shared" si="1"/>
        <v>345101101.47000003</v>
      </c>
      <c r="H29" s="39">
        <f t="shared" si="1"/>
        <v>100571683.21000001</v>
      </c>
      <c r="I29" s="39">
        <f t="shared" si="1"/>
        <v>66622207.699999996</v>
      </c>
      <c r="J29" s="39">
        <f t="shared" si="1"/>
        <v>7759727.9299999997</v>
      </c>
      <c r="K29" s="39">
        <f t="shared" si="1"/>
        <v>9145198.2799999993</v>
      </c>
      <c r="L29" s="39">
        <f t="shared" si="1"/>
        <v>62057.380000000005</v>
      </c>
      <c r="M29" s="39">
        <f t="shared" si="1"/>
        <v>551345344.80999994</v>
      </c>
    </row>
    <row r="30" spans="1:13">
      <c r="A30" s="4" t="s">
        <v>24</v>
      </c>
      <c r="B30" s="6">
        <v>211268.02</v>
      </c>
      <c r="C30" s="6">
        <v>9479.91</v>
      </c>
      <c r="D30" s="6">
        <v>1383967.15</v>
      </c>
      <c r="E30" s="6">
        <v>0</v>
      </c>
      <c r="F30" s="6">
        <v>0.1</v>
      </c>
      <c r="G30" s="6">
        <v>19064142</v>
      </c>
      <c r="H30" s="6">
        <v>15330597.689999999</v>
      </c>
      <c r="I30" s="6">
        <v>1636.16</v>
      </c>
      <c r="J30" s="6">
        <v>170721.93</v>
      </c>
      <c r="K30" s="6">
        <v>917630.78</v>
      </c>
      <c r="L30" s="6">
        <v>485582.89</v>
      </c>
      <c r="M30" s="7">
        <v>37575026.630000003</v>
      </c>
    </row>
    <row r="31" spans="1:13">
      <c r="A31" s="4" t="s">
        <v>25</v>
      </c>
      <c r="B31" s="6">
        <v>299701.46999999997</v>
      </c>
      <c r="C31" s="6">
        <v>2550.48</v>
      </c>
      <c r="D31" s="6">
        <v>4138624.4</v>
      </c>
      <c r="E31" s="6">
        <v>0</v>
      </c>
      <c r="F31" s="6">
        <v>0</v>
      </c>
      <c r="G31" s="6">
        <v>21051087.800000001</v>
      </c>
      <c r="H31" s="6">
        <v>4226502.04</v>
      </c>
      <c r="I31" s="6">
        <v>7314270</v>
      </c>
      <c r="J31" s="6">
        <v>1373.02</v>
      </c>
      <c r="K31" s="6">
        <v>1042891.06</v>
      </c>
      <c r="L31" s="6">
        <v>2310396.75</v>
      </c>
      <c r="M31" s="7">
        <v>40387397.020000003</v>
      </c>
    </row>
    <row r="32" spans="1:13">
      <c r="A32" s="4" t="s">
        <v>26</v>
      </c>
      <c r="B32" s="6">
        <v>486126.76</v>
      </c>
      <c r="C32" s="6">
        <v>23957</v>
      </c>
      <c r="D32" s="6">
        <v>4332023.6900000004</v>
      </c>
      <c r="E32" s="6">
        <v>0</v>
      </c>
      <c r="F32" s="6">
        <v>0</v>
      </c>
      <c r="G32" s="6">
        <v>36059205</v>
      </c>
      <c r="H32" s="6">
        <v>35090156.170000002</v>
      </c>
      <c r="I32" s="6">
        <v>5408274.2999999998</v>
      </c>
      <c r="J32" s="6">
        <v>9091.75</v>
      </c>
      <c r="K32" s="6">
        <v>951384.89</v>
      </c>
      <c r="L32" s="6">
        <v>2088801.65</v>
      </c>
      <c r="M32" s="7">
        <v>84449021.209999993</v>
      </c>
    </row>
    <row r="33" spans="1:13">
      <c r="A33" s="4" t="s">
        <v>27</v>
      </c>
      <c r="B33" s="6">
        <v>205969.69</v>
      </c>
      <c r="C33" s="6">
        <v>3322.62</v>
      </c>
      <c r="D33" s="6">
        <v>3045071.94</v>
      </c>
      <c r="E33" s="6">
        <v>0</v>
      </c>
      <c r="F33" s="6">
        <v>0</v>
      </c>
      <c r="G33" s="6">
        <v>26240147</v>
      </c>
      <c r="H33" s="6">
        <v>3353996.26</v>
      </c>
      <c r="I33" s="6">
        <v>5872880.7199999997</v>
      </c>
      <c r="J33" s="6">
        <v>64823.81</v>
      </c>
      <c r="K33" s="6">
        <v>683445.54</v>
      </c>
      <c r="L33" s="6">
        <v>1347710.17</v>
      </c>
      <c r="M33" s="7">
        <v>40817367.75</v>
      </c>
    </row>
    <row r="34" spans="1:13">
      <c r="A34" s="4" t="s">
        <v>28</v>
      </c>
      <c r="B34" s="6">
        <v>671051.31999999995</v>
      </c>
      <c r="C34" s="6">
        <v>53200.13</v>
      </c>
      <c r="D34" s="6">
        <v>2784245.5</v>
      </c>
      <c r="E34" s="6">
        <v>0</v>
      </c>
      <c r="F34" s="6">
        <v>0</v>
      </c>
      <c r="G34" s="6">
        <v>27966762.550000001</v>
      </c>
      <c r="H34" s="6">
        <v>27854214.98</v>
      </c>
      <c r="I34" s="6">
        <v>8460701.2799999993</v>
      </c>
      <c r="J34" s="6">
        <v>723233.09</v>
      </c>
      <c r="K34" s="6">
        <v>1048005.28</v>
      </c>
      <c r="L34" s="6">
        <v>1084608.73</v>
      </c>
      <c r="M34" s="7">
        <v>70646022.859999999</v>
      </c>
    </row>
    <row r="35" spans="1:13">
      <c r="A35" s="4" t="s">
        <v>29</v>
      </c>
      <c r="B35" s="6">
        <v>155856.22</v>
      </c>
      <c r="C35" s="6">
        <v>48000</v>
      </c>
      <c r="D35" s="6">
        <v>3136105.71</v>
      </c>
      <c r="E35" s="6">
        <v>0</v>
      </c>
      <c r="F35" s="6">
        <v>0</v>
      </c>
      <c r="G35" s="6">
        <v>31345149.120000001</v>
      </c>
      <c r="H35" s="6">
        <v>19807398.329999998</v>
      </c>
      <c r="I35" s="6">
        <v>11273887.24</v>
      </c>
      <c r="J35" s="6">
        <v>505477.4</v>
      </c>
      <c r="K35" s="6">
        <v>749985.52</v>
      </c>
      <c r="L35" s="6">
        <v>1231089.8999999999</v>
      </c>
      <c r="M35" s="7">
        <v>68252949.439999998</v>
      </c>
    </row>
    <row r="36" spans="1:13">
      <c r="A36" s="4" t="s">
        <v>30</v>
      </c>
      <c r="B36" s="6">
        <v>373955</v>
      </c>
      <c r="C36" s="6">
        <v>10826.07</v>
      </c>
      <c r="D36" s="6">
        <v>2497589.2400000002</v>
      </c>
      <c r="E36" s="6">
        <v>0</v>
      </c>
      <c r="F36" s="6">
        <v>0</v>
      </c>
      <c r="G36" s="6">
        <v>33339868</v>
      </c>
      <c r="H36" s="6">
        <v>34327641.57</v>
      </c>
      <c r="I36" s="6">
        <v>500000</v>
      </c>
      <c r="J36" s="6">
        <v>895753.97</v>
      </c>
      <c r="K36" s="6">
        <v>1265321.03</v>
      </c>
      <c r="L36" s="6">
        <v>754389.36</v>
      </c>
      <c r="M36" s="7">
        <v>73965344.239999995</v>
      </c>
    </row>
    <row r="37" spans="1:13">
      <c r="A37" s="4" t="s">
        <v>31</v>
      </c>
      <c r="B37" s="6">
        <v>280918.40000000002</v>
      </c>
      <c r="C37" s="6">
        <v>96145</v>
      </c>
      <c r="D37" s="6">
        <v>1814788.34</v>
      </c>
      <c r="E37" s="6">
        <v>0</v>
      </c>
      <c r="F37" s="6">
        <v>0</v>
      </c>
      <c r="G37" s="6">
        <v>44928162</v>
      </c>
      <c r="H37" s="6">
        <v>12501373.67</v>
      </c>
      <c r="I37" s="6">
        <v>5390900</v>
      </c>
      <c r="J37" s="6">
        <v>61577.72</v>
      </c>
      <c r="K37" s="6">
        <v>574250.85</v>
      </c>
      <c r="L37" s="6">
        <v>305317.71999999997</v>
      </c>
      <c r="M37" s="7">
        <v>65953433.700000003</v>
      </c>
    </row>
    <row r="38" spans="1:13">
      <c r="A38" s="4" t="s">
        <v>32</v>
      </c>
      <c r="B38" s="6">
        <v>260197.69</v>
      </c>
      <c r="C38" s="6">
        <v>15747.53</v>
      </c>
      <c r="D38" s="6">
        <v>4774242.6399999997</v>
      </c>
      <c r="E38" s="6">
        <v>0</v>
      </c>
      <c r="F38" s="6">
        <v>0</v>
      </c>
      <c r="G38" s="6">
        <v>28111785</v>
      </c>
      <c r="H38" s="6">
        <v>11093155.57</v>
      </c>
      <c r="I38" s="6">
        <v>4786039</v>
      </c>
      <c r="J38" s="6">
        <v>102023.65</v>
      </c>
      <c r="K38" s="6">
        <v>584869.72</v>
      </c>
      <c r="L38" s="6">
        <v>64231.87</v>
      </c>
      <c r="M38" s="7">
        <v>49792292.670000002</v>
      </c>
    </row>
    <row r="39" spans="1:13">
      <c r="A39" s="4" t="s">
        <v>33</v>
      </c>
      <c r="B39" s="6">
        <v>119746.9</v>
      </c>
      <c r="C39" s="6">
        <v>18209.759999999998</v>
      </c>
      <c r="D39" s="6">
        <v>5353430.8600000003</v>
      </c>
      <c r="E39" s="6">
        <v>0</v>
      </c>
      <c r="F39" s="6">
        <v>0.01</v>
      </c>
      <c r="G39" s="6">
        <v>24789157.239999998</v>
      </c>
      <c r="H39" s="6">
        <v>1921757.54</v>
      </c>
      <c r="I39" s="6">
        <v>3519050</v>
      </c>
      <c r="J39" s="6">
        <v>964601.51</v>
      </c>
      <c r="K39" s="6">
        <v>948668.12</v>
      </c>
      <c r="L39" s="6">
        <v>0</v>
      </c>
      <c r="M39" s="7">
        <v>37634621.939999998</v>
      </c>
    </row>
    <row r="40" spans="1:13">
      <c r="A40" s="4" t="s">
        <v>34</v>
      </c>
      <c r="B40" s="6">
        <v>93494.06</v>
      </c>
      <c r="C40" s="6">
        <v>2297.21</v>
      </c>
      <c r="D40" s="6">
        <v>2865652.85</v>
      </c>
      <c r="E40" s="6">
        <v>0</v>
      </c>
      <c r="F40" s="6">
        <v>161.01</v>
      </c>
      <c r="G40" s="6">
        <v>25421467.239999998</v>
      </c>
      <c r="H40" s="6">
        <v>20299886.190000001</v>
      </c>
      <c r="I40" s="6">
        <v>8384758</v>
      </c>
      <c r="J40" s="6">
        <v>1023375.81</v>
      </c>
      <c r="K40" s="6">
        <v>1010820.41</v>
      </c>
      <c r="L40" s="6">
        <v>60019.47</v>
      </c>
      <c r="M40" s="7">
        <v>59161932.25</v>
      </c>
    </row>
    <row r="41" spans="1:13">
      <c r="A41" s="4" t="s">
        <v>35</v>
      </c>
      <c r="B41" s="6">
        <v>207640.1</v>
      </c>
      <c r="C41" s="6">
        <v>56463.85</v>
      </c>
      <c r="D41" s="6">
        <v>4020561.79</v>
      </c>
      <c r="E41" s="6">
        <v>0</v>
      </c>
      <c r="F41" s="6">
        <v>0</v>
      </c>
      <c r="G41" s="6">
        <v>54068085.939999998</v>
      </c>
      <c r="H41" s="6">
        <v>41344000.810000002</v>
      </c>
      <c r="I41" s="6">
        <v>11716132</v>
      </c>
      <c r="J41" s="6">
        <v>1119693.6100000001</v>
      </c>
      <c r="K41" s="6">
        <v>731026.87</v>
      </c>
      <c r="L41" s="6">
        <v>285876.12</v>
      </c>
      <c r="M41" s="7">
        <v>113549481.09</v>
      </c>
    </row>
    <row r="42" spans="1:13">
      <c r="A42" s="4"/>
      <c r="B42" s="39">
        <f t="shared" ref="B42:M42" si="2">SUBTOTAL(109,B30:B41)</f>
        <v>3365925.6299999994</v>
      </c>
      <c r="C42" s="39">
        <f t="shared" si="2"/>
        <v>340199.56000000006</v>
      </c>
      <c r="D42" s="39">
        <f t="shared" si="2"/>
        <v>40146304.109999999</v>
      </c>
      <c r="E42" s="39">
        <f t="shared" si="2"/>
        <v>0</v>
      </c>
      <c r="F42" s="39">
        <f t="shared" si="2"/>
        <v>161.12</v>
      </c>
      <c r="G42" s="39">
        <f t="shared" si="2"/>
        <v>372385018.88999999</v>
      </c>
      <c r="H42" s="39">
        <f t="shared" si="2"/>
        <v>227150680.81999996</v>
      </c>
      <c r="I42" s="39">
        <f t="shared" si="2"/>
        <v>72628528.700000003</v>
      </c>
      <c r="J42" s="39">
        <f t="shared" si="2"/>
        <v>5641747.2700000005</v>
      </c>
      <c r="K42" s="39">
        <f t="shared" si="2"/>
        <v>10508300.069999998</v>
      </c>
      <c r="L42" s="39">
        <f t="shared" si="2"/>
        <v>10018024.629999999</v>
      </c>
      <c r="M42" s="39">
        <f t="shared" si="2"/>
        <v>742184890.80000007</v>
      </c>
    </row>
    <row r="43" spans="1:13">
      <c r="A43" s="4" t="s">
        <v>36</v>
      </c>
      <c r="B43" s="6">
        <v>359352.94</v>
      </c>
      <c r="C43" s="6">
        <v>10977.05</v>
      </c>
      <c r="D43" s="6">
        <v>2444609.12</v>
      </c>
      <c r="E43" s="6">
        <v>24687074.809999999</v>
      </c>
      <c r="F43" s="6">
        <v>0</v>
      </c>
      <c r="G43" s="6">
        <v>19994716.850000001</v>
      </c>
      <c r="H43" s="6">
        <v>6057185.1900000004</v>
      </c>
      <c r="I43" s="6">
        <v>3310278</v>
      </c>
      <c r="J43" s="6">
        <v>2256336.87</v>
      </c>
      <c r="K43" s="6">
        <v>1542863.59</v>
      </c>
      <c r="L43" s="6">
        <v>135508.82</v>
      </c>
      <c r="M43" s="7">
        <v>60798903.240000002</v>
      </c>
    </row>
    <row r="44" spans="1:13">
      <c r="A44" s="4" t="s">
        <v>37</v>
      </c>
      <c r="B44" s="6">
        <v>441945.99</v>
      </c>
      <c r="C44" s="6">
        <v>50900.13</v>
      </c>
      <c r="D44" s="6">
        <v>2140260.59</v>
      </c>
      <c r="E44" s="6">
        <v>31518981.600000001</v>
      </c>
      <c r="F44" s="6">
        <v>0</v>
      </c>
      <c r="G44" s="6">
        <v>26346151.719999999</v>
      </c>
      <c r="H44" s="6">
        <v>13949439.369999999</v>
      </c>
      <c r="I44" s="6">
        <v>1111484.57</v>
      </c>
      <c r="J44" s="6">
        <v>13945.43</v>
      </c>
      <c r="K44" s="6">
        <v>1115114.54</v>
      </c>
      <c r="L44" s="6">
        <v>146920.09</v>
      </c>
      <c r="M44" s="7">
        <v>76835144.030000001</v>
      </c>
    </row>
    <row r="45" spans="1:13">
      <c r="A45" s="4" t="s">
        <v>38</v>
      </c>
      <c r="B45" s="6">
        <v>275671.63</v>
      </c>
      <c r="C45" s="6">
        <v>13472.71</v>
      </c>
      <c r="D45" s="6">
        <v>3864442.56</v>
      </c>
      <c r="E45" s="6">
        <v>17633050</v>
      </c>
      <c r="F45" s="6">
        <v>0</v>
      </c>
      <c r="G45" s="6">
        <v>39541958.149999999</v>
      </c>
      <c r="H45" s="6">
        <v>7533505.71</v>
      </c>
      <c r="I45" s="6">
        <v>5527170.8200000003</v>
      </c>
      <c r="J45" s="6">
        <v>342553.9</v>
      </c>
      <c r="K45" s="6">
        <v>785497.7</v>
      </c>
      <c r="L45" s="6">
        <v>72575.820000000007</v>
      </c>
      <c r="M45" s="7">
        <v>75589899</v>
      </c>
    </row>
    <row r="46" spans="1:13">
      <c r="A46" s="4" t="s">
        <v>39</v>
      </c>
      <c r="B46" s="6">
        <v>89020.25</v>
      </c>
      <c r="C46" s="6">
        <v>46092</v>
      </c>
      <c r="D46" s="6">
        <v>4728462.8499999996</v>
      </c>
      <c r="E46" s="6">
        <v>21978520</v>
      </c>
      <c r="F46" s="6">
        <v>0</v>
      </c>
      <c r="G46" s="6">
        <v>17109453</v>
      </c>
      <c r="H46" s="6">
        <v>6278026</v>
      </c>
      <c r="I46" s="6">
        <v>7348223.1699999999</v>
      </c>
      <c r="J46" s="6">
        <v>2629716</v>
      </c>
      <c r="K46" s="6">
        <v>1186004.31</v>
      </c>
      <c r="L46" s="6">
        <v>75941.600000000006</v>
      </c>
      <c r="M46" s="7">
        <v>61469459.18</v>
      </c>
    </row>
    <row r="47" spans="1:13">
      <c r="A47" s="4" t="s">
        <v>40</v>
      </c>
      <c r="B47" s="6">
        <v>93399.26</v>
      </c>
      <c r="C47" s="6">
        <v>0</v>
      </c>
      <c r="D47" s="6">
        <v>1725738.88</v>
      </c>
      <c r="E47" s="6">
        <v>17004525.370000001</v>
      </c>
      <c r="F47" s="6">
        <v>0</v>
      </c>
      <c r="G47" s="6">
        <v>32914940.199999999</v>
      </c>
      <c r="H47" s="6">
        <v>2471886.94</v>
      </c>
      <c r="I47" s="6">
        <v>4415499</v>
      </c>
      <c r="J47" s="6">
        <v>167507.18</v>
      </c>
      <c r="K47" s="6">
        <v>1177597.6100000001</v>
      </c>
      <c r="L47" s="6">
        <v>193144.9</v>
      </c>
      <c r="M47" s="7">
        <v>60164239.340000004</v>
      </c>
    </row>
    <row r="48" spans="1:13">
      <c r="A48" s="4" t="s">
        <v>41</v>
      </c>
      <c r="B48" s="6">
        <v>346262</v>
      </c>
      <c r="C48" s="6">
        <v>0</v>
      </c>
      <c r="D48" s="6">
        <v>1881217.36</v>
      </c>
      <c r="E48" s="6">
        <v>30462009.5</v>
      </c>
      <c r="F48" s="6">
        <v>0</v>
      </c>
      <c r="G48" s="6">
        <v>15628498</v>
      </c>
      <c r="H48" s="6">
        <v>2400853.4500000002</v>
      </c>
      <c r="I48" s="6">
        <v>7062462.8200000003</v>
      </c>
      <c r="J48" s="6">
        <v>451847.78</v>
      </c>
      <c r="K48" s="6">
        <v>768356.19</v>
      </c>
      <c r="L48" s="6">
        <v>240406.77</v>
      </c>
      <c r="M48" s="7">
        <v>59241913.869999997</v>
      </c>
    </row>
    <row r="49" spans="1:13">
      <c r="A49" s="4" t="s">
        <v>42</v>
      </c>
      <c r="B49" s="6">
        <v>51188.72</v>
      </c>
      <c r="C49" s="6">
        <v>48642.96</v>
      </c>
      <c r="D49" s="6">
        <v>1204407.6399999999</v>
      </c>
      <c r="E49" s="6">
        <v>11408787</v>
      </c>
      <c r="F49" s="6">
        <v>4399515</v>
      </c>
      <c r="G49" s="6">
        <v>27567436</v>
      </c>
      <c r="H49" s="6">
        <v>21771338.870000001</v>
      </c>
      <c r="I49" s="6">
        <v>1961135.1</v>
      </c>
      <c r="J49" s="6">
        <v>1230140.8600000001</v>
      </c>
      <c r="K49" s="6">
        <v>1296555.44</v>
      </c>
      <c r="L49" s="6">
        <v>465890.65</v>
      </c>
      <c r="M49" s="7">
        <v>71405038.239999995</v>
      </c>
    </row>
    <row r="50" spans="1:13">
      <c r="A50" s="4" t="s">
        <v>43</v>
      </c>
      <c r="B50" s="6">
        <v>59368.68</v>
      </c>
      <c r="C50" s="6">
        <v>10893.4</v>
      </c>
      <c r="D50" s="6">
        <v>2929145.71</v>
      </c>
      <c r="E50" s="6">
        <v>28159328</v>
      </c>
      <c r="F50" s="6">
        <v>0</v>
      </c>
      <c r="G50" s="6">
        <v>22675019.359999999</v>
      </c>
      <c r="H50" s="6">
        <v>7676620.7999999998</v>
      </c>
      <c r="I50" s="6">
        <v>2844918</v>
      </c>
      <c r="J50" s="6">
        <v>1531339.38</v>
      </c>
      <c r="K50" s="6">
        <v>943174.11</v>
      </c>
      <c r="L50" s="6">
        <v>237503.54</v>
      </c>
      <c r="M50" s="7">
        <v>67067310.979999997</v>
      </c>
    </row>
    <row r="51" spans="1:13">
      <c r="A51" s="4" t="s">
        <v>44</v>
      </c>
      <c r="B51" s="6">
        <v>151916.64000000001</v>
      </c>
      <c r="C51" s="6">
        <v>51138.26</v>
      </c>
      <c r="D51" s="6">
        <v>2628233.08</v>
      </c>
      <c r="E51" s="6">
        <v>22477000</v>
      </c>
      <c r="F51" s="6">
        <v>0</v>
      </c>
      <c r="G51" s="6">
        <v>37093820.579999998</v>
      </c>
      <c r="H51" s="6">
        <v>1456.81</v>
      </c>
      <c r="I51" s="6">
        <v>1388125</v>
      </c>
      <c r="J51" s="6">
        <v>103766.56</v>
      </c>
      <c r="K51" s="6">
        <v>1131457.49</v>
      </c>
      <c r="L51" s="6">
        <v>406889.53</v>
      </c>
      <c r="M51" s="7">
        <v>65433803.950000003</v>
      </c>
    </row>
    <row r="52" spans="1:13">
      <c r="A52" s="4" t="s">
        <v>45</v>
      </c>
      <c r="B52" s="6">
        <v>173544.78</v>
      </c>
      <c r="C52" s="6">
        <v>3217.98</v>
      </c>
      <c r="D52" s="6">
        <v>1547403.14</v>
      </c>
      <c r="E52" s="6">
        <v>29339433.41</v>
      </c>
      <c r="F52" s="6">
        <v>0</v>
      </c>
      <c r="G52" s="6">
        <v>28406674.16</v>
      </c>
      <c r="H52" s="6">
        <v>6755323.75</v>
      </c>
      <c r="I52" s="6">
        <v>4650561</v>
      </c>
      <c r="J52" s="6">
        <v>21904.85</v>
      </c>
      <c r="K52" s="6">
        <v>1049726.08</v>
      </c>
      <c r="L52" s="6">
        <v>90.72</v>
      </c>
      <c r="M52" s="7">
        <v>71947879.870000005</v>
      </c>
    </row>
    <row r="53" spans="1:13">
      <c r="A53" s="4" t="s">
        <v>46</v>
      </c>
      <c r="B53" s="6">
        <v>69856.320000000007</v>
      </c>
      <c r="C53" s="6">
        <v>862</v>
      </c>
      <c r="D53" s="6">
        <v>907924.1</v>
      </c>
      <c r="E53" s="6">
        <v>13199672.859999999</v>
      </c>
      <c r="F53" s="6">
        <v>0</v>
      </c>
      <c r="G53" s="6">
        <v>29139768.829999998</v>
      </c>
      <c r="H53" s="6">
        <v>8335058.9000000004</v>
      </c>
      <c r="I53" s="6">
        <v>10094878</v>
      </c>
      <c r="J53" s="6">
        <v>90820.74</v>
      </c>
      <c r="K53" s="6">
        <v>746651.1</v>
      </c>
      <c r="L53" s="6">
        <v>816.46</v>
      </c>
      <c r="M53" s="7">
        <v>62586309.310000002</v>
      </c>
    </row>
    <row r="54" spans="1:13">
      <c r="A54" s="4" t="s">
        <v>47</v>
      </c>
      <c r="B54" s="6">
        <v>45.35</v>
      </c>
      <c r="C54" s="6">
        <v>63594.66</v>
      </c>
      <c r="D54" s="6">
        <v>898932.47</v>
      </c>
      <c r="E54" s="6">
        <v>32046995</v>
      </c>
      <c r="F54" s="6">
        <v>0</v>
      </c>
      <c r="G54" s="6">
        <v>33275381.539999999</v>
      </c>
      <c r="H54" s="6">
        <v>11152172.029999999</v>
      </c>
      <c r="I54" s="6">
        <v>10367242.869999999</v>
      </c>
      <c r="J54" s="6">
        <v>293006.03000000003</v>
      </c>
      <c r="K54" s="6">
        <v>982138.69</v>
      </c>
      <c r="L54" s="6">
        <v>61076.3</v>
      </c>
      <c r="M54" s="7">
        <v>89140584.939999998</v>
      </c>
    </row>
    <row r="55" spans="1:13">
      <c r="A55" s="4"/>
      <c r="B55" s="39">
        <f t="shared" ref="B55:M55" si="3">SUBTOTAL(109,B43:B54)</f>
        <v>2111572.56</v>
      </c>
      <c r="C55" s="39">
        <f t="shared" si="3"/>
        <v>299791.15000000002</v>
      </c>
      <c r="D55" s="39">
        <f t="shared" si="3"/>
        <v>26900777.5</v>
      </c>
      <c r="E55" s="39">
        <f t="shared" si="3"/>
        <v>279915377.55000001</v>
      </c>
      <c r="F55" s="39">
        <f t="shared" si="3"/>
        <v>4399515</v>
      </c>
      <c r="G55" s="39">
        <f t="shared" si="3"/>
        <v>329693818.38999999</v>
      </c>
      <c r="H55" s="39">
        <f t="shared" si="3"/>
        <v>94382867.820000008</v>
      </c>
      <c r="I55" s="39">
        <f t="shared" si="3"/>
        <v>60081978.350000001</v>
      </c>
      <c r="J55" s="39">
        <f t="shared" si="3"/>
        <v>9132885.5800000001</v>
      </c>
      <c r="K55" s="39">
        <f t="shared" si="3"/>
        <v>12725136.85</v>
      </c>
      <c r="L55" s="39">
        <f t="shared" si="3"/>
        <v>2036765.2000000002</v>
      </c>
      <c r="M55" s="39">
        <f t="shared" si="3"/>
        <v>821680485.95000005</v>
      </c>
    </row>
    <row r="56" spans="1:13">
      <c r="A56" s="4" t="s">
        <v>48</v>
      </c>
      <c r="B56" s="6">
        <v>161105</v>
      </c>
      <c r="C56" s="6">
        <v>28305.88</v>
      </c>
      <c r="D56" s="6">
        <v>724036.34</v>
      </c>
      <c r="E56" s="6">
        <v>21129528</v>
      </c>
      <c r="F56" s="6">
        <v>0</v>
      </c>
      <c r="G56" s="6">
        <v>11433864</v>
      </c>
      <c r="H56" s="6">
        <v>10930338.66</v>
      </c>
      <c r="I56" s="6">
        <v>13208555.99</v>
      </c>
      <c r="J56" s="6">
        <v>222909.83</v>
      </c>
      <c r="K56" s="6">
        <v>952118.28</v>
      </c>
      <c r="L56" s="6">
        <v>272.16000000000003</v>
      </c>
      <c r="M56" s="7">
        <v>58791034.140000001</v>
      </c>
    </row>
    <row r="57" spans="1:13">
      <c r="A57" s="4" t="s">
        <v>49</v>
      </c>
      <c r="B57" s="6">
        <v>132000</v>
      </c>
      <c r="C57" s="6">
        <v>0</v>
      </c>
      <c r="D57" s="6">
        <v>767184.75</v>
      </c>
      <c r="E57" s="6">
        <v>10901620</v>
      </c>
      <c r="F57" s="6">
        <v>0</v>
      </c>
      <c r="G57" s="6">
        <v>25295108</v>
      </c>
      <c r="H57" s="6">
        <v>410503.42</v>
      </c>
      <c r="I57" s="6">
        <v>52089.64</v>
      </c>
      <c r="J57" s="6">
        <v>30945.33</v>
      </c>
      <c r="K57" s="6">
        <v>1227046.21</v>
      </c>
      <c r="L57" s="6">
        <v>90.72</v>
      </c>
      <c r="M57" s="7">
        <v>38816588.07</v>
      </c>
    </row>
    <row r="58" spans="1:13">
      <c r="A58" s="4" t="s">
        <v>50</v>
      </c>
      <c r="B58" s="6">
        <v>13607</v>
      </c>
      <c r="C58" s="6">
        <v>0</v>
      </c>
      <c r="D58" s="6">
        <v>1604314.97</v>
      </c>
      <c r="E58" s="6">
        <v>14625161</v>
      </c>
      <c r="F58" s="6">
        <v>0</v>
      </c>
      <c r="G58" s="6">
        <v>9893724</v>
      </c>
      <c r="H58" s="6">
        <v>5253076.8</v>
      </c>
      <c r="I58" s="6">
        <v>57333</v>
      </c>
      <c r="J58" s="6">
        <v>33277.199999999997</v>
      </c>
      <c r="K58" s="6">
        <v>956987.34</v>
      </c>
      <c r="L58" s="6">
        <v>59534.07</v>
      </c>
      <c r="M58" s="7">
        <v>32497015.379999999</v>
      </c>
    </row>
    <row r="59" spans="1:13">
      <c r="A59" s="4" t="s">
        <v>51</v>
      </c>
      <c r="B59" s="6">
        <v>145677.13</v>
      </c>
      <c r="C59" s="6">
        <v>0</v>
      </c>
      <c r="D59" s="6">
        <v>2270943.5099999998</v>
      </c>
      <c r="E59" s="6">
        <v>18122760</v>
      </c>
      <c r="F59" s="6">
        <v>0</v>
      </c>
      <c r="G59" s="6">
        <v>20331294</v>
      </c>
      <c r="H59" s="6">
        <v>5703775.7199999997</v>
      </c>
      <c r="I59" s="6">
        <v>2024627</v>
      </c>
      <c r="J59" s="6">
        <v>1019518.11</v>
      </c>
      <c r="K59" s="6">
        <v>1313243.3999999999</v>
      </c>
      <c r="L59" s="6">
        <v>0</v>
      </c>
      <c r="M59" s="7">
        <v>50931838.869999997</v>
      </c>
    </row>
    <row r="60" spans="1:13">
      <c r="A60" s="4" t="s">
        <v>52</v>
      </c>
      <c r="B60" s="6">
        <v>66000</v>
      </c>
      <c r="C60" s="6">
        <v>1179.3499999999999</v>
      </c>
      <c r="D60" s="6">
        <v>2596508.96</v>
      </c>
      <c r="E60" s="6">
        <v>25144860</v>
      </c>
      <c r="F60" s="6">
        <v>0</v>
      </c>
      <c r="G60" s="6">
        <v>18031044</v>
      </c>
      <c r="H60" s="6">
        <v>4492991</v>
      </c>
      <c r="I60" s="6">
        <v>4590673.87</v>
      </c>
      <c r="J60" s="6">
        <v>186932.75</v>
      </c>
      <c r="K60" s="6">
        <v>1400847.52</v>
      </c>
      <c r="L60" s="6">
        <v>0</v>
      </c>
      <c r="M60" s="7">
        <v>56511037.450000003</v>
      </c>
    </row>
    <row r="61" spans="1:13">
      <c r="A61" s="4" t="s">
        <v>53</v>
      </c>
      <c r="B61" s="6">
        <v>78839.44</v>
      </c>
      <c r="C61" s="6">
        <v>0</v>
      </c>
      <c r="D61" s="6">
        <v>1520642.24</v>
      </c>
      <c r="E61" s="6">
        <v>13920065</v>
      </c>
      <c r="F61" s="6">
        <v>1700000</v>
      </c>
      <c r="G61" s="6">
        <v>11372913</v>
      </c>
      <c r="H61" s="6">
        <v>1</v>
      </c>
      <c r="I61" s="6">
        <v>3782915</v>
      </c>
      <c r="J61" s="6">
        <v>102003.34</v>
      </c>
      <c r="K61" s="6">
        <v>1016632.03</v>
      </c>
      <c r="L61" s="6">
        <v>0</v>
      </c>
      <c r="M61" s="7">
        <v>33494011.050000001</v>
      </c>
    </row>
    <row r="62" spans="1:13">
      <c r="A62" s="4" t="s">
        <v>54</v>
      </c>
      <c r="B62" s="6">
        <v>86700</v>
      </c>
      <c r="C62" s="6">
        <v>1814.39</v>
      </c>
      <c r="D62" s="6">
        <v>599447.97</v>
      </c>
      <c r="E62" s="6">
        <v>10757480</v>
      </c>
      <c r="F62" s="6">
        <v>10954460</v>
      </c>
      <c r="G62" s="6">
        <v>30264341</v>
      </c>
      <c r="H62" s="6">
        <v>0</v>
      </c>
      <c r="I62" s="6">
        <v>8322881.9800000004</v>
      </c>
      <c r="J62" s="6">
        <v>116455.71</v>
      </c>
      <c r="K62" s="6">
        <v>2315802.7400000002</v>
      </c>
      <c r="L62" s="6">
        <v>22.67</v>
      </c>
      <c r="M62" s="7">
        <v>63419406.460000001</v>
      </c>
    </row>
    <row r="63" spans="1:13">
      <c r="A63" s="4" t="s">
        <v>55</v>
      </c>
      <c r="B63" s="6">
        <v>66000</v>
      </c>
      <c r="C63" s="6">
        <v>544.6</v>
      </c>
      <c r="D63" s="6">
        <v>357617.09</v>
      </c>
      <c r="E63" s="6">
        <v>12334047.539999999</v>
      </c>
      <c r="F63" s="6">
        <v>9559949</v>
      </c>
      <c r="G63" s="6">
        <v>25269534</v>
      </c>
      <c r="H63" s="6">
        <v>7875045</v>
      </c>
      <c r="I63" s="6">
        <v>6700002.8399999999</v>
      </c>
      <c r="J63" s="6">
        <v>31271.51</v>
      </c>
      <c r="K63" s="6">
        <v>2234056.9900000002</v>
      </c>
      <c r="L63" s="6">
        <v>0</v>
      </c>
      <c r="M63" s="7">
        <v>64428068.57</v>
      </c>
    </row>
    <row r="64" spans="1:13">
      <c r="A64" s="4" t="s">
        <v>56</v>
      </c>
      <c r="B64" s="6">
        <v>41836</v>
      </c>
      <c r="C64" s="6">
        <v>2770</v>
      </c>
      <c r="D64" s="6">
        <v>1687209.34</v>
      </c>
      <c r="E64" s="6">
        <v>2000498</v>
      </c>
      <c r="F64" s="6">
        <v>17471485</v>
      </c>
      <c r="G64" s="6">
        <v>21210220</v>
      </c>
      <c r="H64" s="6">
        <v>0</v>
      </c>
      <c r="I64" s="6">
        <v>2725184.42</v>
      </c>
      <c r="J64" s="6">
        <v>1576.4</v>
      </c>
      <c r="K64" s="6">
        <v>560490.68000000005</v>
      </c>
      <c r="L64" s="6">
        <v>0</v>
      </c>
      <c r="M64" s="7">
        <v>45701269.840000004</v>
      </c>
    </row>
    <row r="65" spans="1:13">
      <c r="A65" s="4" t="s">
        <v>57</v>
      </c>
      <c r="B65" s="6">
        <v>83258</v>
      </c>
      <c r="C65" s="6">
        <v>1133.99</v>
      </c>
      <c r="D65" s="6">
        <v>629179.47</v>
      </c>
      <c r="E65" s="6">
        <v>18951225</v>
      </c>
      <c r="F65" s="6">
        <v>15151989</v>
      </c>
      <c r="G65" s="6">
        <v>30064500</v>
      </c>
      <c r="H65" s="6">
        <v>7844359</v>
      </c>
      <c r="I65" s="6">
        <v>6544000</v>
      </c>
      <c r="J65" s="6">
        <v>15733.6</v>
      </c>
      <c r="K65" s="6">
        <v>735909.42</v>
      </c>
      <c r="L65" s="6">
        <v>0</v>
      </c>
      <c r="M65" s="7">
        <v>80021287.480000004</v>
      </c>
    </row>
    <row r="66" spans="1:13">
      <c r="A66" s="4" t="s">
        <v>58</v>
      </c>
      <c r="B66" s="6">
        <v>173836</v>
      </c>
      <c r="C66" s="6">
        <v>14081.26</v>
      </c>
      <c r="D66" s="6">
        <v>148847.89000000001</v>
      </c>
      <c r="E66" s="6">
        <v>2200676</v>
      </c>
      <c r="F66" s="6">
        <v>21007792</v>
      </c>
      <c r="G66" s="6">
        <v>39895949</v>
      </c>
      <c r="H66" s="6">
        <v>3316631.32</v>
      </c>
      <c r="I66" s="6">
        <v>10548843.939999999</v>
      </c>
      <c r="J66" s="6">
        <v>185715.78</v>
      </c>
      <c r="K66" s="6">
        <v>934786.8</v>
      </c>
      <c r="L66" s="6">
        <v>0</v>
      </c>
      <c r="M66" s="7">
        <v>78427159.989999995</v>
      </c>
    </row>
    <row r="67" spans="1:13">
      <c r="A67" s="4" t="s">
        <v>59</v>
      </c>
      <c r="B67" s="6">
        <v>0</v>
      </c>
      <c r="C67" s="6">
        <v>17765.97</v>
      </c>
      <c r="D67" s="6">
        <v>163349.57999999999</v>
      </c>
      <c r="E67" s="6">
        <v>496</v>
      </c>
      <c r="F67" s="6">
        <v>17895005</v>
      </c>
      <c r="G67" s="6">
        <v>23901849.030000001</v>
      </c>
      <c r="H67" s="6">
        <v>6202768.04</v>
      </c>
      <c r="I67" s="6">
        <v>8609870</v>
      </c>
      <c r="J67" s="6">
        <v>2717393.45</v>
      </c>
      <c r="K67" s="6">
        <v>1007033.98</v>
      </c>
      <c r="L67" s="6">
        <v>0</v>
      </c>
      <c r="M67" s="7">
        <v>60515531.049999997</v>
      </c>
    </row>
    <row r="68" spans="1:13">
      <c r="A68" s="4"/>
      <c r="B68" s="39">
        <f t="shared" ref="B68:L68" si="4">SUBTOTAL(109,B56:B67)</f>
        <v>1048858.57</v>
      </c>
      <c r="C68" s="39">
        <f t="shared" si="4"/>
        <v>67595.44</v>
      </c>
      <c r="D68" s="39">
        <f t="shared" si="4"/>
        <v>13069282.110000001</v>
      </c>
      <c r="E68" s="39">
        <f t="shared" si="4"/>
        <v>150088416.53999999</v>
      </c>
      <c r="F68" s="39">
        <f t="shared" si="4"/>
        <v>93740680</v>
      </c>
      <c r="G68" s="39">
        <f t="shared" si="4"/>
        <v>266964340.03</v>
      </c>
      <c r="H68" s="39">
        <f t="shared" si="4"/>
        <v>52029489.959999993</v>
      </c>
      <c r="I68" s="39">
        <f t="shared" si="4"/>
        <v>67166977.680000007</v>
      </c>
      <c r="J68" s="39">
        <f t="shared" si="4"/>
        <v>4663733.01</v>
      </c>
      <c r="K68" s="39">
        <f t="shared" si="4"/>
        <v>14654955.390000001</v>
      </c>
      <c r="L68" s="39">
        <f t="shared" si="4"/>
        <v>59919.619999999995</v>
      </c>
      <c r="M68" s="39">
        <f>SUBTOTAL(109,M56:M67)</f>
        <v>663554248.35000002</v>
      </c>
    </row>
    <row r="69" spans="1:13">
      <c r="A69" s="4" t="s">
        <v>60</v>
      </c>
      <c r="B69" s="6">
        <v>50927</v>
      </c>
      <c r="C69" s="6">
        <v>15709.92</v>
      </c>
      <c r="D69" s="6">
        <v>193421.05</v>
      </c>
      <c r="E69" s="6">
        <v>3296282</v>
      </c>
      <c r="F69" s="6">
        <v>17400000</v>
      </c>
      <c r="G69" s="6">
        <v>41477861</v>
      </c>
      <c r="H69" s="6">
        <v>910655.38</v>
      </c>
      <c r="I69" s="6">
        <v>4411835</v>
      </c>
      <c r="J69" s="6">
        <v>0</v>
      </c>
      <c r="K69" s="6">
        <v>1308996.18</v>
      </c>
      <c r="L69" s="6">
        <v>0</v>
      </c>
      <c r="M69" s="7">
        <v>73396011.530000001</v>
      </c>
    </row>
    <row r="70" spans="1:13">
      <c r="A70" s="4" t="s">
        <v>61</v>
      </c>
      <c r="B70" s="6">
        <v>63692.76</v>
      </c>
      <c r="C70" s="6">
        <v>24811.9</v>
      </c>
      <c r="D70" s="6">
        <v>210939.91</v>
      </c>
      <c r="E70" s="6">
        <v>782</v>
      </c>
      <c r="F70" s="6">
        <v>26405044</v>
      </c>
      <c r="G70" s="6">
        <v>11640168.6</v>
      </c>
      <c r="H70" s="6">
        <v>367210.74</v>
      </c>
      <c r="I70" s="6">
        <v>0</v>
      </c>
      <c r="J70" s="6">
        <v>143258.99</v>
      </c>
      <c r="K70" s="6">
        <v>1392735.65</v>
      </c>
      <c r="L70" s="6">
        <v>0</v>
      </c>
      <c r="M70" s="7">
        <v>40248644.549999997</v>
      </c>
    </row>
    <row r="71" spans="1:13">
      <c r="A71" s="4" t="s">
        <v>62</v>
      </c>
      <c r="B71" s="6">
        <v>126839.21</v>
      </c>
      <c r="C71" s="6">
        <v>9162.66</v>
      </c>
      <c r="D71" s="6">
        <v>521783.67</v>
      </c>
      <c r="E71" s="6">
        <v>18597.88</v>
      </c>
      <c r="F71" s="6">
        <v>7106690</v>
      </c>
      <c r="G71" s="6">
        <v>15988959.32</v>
      </c>
      <c r="H71" s="6">
        <v>0</v>
      </c>
      <c r="I71" s="6">
        <v>1421517.66</v>
      </c>
      <c r="J71" s="6">
        <v>37084.04</v>
      </c>
      <c r="K71" s="6">
        <v>1568268.79</v>
      </c>
      <c r="L71" s="6">
        <v>0</v>
      </c>
      <c r="M71" s="7">
        <v>26798903.23</v>
      </c>
    </row>
    <row r="72" spans="1:13">
      <c r="A72" s="4" t="s">
        <v>63</v>
      </c>
      <c r="B72" s="6">
        <v>164121.42000000001</v>
      </c>
      <c r="C72" s="6">
        <v>0</v>
      </c>
      <c r="D72" s="6">
        <v>930013.01</v>
      </c>
      <c r="E72" s="6">
        <v>1500900</v>
      </c>
      <c r="F72" s="6">
        <v>19925000</v>
      </c>
      <c r="G72" s="6">
        <v>40276479</v>
      </c>
      <c r="H72" s="6">
        <v>5000000</v>
      </c>
      <c r="I72" s="6">
        <v>2315309.8199999998</v>
      </c>
      <c r="J72" s="6">
        <v>951.1</v>
      </c>
      <c r="K72" s="6">
        <v>1515380.26</v>
      </c>
      <c r="L72" s="6">
        <v>0</v>
      </c>
      <c r="M72" s="7">
        <v>71628154.609999999</v>
      </c>
    </row>
    <row r="73" spans="1:13">
      <c r="A73" s="4" t="s">
        <v>64</v>
      </c>
      <c r="B73" s="6">
        <v>153619.64000000001</v>
      </c>
      <c r="C73" s="6">
        <v>0</v>
      </c>
      <c r="D73" s="6">
        <v>33657.620000000003</v>
      </c>
      <c r="E73" s="6">
        <v>1500675</v>
      </c>
      <c r="F73" s="6">
        <v>21451000</v>
      </c>
      <c r="G73" s="6">
        <v>26951401.989999998</v>
      </c>
      <c r="H73" s="6">
        <v>0</v>
      </c>
      <c r="I73" s="6">
        <v>6860285</v>
      </c>
      <c r="J73" s="6">
        <v>13697.4</v>
      </c>
      <c r="K73" s="6">
        <v>1514379.87</v>
      </c>
      <c r="L73" s="6">
        <v>0</v>
      </c>
      <c r="M73" s="7">
        <v>58478716.520000003</v>
      </c>
    </row>
    <row r="74" spans="1:13">
      <c r="A74" s="4" t="s">
        <v>65</v>
      </c>
      <c r="B74" s="6">
        <v>153681</v>
      </c>
      <c r="C74" s="6">
        <v>10706.24</v>
      </c>
      <c r="D74" s="6">
        <v>230748.44</v>
      </c>
      <c r="E74" s="6">
        <v>1995245</v>
      </c>
      <c r="F74" s="6">
        <v>13251955</v>
      </c>
      <c r="G74" s="6">
        <v>34272270</v>
      </c>
      <c r="H74" s="6">
        <v>7316385</v>
      </c>
      <c r="I74" s="6">
        <v>11566485</v>
      </c>
      <c r="J74" s="6">
        <v>61778.55</v>
      </c>
      <c r="K74" s="6">
        <v>1226118.52</v>
      </c>
      <c r="L74" s="6">
        <v>0</v>
      </c>
      <c r="M74" s="7">
        <v>70085372.75</v>
      </c>
    </row>
    <row r="75" spans="1:13">
      <c r="A75" s="4" t="s">
        <v>66</v>
      </c>
      <c r="B75" s="6">
        <v>179885.44</v>
      </c>
      <c r="C75" s="6">
        <v>4717.41</v>
      </c>
      <c r="D75" s="6">
        <v>246475.04</v>
      </c>
      <c r="E75" s="6">
        <v>4000589</v>
      </c>
      <c r="F75" s="6">
        <v>31570620</v>
      </c>
      <c r="G75" s="6">
        <v>30000765</v>
      </c>
      <c r="H75" s="6">
        <v>1013016.26</v>
      </c>
      <c r="I75" s="6">
        <v>67679.3</v>
      </c>
      <c r="J75" s="6">
        <v>42528.43</v>
      </c>
      <c r="K75" s="6">
        <v>1036016.45</v>
      </c>
      <c r="L75" s="6">
        <v>0</v>
      </c>
      <c r="M75" s="7">
        <v>68162292.329999998</v>
      </c>
    </row>
    <row r="76" spans="1:13">
      <c r="A76" s="4" t="s">
        <v>67</v>
      </c>
      <c r="B76" s="6">
        <v>398664.42</v>
      </c>
      <c r="C76" s="6">
        <v>4082.37</v>
      </c>
      <c r="D76" s="6">
        <v>783841.5</v>
      </c>
      <c r="E76" s="6">
        <v>3299207</v>
      </c>
      <c r="F76" s="6">
        <v>20749855</v>
      </c>
      <c r="G76" s="6">
        <v>30459476</v>
      </c>
      <c r="H76" s="6">
        <v>8584089.2400000002</v>
      </c>
      <c r="I76" s="6">
        <v>3133715.73</v>
      </c>
      <c r="J76" s="6">
        <v>48274.3</v>
      </c>
      <c r="K76" s="6">
        <v>1357118.08</v>
      </c>
      <c r="L76" s="6">
        <v>0</v>
      </c>
      <c r="M76" s="7">
        <v>68818323.640000001</v>
      </c>
    </row>
    <row r="77" spans="1:13">
      <c r="A77" s="4" t="s">
        <v>68</v>
      </c>
      <c r="B77" s="6">
        <v>222420.64</v>
      </c>
      <c r="C77" s="6">
        <v>9933.77</v>
      </c>
      <c r="D77" s="6">
        <v>1460067.26</v>
      </c>
      <c r="E77" s="6">
        <v>225</v>
      </c>
      <c r="F77" s="6">
        <v>19150000</v>
      </c>
      <c r="G77" s="6">
        <v>32166463</v>
      </c>
      <c r="H77" s="6">
        <v>31706.61</v>
      </c>
      <c r="I77" s="6">
        <v>2712204</v>
      </c>
      <c r="J77" s="6">
        <v>40096</v>
      </c>
      <c r="K77" s="6">
        <v>799513.59999999998</v>
      </c>
      <c r="L77" s="6">
        <v>0</v>
      </c>
      <c r="M77" s="7">
        <v>56592629.880000003</v>
      </c>
    </row>
    <row r="78" spans="1:13">
      <c r="A78" s="4" t="s">
        <v>69</v>
      </c>
      <c r="B78" s="6">
        <v>126513.82</v>
      </c>
      <c r="C78" s="6">
        <v>16925.75</v>
      </c>
      <c r="D78" s="6">
        <v>1991197.55</v>
      </c>
      <c r="E78" s="6">
        <v>453</v>
      </c>
      <c r="F78" s="6">
        <v>26393505</v>
      </c>
      <c r="G78" s="6">
        <v>22024275</v>
      </c>
      <c r="H78" s="6">
        <v>8335836.6200000001</v>
      </c>
      <c r="I78" s="6">
        <v>35153.269999999997</v>
      </c>
      <c r="J78" s="6">
        <v>277.60000000000002</v>
      </c>
      <c r="K78" s="6">
        <v>679764.3</v>
      </c>
      <c r="L78" s="6">
        <v>0</v>
      </c>
      <c r="M78" s="7">
        <v>60599415.909999996</v>
      </c>
    </row>
    <row r="79" spans="1:13">
      <c r="A79" s="4" t="s">
        <v>70</v>
      </c>
      <c r="B79" s="6">
        <v>351753</v>
      </c>
      <c r="C79" s="6">
        <v>2741.63</v>
      </c>
      <c r="D79" s="6">
        <v>1083352.3600000001</v>
      </c>
      <c r="E79" s="6">
        <v>168</v>
      </c>
      <c r="F79" s="6">
        <v>16899929</v>
      </c>
      <c r="G79" s="6">
        <v>48530375</v>
      </c>
      <c r="H79" s="6">
        <v>6373086.6200000001</v>
      </c>
      <c r="I79" s="6">
        <v>7863435.9000000004</v>
      </c>
      <c r="J79" s="6">
        <v>39699.97</v>
      </c>
      <c r="K79" s="6">
        <v>1469894.48</v>
      </c>
      <c r="L79" s="6">
        <v>0</v>
      </c>
      <c r="M79" s="35">
        <v>82614435.959999993</v>
      </c>
    </row>
    <row r="80" spans="1:13">
      <c r="A80" s="4" t="s">
        <v>71</v>
      </c>
      <c r="B80" s="6">
        <v>259637.96</v>
      </c>
      <c r="C80" s="6">
        <v>6894.67</v>
      </c>
      <c r="D80" s="6">
        <v>540753.57999999996</v>
      </c>
      <c r="E80" s="6">
        <v>1849540</v>
      </c>
      <c r="F80" s="6">
        <v>24014505</v>
      </c>
      <c r="G80" s="6">
        <v>40128706</v>
      </c>
      <c r="H80" s="6">
        <v>16222478.710000001</v>
      </c>
      <c r="I80" s="6">
        <v>30575626.420000002</v>
      </c>
      <c r="J80" s="6">
        <v>5555137.5800000001</v>
      </c>
      <c r="K80" s="6">
        <v>1413861.73</v>
      </c>
      <c r="L80" s="6">
        <v>0</v>
      </c>
      <c r="M80" s="35">
        <v>120567141.65000001</v>
      </c>
    </row>
    <row r="81" spans="1:13">
      <c r="A81" s="86"/>
      <c r="B81" s="39">
        <f t="shared" ref="B81:M81" si="5">SUBTOTAL(109,B69:B80)</f>
        <v>2251756.31</v>
      </c>
      <c r="C81" s="39">
        <f t="shared" si="5"/>
        <v>105686.31999999999</v>
      </c>
      <c r="D81" s="39">
        <f t="shared" si="5"/>
        <v>8226250.9900000002</v>
      </c>
      <c r="E81" s="39">
        <f t="shared" si="5"/>
        <v>17462663.879999999</v>
      </c>
      <c r="F81" s="39">
        <f t="shared" si="5"/>
        <v>244318103</v>
      </c>
      <c r="G81" s="39">
        <f t="shared" si="5"/>
        <v>373917199.90999997</v>
      </c>
      <c r="H81" s="39">
        <f t="shared" si="5"/>
        <v>54154465.18</v>
      </c>
      <c r="I81" s="39">
        <f t="shared" si="5"/>
        <v>70963247.099999994</v>
      </c>
      <c r="J81" s="39">
        <f t="shared" si="5"/>
        <v>5982783.96</v>
      </c>
      <c r="K81" s="39">
        <f t="shared" si="5"/>
        <v>15282047.91</v>
      </c>
      <c r="L81" s="39">
        <f t="shared" si="5"/>
        <v>0</v>
      </c>
      <c r="M81" s="39">
        <f t="shared" si="5"/>
        <v>797990042.55999994</v>
      </c>
    </row>
    <row r="82" spans="1:13">
      <c r="A82" s="4" t="s">
        <v>191</v>
      </c>
      <c r="B82" s="6">
        <v>363005.74</v>
      </c>
      <c r="C82" s="6">
        <v>30352.28</v>
      </c>
      <c r="D82" s="6">
        <v>584156.85</v>
      </c>
      <c r="E82" s="6">
        <v>226</v>
      </c>
      <c r="F82" s="6">
        <v>22074654</v>
      </c>
      <c r="G82" s="6">
        <v>27722812</v>
      </c>
      <c r="H82" s="6">
        <v>412479.92</v>
      </c>
      <c r="I82" s="6">
        <v>223251</v>
      </c>
      <c r="J82" s="6">
        <v>20048</v>
      </c>
      <c r="K82" s="6">
        <v>1450695.58</v>
      </c>
      <c r="L82" s="6">
        <v>0</v>
      </c>
      <c r="M82" s="7">
        <v>52881681.369999997</v>
      </c>
    </row>
    <row r="83" spans="1:13">
      <c r="A83" s="4" t="s">
        <v>193</v>
      </c>
      <c r="B83" s="37">
        <v>158063</v>
      </c>
      <c r="C83" s="37">
        <v>3265.9</v>
      </c>
      <c r="D83" s="37">
        <v>216343.35</v>
      </c>
      <c r="E83" s="37">
        <v>2741001</v>
      </c>
      <c r="F83" s="37">
        <v>30009549</v>
      </c>
      <c r="G83" s="37">
        <v>27397887</v>
      </c>
      <c r="H83" s="37">
        <v>4625265.6399999997</v>
      </c>
      <c r="I83" s="37">
        <v>499672</v>
      </c>
      <c r="J83" s="37">
        <v>40096</v>
      </c>
      <c r="K83" s="37">
        <v>1753058</v>
      </c>
      <c r="L83" s="37">
        <v>0</v>
      </c>
      <c r="M83" s="37">
        <v>67444200.890000001</v>
      </c>
    </row>
    <row r="84" spans="1:13">
      <c r="A84" s="4" t="s">
        <v>194</v>
      </c>
      <c r="B84" s="37">
        <v>131279.57999999999</v>
      </c>
      <c r="C84" s="37">
        <v>37950.51</v>
      </c>
      <c r="D84" s="37">
        <v>1276198.73</v>
      </c>
      <c r="E84" s="37">
        <v>362</v>
      </c>
      <c r="F84" s="37">
        <v>20716648</v>
      </c>
      <c r="G84" s="37">
        <v>36021891</v>
      </c>
      <c r="H84" s="37">
        <v>10348566.279999999</v>
      </c>
      <c r="I84" s="37">
        <v>602874</v>
      </c>
      <c r="J84" s="37">
        <v>11209.35</v>
      </c>
      <c r="K84" s="37">
        <v>184024.44</v>
      </c>
      <c r="L84" s="37">
        <v>0</v>
      </c>
      <c r="M84" s="37">
        <v>69331003.890000001</v>
      </c>
    </row>
    <row r="85" spans="1:13">
      <c r="A85" s="4" t="s">
        <v>198</v>
      </c>
      <c r="B85" s="81">
        <v>161623</v>
      </c>
      <c r="C85" s="81">
        <v>4693.1000000000004</v>
      </c>
      <c r="D85" s="81">
        <v>1819297.65</v>
      </c>
      <c r="E85" s="81">
        <v>0</v>
      </c>
      <c r="F85" s="81">
        <v>16446166</v>
      </c>
      <c r="G85" s="81">
        <v>3184422</v>
      </c>
      <c r="H85" s="81">
        <v>86282.81</v>
      </c>
      <c r="I85" s="81">
        <v>598288</v>
      </c>
      <c r="J85" s="81">
        <v>46792.65</v>
      </c>
      <c r="K85" s="81">
        <v>574331.96</v>
      </c>
      <c r="L85" s="81">
        <v>0</v>
      </c>
      <c r="M85" s="81">
        <v>52261897.170000002</v>
      </c>
    </row>
    <row r="86" spans="1:13">
      <c r="A86" s="4" t="s">
        <v>199</v>
      </c>
      <c r="B86" s="81">
        <v>201594.1</v>
      </c>
      <c r="C86" s="81">
        <v>907.2</v>
      </c>
      <c r="D86" s="81">
        <v>1399117.23</v>
      </c>
      <c r="E86" s="81">
        <v>2283005</v>
      </c>
      <c r="F86" s="81">
        <v>21449557</v>
      </c>
      <c r="G86" s="81">
        <v>50544938</v>
      </c>
      <c r="H86" s="81">
        <v>9029603.9800000004</v>
      </c>
      <c r="I86" s="81">
        <v>4031750</v>
      </c>
      <c r="J86" s="81">
        <v>2267.9899999999998</v>
      </c>
      <c r="K86" s="81">
        <v>865845.38</v>
      </c>
      <c r="L86" s="81">
        <v>0</v>
      </c>
      <c r="M86" s="81">
        <v>89808585.879999995</v>
      </c>
    </row>
    <row r="87" spans="1:13">
      <c r="A87" s="4" t="s">
        <v>200</v>
      </c>
      <c r="B87" s="81">
        <v>132033.44</v>
      </c>
      <c r="C87" s="81">
        <v>1000.44</v>
      </c>
      <c r="D87" s="81">
        <v>1643315.34</v>
      </c>
      <c r="E87" s="81">
        <v>1722448.88</v>
      </c>
      <c r="F87" s="81">
        <v>29322700</v>
      </c>
      <c r="G87" s="81">
        <v>31872016</v>
      </c>
      <c r="H87" s="81">
        <v>7116375.0800000001</v>
      </c>
      <c r="I87" s="81">
        <v>8063826</v>
      </c>
      <c r="J87" s="81">
        <v>288681.58</v>
      </c>
      <c r="K87" s="81">
        <v>1195913.52</v>
      </c>
      <c r="L87" s="81">
        <v>0</v>
      </c>
      <c r="M87" s="81">
        <v>81358310.280000001</v>
      </c>
    </row>
    <row r="88" spans="1:13">
      <c r="A88" s="4" t="s">
        <v>201</v>
      </c>
      <c r="B88" s="81">
        <v>306661.94</v>
      </c>
      <c r="C88" s="81">
        <v>0</v>
      </c>
      <c r="D88" s="81">
        <v>2623556.17</v>
      </c>
      <c r="E88" s="81">
        <v>0</v>
      </c>
      <c r="F88" s="81">
        <v>11068935</v>
      </c>
      <c r="G88" s="81">
        <v>37596842</v>
      </c>
      <c r="H88" s="81">
        <v>21676964.899999999</v>
      </c>
      <c r="I88" s="81">
        <v>2794403</v>
      </c>
      <c r="J88" s="81">
        <v>45329.77</v>
      </c>
      <c r="K88" s="81">
        <v>1610959.81</v>
      </c>
      <c r="L88" s="81">
        <v>205116.55</v>
      </c>
      <c r="M88" s="81">
        <v>77928769.140000001</v>
      </c>
    </row>
    <row r="89" spans="1:13">
      <c r="A89" s="4" t="s">
        <v>202</v>
      </c>
      <c r="B89" s="81">
        <v>110983.19</v>
      </c>
      <c r="C89" s="81">
        <v>5080</v>
      </c>
      <c r="D89" s="81">
        <v>1945521.66</v>
      </c>
      <c r="E89" s="81">
        <v>4877413</v>
      </c>
      <c r="F89" s="81">
        <v>29119740</v>
      </c>
      <c r="G89" s="81">
        <v>49166647</v>
      </c>
      <c r="H89" s="81">
        <v>40425988.600000001</v>
      </c>
      <c r="I89" s="81">
        <v>12566090</v>
      </c>
      <c r="J89" s="81">
        <v>707152.04</v>
      </c>
      <c r="K89" s="81">
        <v>777121.02</v>
      </c>
      <c r="L89" s="81">
        <v>54431.64</v>
      </c>
      <c r="M89" s="81">
        <v>139756168.15000001</v>
      </c>
    </row>
    <row r="90" spans="1:13">
      <c r="A90" s="4" t="s">
        <v>203</v>
      </c>
      <c r="B90" s="81">
        <v>205786.68</v>
      </c>
      <c r="C90" s="81">
        <v>2182.33</v>
      </c>
      <c r="D90" s="81">
        <v>4041136.44</v>
      </c>
      <c r="E90" s="81">
        <v>6280090</v>
      </c>
      <c r="F90" s="81">
        <v>14354716</v>
      </c>
      <c r="G90" s="81">
        <v>32770406</v>
      </c>
      <c r="H90" s="81">
        <v>1768894.34</v>
      </c>
      <c r="I90" s="81">
        <v>12055853</v>
      </c>
      <c r="J90" s="81">
        <v>42820</v>
      </c>
      <c r="K90" s="81">
        <v>538953.76</v>
      </c>
      <c r="L90" s="81">
        <v>0</v>
      </c>
      <c r="M90" s="81">
        <v>72060838.549999997</v>
      </c>
    </row>
    <row r="91" spans="1:13">
      <c r="A91" s="4" t="s">
        <v>204</v>
      </c>
      <c r="B91" s="81">
        <v>171534.18</v>
      </c>
      <c r="C91" s="81">
        <v>48368</v>
      </c>
      <c r="D91" s="81">
        <v>2836276.04</v>
      </c>
      <c r="E91" s="81">
        <v>2000000.25</v>
      </c>
      <c r="F91" s="81">
        <v>16947655</v>
      </c>
      <c r="G91" s="81">
        <v>25051988.25</v>
      </c>
      <c r="H91" s="81">
        <v>3625779.82</v>
      </c>
      <c r="I91" s="81">
        <v>4638497.3600000003</v>
      </c>
      <c r="J91" s="81">
        <v>67646.149999999994</v>
      </c>
      <c r="K91" s="81">
        <v>711704.16</v>
      </c>
      <c r="L91" s="81">
        <v>253189.87</v>
      </c>
      <c r="M91" s="81">
        <v>56352639.079999998</v>
      </c>
    </row>
    <row r="92" spans="1:13">
      <c r="A92" s="4" t="s">
        <v>205</v>
      </c>
      <c r="B92" s="81">
        <v>428230.32</v>
      </c>
      <c r="C92" s="81">
        <v>2071.3000000000002</v>
      </c>
      <c r="D92" s="81">
        <v>794830.39</v>
      </c>
      <c r="E92" s="81">
        <v>5985585.3499999996</v>
      </c>
      <c r="F92" s="81">
        <v>20063928</v>
      </c>
      <c r="G92" s="81">
        <v>59999507.350000001</v>
      </c>
      <c r="H92" s="81">
        <v>14166491.039999999</v>
      </c>
      <c r="I92" s="81">
        <v>10387707.99</v>
      </c>
      <c r="J92" s="81">
        <v>1554443.02</v>
      </c>
      <c r="K92" s="81">
        <v>614402.37</v>
      </c>
      <c r="L92" s="81">
        <v>145146.56</v>
      </c>
      <c r="M92" s="81">
        <v>114142343.69</v>
      </c>
    </row>
    <row r="93" spans="1:13">
      <c r="A93" s="4" t="s">
        <v>206</v>
      </c>
      <c r="B93" s="81">
        <v>69504.67</v>
      </c>
      <c r="C93" s="81">
        <v>64537.79</v>
      </c>
      <c r="D93" s="81">
        <v>948907.84</v>
      </c>
      <c r="E93" s="81">
        <v>2300000.58</v>
      </c>
      <c r="F93" s="81">
        <v>6897880</v>
      </c>
      <c r="G93" s="81">
        <v>56676948.590000004</v>
      </c>
      <c r="H93" s="81">
        <v>16989946.399999999</v>
      </c>
      <c r="I93" s="81">
        <v>16774204</v>
      </c>
      <c r="J93" s="81">
        <v>2967604.58</v>
      </c>
      <c r="K93" s="81">
        <v>878019.55</v>
      </c>
      <c r="L93" s="81">
        <v>0</v>
      </c>
      <c r="M93" s="81">
        <v>104567554</v>
      </c>
    </row>
    <row r="94" spans="1:13">
      <c r="A94" s="90"/>
      <c r="B94" s="39">
        <f t="shared" ref="B94:L94" si="6">SUBTOTAL(109,B82:B93)</f>
        <v>2440299.8399999994</v>
      </c>
      <c r="C94" s="39">
        <f t="shared" si="6"/>
        <v>200408.85</v>
      </c>
      <c r="D94" s="39">
        <f t="shared" si="6"/>
        <v>20128657.690000001</v>
      </c>
      <c r="E94" s="39">
        <f t="shared" si="6"/>
        <v>28190132.059999995</v>
      </c>
      <c r="F94" s="39">
        <f t="shared" si="6"/>
        <v>238472128</v>
      </c>
      <c r="G94" s="39">
        <f t="shared" si="6"/>
        <v>438006305.19000006</v>
      </c>
      <c r="H94" s="39">
        <f t="shared" si="6"/>
        <v>130272638.81</v>
      </c>
      <c r="I94" s="39">
        <f t="shared" si="6"/>
        <v>73236416.349999994</v>
      </c>
      <c r="J94" s="39">
        <f t="shared" si="6"/>
        <v>5794091.1299999999</v>
      </c>
      <c r="K94" s="39">
        <f t="shared" si="6"/>
        <v>11155029.550000001</v>
      </c>
      <c r="L94" s="39">
        <f t="shared" si="6"/>
        <v>657884.62</v>
      </c>
      <c r="M94" s="39">
        <f>SUBTOTAL(109,M82:M93)</f>
        <v>977893992.08999991</v>
      </c>
    </row>
    <row r="95" spans="1:13">
      <c r="A95" s="93" t="s">
        <v>207</v>
      </c>
      <c r="B95" s="138">
        <v>381414.77</v>
      </c>
      <c r="C95" s="138">
        <v>23766.74</v>
      </c>
      <c r="D95" s="138">
        <v>1457470.44</v>
      </c>
      <c r="E95" s="138">
        <v>7702047</v>
      </c>
      <c r="F95" s="138">
        <v>22100355</v>
      </c>
      <c r="G95" s="138">
        <v>46197691</v>
      </c>
      <c r="H95" s="138">
        <v>152380.62</v>
      </c>
      <c r="I95" s="138">
        <v>1155316</v>
      </c>
      <c r="J95" s="138">
        <v>40751.9</v>
      </c>
      <c r="K95" s="138">
        <v>980092.04</v>
      </c>
      <c r="L95" s="94">
        <v>160573.34</v>
      </c>
      <c r="M95" s="95">
        <v>80351858.849999994</v>
      </c>
    </row>
    <row r="96" spans="1:13">
      <c r="A96" s="93" t="s">
        <v>219</v>
      </c>
      <c r="B96" s="138">
        <v>106538.18</v>
      </c>
      <c r="C96" s="138">
        <v>71229.429999999993</v>
      </c>
      <c r="D96" s="138">
        <v>1176583.42</v>
      </c>
      <c r="E96" s="138">
        <v>4000136.83</v>
      </c>
      <c r="F96" s="138">
        <v>19558562</v>
      </c>
      <c r="G96" s="138">
        <v>28078490.84</v>
      </c>
      <c r="H96" s="138">
        <v>17872189.960000001</v>
      </c>
      <c r="I96" s="138">
        <v>2844492</v>
      </c>
      <c r="J96" s="138">
        <v>912</v>
      </c>
      <c r="K96" s="138">
        <v>1184274.8799999999</v>
      </c>
      <c r="L96" s="105">
        <v>93214.18</v>
      </c>
      <c r="M96" s="155">
        <v>74986623.719999999</v>
      </c>
    </row>
    <row r="97" spans="1:15">
      <c r="A97" s="93" t="s">
        <v>230</v>
      </c>
      <c r="B97" s="138">
        <v>11438</v>
      </c>
      <c r="C97" s="138">
        <v>3175.18</v>
      </c>
      <c r="D97" s="138">
        <v>2548193.4300000002</v>
      </c>
      <c r="E97" s="138">
        <v>2499672</v>
      </c>
      <c r="F97" s="138">
        <v>11444978</v>
      </c>
      <c r="G97" s="138">
        <v>35544557</v>
      </c>
      <c r="H97" s="138">
        <v>8303615.1600000001</v>
      </c>
      <c r="I97" s="138">
        <v>8561576</v>
      </c>
      <c r="J97" s="138">
        <v>638578.52</v>
      </c>
      <c r="K97" s="138">
        <v>1769415.02</v>
      </c>
      <c r="L97" s="81">
        <v>0</v>
      </c>
      <c r="M97" s="106">
        <v>71325198.310000002</v>
      </c>
    </row>
    <row r="98" spans="1:15">
      <c r="A98" s="93" t="s">
        <v>233</v>
      </c>
      <c r="B98" s="138">
        <v>401419.65</v>
      </c>
      <c r="C98" s="138">
        <v>5942.12</v>
      </c>
      <c r="D98" s="138">
        <v>2451801.71</v>
      </c>
      <c r="E98" s="138">
        <v>5300000.75</v>
      </c>
      <c r="F98" s="138">
        <v>20283040</v>
      </c>
      <c r="G98" s="138">
        <v>58502964.5</v>
      </c>
      <c r="H98" s="138">
        <v>23779745.440000001</v>
      </c>
      <c r="I98" s="138">
        <v>12017348</v>
      </c>
      <c r="J98" s="138">
        <v>48397.32</v>
      </c>
      <c r="K98" s="138">
        <v>1731671.4</v>
      </c>
      <c r="L98" s="105">
        <v>0</v>
      </c>
      <c r="M98" s="155">
        <v>124522330.89</v>
      </c>
    </row>
    <row r="99" spans="1:15">
      <c r="A99" s="93" t="s">
        <v>234</v>
      </c>
      <c r="B99" s="138">
        <v>283736.86</v>
      </c>
      <c r="C99" s="138">
        <v>12927.51</v>
      </c>
      <c r="D99" s="138">
        <v>3052049.68</v>
      </c>
      <c r="E99" s="138">
        <v>4499933</v>
      </c>
      <c r="F99" s="138">
        <v>15793227</v>
      </c>
      <c r="G99" s="138">
        <v>28604922</v>
      </c>
      <c r="H99" s="138">
        <v>39913007.159999996</v>
      </c>
      <c r="I99" s="138">
        <v>3226819</v>
      </c>
      <c r="J99" s="138">
        <v>420395</v>
      </c>
      <c r="K99" s="138">
        <v>785809.59</v>
      </c>
      <c r="L99" s="81">
        <v>0</v>
      </c>
      <c r="M99" s="106">
        <v>96592826.799999997</v>
      </c>
    </row>
    <row r="100" spans="1:15">
      <c r="A100" s="93" t="s">
        <v>235</v>
      </c>
      <c r="B100" s="138">
        <v>111884.83</v>
      </c>
      <c r="C100" s="138">
        <v>83574.399999999994</v>
      </c>
      <c r="D100" s="138">
        <v>1887621.07</v>
      </c>
      <c r="E100" s="138">
        <v>15015523.35</v>
      </c>
      <c r="F100" s="138">
        <v>18262876</v>
      </c>
      <c r="G100" s="138">
        <v>52894663.350000001</v>
      </c>
      <c r="H100" s="138">
        <v>26026532.489999998</v>
      </c>
      <c r="I100" s="138">
        <v>5788866.5300000003</v>
      </c>
      <c r="J100" s="138">
        <v>46647.56</v>
      </c>
      <c r="K100" s="138">
        <v>873470.22</v>
      </c>
      <c r="L100" s="114">
        <v>0</v>
      </c>
      <c r="M100" s="106">
        <v>120991659.8</v>
      </c>
    </row>
    <row r="101" spans="1:15">
      <c r="A101" s="93" t="s">
        <v>237</v>
      </c>
      <c r="B101" s="138">
        <v>222765</v>
      </c>
      <c r="C101" s="138">
        <v>14282.14</v>
      </c>
      <c r="D101" s="138">
        <v>1658085.75</v>
      </c>
      <c r="E101" s="138">
        <v>1500000</v>
      </c>
      <c r="F101" s="138">
        <v>18910953</v>
      </c>
      <c r="G101" s="138">
        <v>29681245</v>
      </c>
      <c r="H101" s="138">
        <v>23357902</v>
      </c>
      <c r="I101" s="138">
        <v>1464541.58</v>
      </c>
      <c r="J101" s="138">
        <v>65100.800000000003</v>
      </c>
      <c r="K101" s="138">
        <v>1824454.94</v>
      </c>
      <c r="L101" s="81">
        <v>0</v>
      </c>
      <c r="M101" s="155">
        <v>78699330.209999993</v>
      </c>
    </row>
    <row r="102" spans="1:15">
      <c r="A102" s="93" t="s">
        <v>239</v>
      </c>
      <c r="B102" s="138">
        <v>256346</v>
      </c>
      <c r="C102" s="138">
        <v>11022.38</v>
      </c>
      <c r="D102" s="138">
        <v>1175287.31</v>
      </c>
      <c r="E102" s="138">
        <v>4986155</v>
      </c>
      <c r="F102" s="138">
        <v>15895014</v>
      </c>
      <c r="G102" s="138">
        <v>53675042</v>
      </c>
      <c r="H102" s="138">
        <v>3447606</v>
      </c>
      <c r="I102" s="138">
        <v>7026141.29</v>
      </c>
      <c r="J102" s="138">
        <v>227993.34</v>
      </c>
      <c r="K102" s="138">
        <v>487616.77</v>
      </c>
      <c r="L102" s="105">
        <v>0</v>
      </c>
      <c r="M102" s="155">
        <v>87188224.090000004</v>
      </c>
    </row>
    <row r="103" spans="1:15">
      <c r="A103" s="93" t="s">
        <v>242</v>
      </c>
      <c r="B103" s="138">
        <v>194237.97</v>
      </c>
      <c r="C103" s="138">
        <v>32436.36</v>
      </c>
      <c r="D103" s="138">
        <v>2803041.85</v>
      </c>
      <c r="E103" s="138">
        <v>9402728</v>
      </c>
      <c r="F103" s="138">
        <v>13892031</v>
      </c>
      <c r="G103" s="138">
        <v>31794718</v>
      </c>
      <c r="H103" s="138">
        <v>8298634</v>
      </c>
      <c r="I103" s="138">
        <v>8091050.2400000002</v>
      </c>
      <c r="J103" s="138">
        <v>146920.94</v>
      </c>
      <c r="K103" s="138">
        <v>2364696.27</v>
      </c>
      <c r="L103" s="81">
        <v>0</v>
      </c>
      <c r="M103" s="106">
        <v>77020494.629999995</v>
      </c>
    </row>
    <row r="104" spans="1:15">
      <c r="A104" s="93" t="s">
        <v>245</v>
      </c>
      <c r="B104" s="138">
        <v>325035.48</v>
      </c>
      <c r="C104" s="138">
        <v>61487.85</v>
      </c>
      <c r="D104" s="138">
        <v>2527447.63</v>
      </c>
      <c r="E104" s="138">
        <v>11999804</v>
      </c>
      <c r="F104" s="138">
        <v>16127387</v>
      </c>
      <c r="G104" s="138">
        <v>53466975</v>
      </c>
      <c r="H104" s="138">
        <v>11019308</v>
      </c>
      <c r="I104" s="138">
        <v>2675243.4300000002</v>
      </c>
      <c r="J104" s="138">
        <v>1085698.3500000001</v>
      </c>
      <c r="K104" s="138">
        <v>948786.09</v>
      </c>
      <c r="L104" s="105">
        <v>0</v>
      </c>
      <c r="M104" s="155">
        <v>100237172.83</v>
      </c>
    </row>
    <row r="105" spans="1:15">
      <c r="A105" s="93" t="s">
        <v>248</v>
      </c>
      <c r="B105" s="138">
        <v>272892.64</v>
      </c>
      <c r="C105" s="138">
        <v>56182.29</v>
      </c>
      <c r="D105" s="138">
        <v>1325333.03</v>
      </c>
      <c r="E105" s="138">
        <v>13344042</v>
      </c>
      <c r="F105" s="138">
        <v>9900000</v>
      </c>
      <c r="G105" s="138">
        <v>38189014</v>
      </c>
      <c r="H105" s="138">
        <v>0</v>
      </c>
      <c r="I105" s="138">
        <v>5923043.8600000003</v>
      </c>
      <c r="J105" s="138">
        <v>121782.96</v>
      </c>
      <c r="K105" s="138">
        <v>1290944.3700000001</v>
      </c>
      <c r="L105" s="81">
        <v>0</v>
      </c>
      <c r="M105" s="106">
        <v>70423235.150000006</v>
      </c>
    </row>
    <row r="106" spans="1:15">
      <c r="A106" s="93" t="s">
        <v>252</v>
      </c>
      <c r="B106" s="138">
        <v>432103.12</v>
      </c>
      <c r="C106" s="138">
        <v>21366.16</v>
      </c>
      <c r="D106" s="138">
        <v>1779186.41</v>
      </c>
      <c r="E106" s="138">
        <v>3700115</v>
      </c>
      <c r="F106" s="138">
        <v>16918310</v>
      </c>
      <c r="G106" s="138">
        <v>65863181</v>
      </c>
      <c r="H106" s="138">
        <v>22168419</v>
      </c>
      <c r="I106" s="138">
        <v>17411545.949999999</v>
      </c>
      <c r="J106" s="138">
        <v>410294.44</v>
      </c>
      <c r="K106" s="138">
        <v>1137834.3</v>
      </c>
      <c r="L106" s="81">
        <v>0</v>
      </c>
      <c r="M106" s="106">
        <v>129842355.38</v>
      </c>
    </row>
    <row r="107" spans="1:15">
      <c r="A107" s="90"/>
      <c r="B107" s="122">
        <f>SUBTOTAL(109,B95:B106)</f>
        <v>2999812.5000000005</v>
      </c>
      <c r="C107" s="122">
        <f t="shared" ref="C107:L107" si="7">SUBTOTAL(109,C95:C106)</f>
        <v>397392.55999999988</v>
      </c>
      <c r="D107" s="122">
        <f t="shared" si="7"/>
        <v>23842101.73</v>
      </c>
      <c r="E107" s="122">
        <f t="shared" si="7"/>
        <v>83950156.930000007</v>
      </c>
      <c r="F107" s="122">
        <f t="shared" si="7"/>
        <v>199086733</v>
      </c>
      <c r="G107" s="122">
        <f t="shared" si="7"/>
        <v>522493463.69</v>
      </c>
      <c r="H107" s="122">
        <f t="shared" si="7"/>
        <v>184339339.82999998</v>
      </c>
      <c r="I107" s="122">
        <f t="shared" si="7"/>
        <v>76185983.879999995</v>
      </c>
      <c r="J107" s="122">
        <f t="shared" si="7"/>
        <v>3253473.1300000004</v>
      </c>
      <c r="K107" s="122">
        <f t="shared" si="7"/>
        <v>15379065.890000001</v>
      </c>
      <c r="L107" s="122">
        <f t="shared" si="7"/>
        <v>253787.51999999999</v>
      </c>
      <c r="M107" s="122">
        <f>SUBTOTAL(109,M95:M106)</f>
        <v>1112181310.6600001</v>
      </c>
      <c r="O107" s="138"/>
    </row>
    <row r="108" spans="1:15">
      <c r="A108" s="93" t="s">
        <v>258</v>
      </c>
      <c r="B108" s="153">
        <v>314586.37</v>
      </c>
      <c r="C108" s="153">
        <v>10224.76</v>
      </c>
      <c r="D108" s="153">
        <v>1751693.52</v>
      </c>
      <c r="E108" s="153">
        <v>4083060</v>
      </c>
      <c r="F108" s="153">
        <v>6811923</v>
      </c>
      <c r="G108" s="153">
        <v>26644288</v>
      </c>
      <c r="H108" s="153">
        <v>5072985</v>
      </c>
      <c r="I108" s="153">
        <v>181570.16</v>
      </c>
      <c r="J108" s="153">
        <v>81027.22</v>
      </c>
      <c r="K108" s="153">
        <v>745315.36</v>
      </c>
      <c r="L108" s="153">
        <v>0</v>
      </c>
      <c r="M108" s="138">
        <v>40623688.389999993</v>
      </c>
    </row>
    <row r="109" spans="1:15" s="134" customFormat="1">
      <c r="A109" s="144" t="s">
        <v>260</v>
      </c>
      <c r="B109" s="153">
        <v>580664.43000000005</v>
      </c>
      <c r="C109" s="153">
        <v>44174.43</v>
      </c>
      <c r="D109" s="153">
        <v>983772.44</v>
      </c>
      <c r="E109" s="153">
        <v>3832584</v>
      </c>
      <c r="F109" s="153">
        <v>25015608</v>
      </c>
      <c r="G109" s="153">
        <v>37449649</v>
      </c>
      <c r="H109" s="153">
        <v>5073030</v>
      </c>
      <c r="I109" s="153">
        <v>4281227.59</v>
      </c>
      <c r="J109" s="153">
        <v>46914.1</v>
      </c>
      <c r="K109" s="153">
        <v>1790122.82</v>
      </c>
      <c r="L109" s="153">
        <v>0</v>
      </c>
      <c r="M109" s="138">
        <f>SUM(Tabla2[[#This Row],[ 0713331000]:[ 1007900000]])</f>
        <v>79097746.809999987</v>
      </c>
    </row>
    <row r="110" spans="1:15" s="134" customFormat="1">
      <c r="A110" s="144" t="s">
        <v>372</v>
      </c>
      <c r="B110" s="156">
        <v>404636.42</v>
      </c>
      <c r="C110" s="156">
        <v>110353.46</v>
      </c>
      <c r="D110" s="156">
        <v>3042617.64</v>
      </c>
      <c r="E110" s="156">
        <v>5041053</v>
      </c>
      <c r="F110" s="156">
        <v>18246861</v>
      </c>
      <c r="G110" s="156">
        <v>18836797</v>
      </c>
      <c r="H110" s="156">
        <v>4261253.9000000004</v>
      </c>
      <c r="I110" s="156">
        <v>3996182</v>
      </c>
      <c r="J110" s="156">
        <v>28887.040000000001</v>
      </c>
      <c r="K110" s="156">
        <v>1387117.86</v>
      </c>
      <c r="L110" s="153">
        <v>0</v>
      </c>
      <c r="M110" s="138">
        <f>SUM(Tabla2[[#This Row],[ 0713331000]:[ 1007900000]])</f>
        <v>55355759.319999993</v>
      </c>
    </row>
    <row r="111" spans="1:15" s="134" customFormat="1">
      <c r="A111" s="144" t="s">
        <v>407</v>
      </c>
      <c r="B111" s="167">
        <v>95247.91</v>
      </c>
      <c r="C111" s="167">
        <v>5896.76</v>
      </c>
      <c r="D111" s="167">
        <v>2482581.9700000002</v>
      </c>
      <c r="E111" s="167">
        <v>7181745</v>
      </c>
      <c r="F111" s="167">
        <v>25690390</v>
      </c>
      <c r="G111" s="167">
        <v>56954325</v>
      </c>
      <c r="H111" s="167">
        <v>7471256</v>
      </c>
      <c r="I111" s="167">
        <v>4880132</v>
      </c>
      <c r="J111" s="167">
        <v>98461</v>
      </c>
      <c r="K111" s="167">
        <v>927236.54</v>
      </c>
      <c r="L111" s="153">
        <v>27215.82</v>
      </c>
      <c r="M111" s="138">
        <f>SUM(Tabla2[[#This Row],[ 0713331000]:[ 1007900000]])</f>
        <v>105814488</v>
      </c>
    </row>
    <row r="112" spans="1:15" s="134" customFormat="1">
      <c r="A112" s="144" t="s">
        <v>409</v>
      </c>
      <c r="B112" s="167">
        <v>225375.76</v>
      </c>
      <c r="C112" s="167">
        <v>25799.64</v>
      </c>
      <c r="D112" s="167">
        <v>3309808.08</v>
      </c>
      <c r="E112" s="167">
        <v>7884989</v>
      </c>
      <c r="F112" s="167">
        <v>22383548</v>
      </c>
      <c r="G112" s="167">
        <v>24125665</v>
      </c>
      <c r="H112" s="167">
        <v>3243439</v>
      </c>
      <c r="I112" s="167">
        <v>4956849</v>
      </c>
      <c r="J112" s="167">
        <v>74136.61</v>
      </c>
      <c r="K112" s="167">
        <v>1943655.68</v>
      </c>
      <c r="L112" s="153">
        <v>86183.43</v>
      </c>
      <c r="M112" s="138">
        <f>SUM(Tabla2[[#This Row],[ 0713331000]:[ 1007900000]])</f>
        <v>68259449.200000018</v>
      </c>
    </row>
    <row r="113" spans="1:13" s="134" customFormat="1">
      <c r="A113" s="144" t="s">
        <v>411</v>
      </c>
      <c r="B113" s="167">
        <v>116038</v>
      </c>
      <c r="C113" s="167">
        <v>21273.69</v>
      </c>
      <c r="D113" s="167">
        <v>2743073.02</v>
      </c>
      <c r="E113" s="167">
        <v>4593274</v>
      </c>
      <c r="F113" s="167">
        <v>28517728</v>
      </c>
      <c r="G113" s="167">
        <v>34917273</v>
      </c>
      <c r="H113" s="167">
        <v>5601386</v>
      </c>
      <c r="I113" s="167">
        <v>3374379.38</v>
      </c>
      <c r="J113" s="167">
        <v>578725.97</v>
      </c>
      <c r="K113" s="167">
        <v>2100661.27</v>
      </c>
      <c r="L113" s="153">
        <v>0</v>
      </c>
      <c r="M113" s="138">
        <f>SUM(Tabla2[[#This Row],[ 0713331000]:[ 1007900000]])</f>
        <v>82563812.329999998</v>
      </c>
    </row>
    <row r="114" spans="1:13" s="134" customFormat="1">
      <c r="A114" s="144" t="s">
        <v>413</v>
      </c>
      <c r="B114" s="167">
        <v>57990.01</v>
      </c>
      <c r="C114" s="167">
        <v>22316.97</v>
      </c>
      <c r="D114" s="167">
        <v>1278462.98</v>
      </c>
      <c r="E114" s="167">
        <v>3300685</v>
      </c>
      <c r="F114" s="167">
        <v>7023250</v>
      </c>
      <c r="G114" s="167">
        <v>58971070</v>
      </c>
      <c r="H114" s="167">
        <v>5510375</v>
      </c>
      <c r="I114" s="167">
        <v>10479119.32</v>
      </c>
      <c r="J114" s="167">
        <v>634534.26</v>
      </c>
      <c r="K114" s="167">
        <v>1009462.6</v>
      </c>
      <c r="L114" s="153">
        <v>54431.64</v>
      </c>
      <c r="M114" s="138">
        <f>SUM(Tabla2[[#This Row],[ 0713331000]:[ 1007900000]])</f>
        <v>88341697.780000001</v>
      </c>
    </row>
    <row r="115" spans="1:13" s="134" customFormat="1">
      <c r="A115" s="144" t="s">
        <v>415</v>
      </c>
      <c r="B115" s="167">
        <v>374191</v>
      </c>
      <c r="C115" s="167">
        <v>47204.06</v>
      </c>
      <c r="D115" s="167">
        <v>2076477.29</v>
      </c>
      <c r="E115" s="167">
        <v>9499719</v>
      </c>
      <c r="F115" s="167">
        <v>31800361</v>
      </c>
      <c r="G115" s="167">
        <v>63237024</v>
      </c>
      <c r="H115" s="167">
        <v>7154689</v>
      </c>
      <c r="I115" s="167">
        <v>7237329</v>
      </c>
      <c r="J115" s="167">
        <v>337481.25</v>
      </c>
      <c r="K115" s="167">
        <v>1344211.75</v>
      </c>
      <c r="L115" s="153">
        <v>18461.400000000001</v>
      </c>
      <c r="M115" s="138">
        <f>SUM(Tabla2[[#This Row],[ 0713331000]:[ 1007900000]])</f>
        <v>123127148.75</v>
      </c>
    </row>
    <row r="116" spans="1:13" s="134" customFormat="1">
      <c r="A116" s="144" t="s">
        <v>424</v>
      </c>
      <c r="B116" s="167">
        <v>189347.66</v>
      </c>
      <c r="C116" s="167">
        <v>39117.47</v>
      </c>
      <c r="D116" s="167">
        <v>3019700.55</v>
      </c>
      <c r="E116" s="167">
        <v>8144528</v>
      </c>
      <c r="F116" s="167">
        <v>12877000</v>
      </c>
      <c r="G116" s="167">
        <v>27730884</v>
      </c>
      <c r="H116" s="167">
        <v>3391828.65</v>
      </c>
      <c r="I116" s="167">
        <v>2952586.94</v>
      </c>
      <c r="J116" s="167">
        <v>142187.35999999999</v>
      </c>
      <c r="K116" s="167">
        <v>1294971.71</v>
      </c>
      <c r="L116" s="153">
        <v>18143.88</v>
      </c>
      <c r="M116" s="138">
        <f>SUM(Tabla2[[#This Row],[ 0713331000]:[ 1007900000]])</f>
        <v>59800296.219999999</v>
      </c>
    </row>
    <row r="117" spans="1:13" s="134" customFormat="1">
      <c r="A117" s="144" t="s">
        <v>426</v>
      </c>
      <c r="B117" s="167">
        <v>166876.19</v>
      </c>
      <c r="C117" s="167">
        <v>27261.16</v>
      </c>
      <c r="D117" s="167">
        <v>1756564.15</v>
      </c>
      <c r="E117" s="167">
        <v>5711210</v>
      </c>
      <c r="F117" s="167">
        <v>21334786</v>
      </c>
      <c r="G117" s="167">
        <v>31684033</v>
      </c>
      <c r="H117" s="167">
        <v>4307682</v>
      </c>
      <c r="I117" s="167">
        <v>2891166.89</v>
      </c>
      <c r="J117" s="167">
        <v>642257.06000000006</v>
      </c>
      <c r="K117" s="167">
        <v>1604420.18</v>
      </c>
      <c r="L117" s="153">
        <v>396909</v>
      </c>
      <c r="M117" s="138">
        <f>SUM(Tabla2[[#This Row],[ 0713331000]:[ 1007900000]])</f>
        <v>70523165.63000001</v>
      </c>
    </row>
    <row r="118" spans="1:13" s="134" customFormat="1">
      <c r="A118" s="144" t="s">
        <v>428</v>
      </c>
      <c r="B118" s="167">
        <v>340253.34</v>
      </c>
      <c r="C118" s="167">
        <v>41916.949999999997</v>
      </c>
      <c r="D118" s="167">
        <v>839391.7</v>
      </c>
      <c r="E118" s="167">
        <v>7700911</v>
      </c>
      <c r="F118" s="167">
        <v>24827999</v>
      </c>
      <c r="G118" s="167">
        <v>41469248</v>
      </c>
      <c r="H118" s="167">
        <v>22679.85</v>
      </c>
      <c r="I118" s="167">
        <v>10584943.779999999</v>
      </c>
      <c r="J118" s="167">
        <v>516104.52</v>
      </c>
      <c r="K118" s="167">
        <v>922191.94</v>
      </c>
      <c r="L118" s="153">
        <v>471438.87</v>
      </c>
      <c r="M118" s="138">
        <f>SUM(Tabla2[[#This Row],[ 0713331000]:[ 1007900000]])</f>
        <v>87737078.950000003</v>
      </c>
    </row>
    <row r="119" spans="1:13" s="134" customFormat="1">
      <c r="A119" s="144" t="s">
        <v>430</v>
      </c>
      <c r="B119" s="167">
        <v>312903.92</v>
      </c>
      <c r="C119" s="167">
        <v>18143.87</v>
      </c>
      <c r="D119" s="167">
        <v>816180.55</v>
      </c>
      <c r="E119" s="167">
        <v>6499156</v>
      </c>
      <c r="F119" s="167">
        <v>10772379</v>
      </c>
      <c r="G119" s="167">
        <v>21034707</v>
      </c>
      <c r="H119" s="167">
        <v>0</v>
      </c>
      <c r="I119" s="167">
        <v>3947701.39</v>
      </c>
      <c r="J119" s="167">
        <v>63263.98</v>
      </c>
      <c r="K119" s="167">
        <v>1109435.3899999999</v>
      </c>
      <c r="L119" s="153">
        <v>90719.4</v>
      </c>
      <c r="M119" s="138">
        <v>44664590.5</v>
      </c>
    </row>
    <row r="120" spans="1:13">
      <c r="A120" s="113"/>
      <c r="B120" s="122">
        <f>SUM(B108:B119)</f>
        <v>3178111.01</v>
      </c>
      <c r="C120" s="122">
        <f t="shared" ref="C120:M120" si="8">SUM(C108:C119)</f>
        <v>413683.22</v>
      </c>
      <c r="D120" s="122">
        <f t="shared" si="8"/>
        <v>24100323.890000001</v>
      </c>
      <c r="E120" s="122">
        <f t="shared" si="8"/>
        <v>73472914</v>
      </c>
      <c r="F120" s="122">
        <f t="shared" si="8"/>
        <v>235301833</v>
      </c>
      <c r="G120" s="122">
        <f t="shared" si="8"/>
        <v>443054963</v>
      </c>
      <c r="H120" s="122">
        <f t="shared" si="8"/>
        <v>51110604.399999999</v>
      </c>
      <c r="I120" s="122">
        <f t="shared" si="8"/>
        <v>59763187.450000003</v>
      </c>
      <c r="J120" s="122">
        <f t="shared" si="8"/>
        <v>3243980.37</v>
      </c>
      <c r="K120" s="122">
        <f t="shared" si="8"/>
        <v>16178803.1</v>
      </c>
      <c r="L120" s="122">
        <f t="shared" si="8"/>
        <v>1163503.44</v>
      </c>
      <c r="M120" s="122">
        <f t="shared" si="8"/>
        <v>905908921.88000011</v>
      </c>
    </row>
    <row r="121" spans="1:13">
      <c r="A121" s="144" t="s">
        <v>434</v>
      </c>
      <c r="B121" s="81">
        <v>232205.98</v>
      </c>
      <c r="C121" s="81">
        <v>16109.06</v>
      </c>
      <c r="D121" s="81">
        <v>769906.62</v>
      </c>
      <c r="E121" s="81">
        <v>0</v>
      </c>
      <c r="F121" s="81">
        <v>19566980</v>
      </c>
      <c r="G121" s="81">
        <v>58391493</v>
      </c>
      <c r="H121" s="81">
        <v>6541540</v>
      </c>
      <c r="I121" s="81">
        <v>6471305</v>
      </c>
      <c r="J121" s="81">
        <v>43685.49</v>
      </c>
      <c r="K121" s="81">
        <v>1049991.8799999999</v>
      </c>
      <c r="L121" s="81">
        <v>679492.4</v>
      </c>
      <c r="M121" s="81">
        <v>93762709.430000007</v>
      </c>
    </row>
    <row r="122" spans="1:13" s="134" customFormat="1">
      <c r="A122" s="144" t="s">
        <v>438</v>
      </c>
      <c r="B122" s="81">
        <v>167062.1</v>
      </c>
      <c r="C122" s="81">
        <v>62310.86</v>
      </c>
      <c r="D122" s="81">
        <v>718960.24</v>
      </c>
      <c r="E122" s="81">
        <v>4433876</v>
      </c>
      <c r="F122" s="81">
        <v>19852599</v>
      </c>
      <c r="G122" s="81">
        <v>23595550</v>
      </c>
      <c r="H122" s="81">
        <v>0</v>
      </c>
      <c r="I122" s="81">
        <v>800000.63</v>
      </c>
      <c r="J122" s="81">
        <v>54623</v>
      </c>
      <c r="K122" s="81">
        <v>1837017.98</v>
      </c>
      <c r="L122" s="81">
        <v>876985.33</v>
      </c>
      <c r="M122" s="81">
        <v>52398985.140000001</v>
      </c>
    </row>
    <row r="123" spans="1:13" s="134" customFormat="1">
      <c r="A123" s="144" t="s">
        <v>441</v>
      </c>
      <c r="B123" s="81">
        <v>212990.89</v>
      </c>
      <c r="C123" s="81">
        <v>20858.79</v>
      </c>
      <c r="D123" s="81">
        <v>2419231.7599999998</v>
      </c>
      <c r="E123" s="81">
        <v>5000000</v>
      </c>
      <c r="F123" s="81">
        <v>24536704</v>
      </c>
      <c r="G123" s="81">
        <v>36824465</v>
      </c>
      <c r="H123" s="81">
        <v>6602390</v>
      </c>
      <c r="I123" s="81">
        <v>10445414.4</v>
      </c>
      <c r="J123" s="81">
        <v>24024.65</v>
      </c>
      <c r="K123" s="81">
        <v>992350.98</v>
      </c>
      <c r="L123" s="81">
        <v>117028.83</v>
      </c>
      <c r="M123" s="81">
        <v>87195459.299999997</v>
      </c>
    </row>
    <row r="124" spans="1:13" s="134" customFormat="1">
      <c r="A124" s="144" t="s">
        <v>452</v>
      </c>
      <c r="B124" s="81">
        <v>210468.86</v>
      </c>
      <c r="C124" s="81">
        <v>66218.36</v>
      </c>
      <c r="D124" s="81">
        <v>2990114.21</v>
      </c>
      <c r="E124" s="81">
        <v>13992204</v>
      </c>
      <c r="F124" s="81">
        <v>20848252</v>
      </c>
      <c r="G124" s="81">
        <v>44632349</v>
      </c>
      <c r="H124" s="81">
        <v>7892079.0899999999</v>
      </c>
      <c r="I124" s="81">
        <v>7070750</v>
      </c>
      <c r="J124" s="81">
        <v>47063.21</v>
      </c>
      <c r="K124" s="81">
        <v>2039498.08</v>
      </c>
      <c r="L124" s="81">
        <v>204120</v>
      </c>
      <c r="M124" s="81">
        <v>99993116.810000002</v>
      </c>
    </row>
    <row r="125" spans="1:13" s="134" customFormat="1">
      <c r="A125" s="144" t="s">
        <v>457</v>
      </c>
      <c r="B125" s="81">
        <v>394986.91</v>
      </c>
      <c r="C125" s="81">
        <v>34933.589999999997</v>
      </c>
      <c r="D125" s="81">
        <v>2643899.8199999998</v>
      </c>
      <c r="E125" s="81">
        <v>4949320</v>
      </c>
      <c r="F125" s="81">
        <v>8886975</v>
      </c>
      <c r="G125" s="81">
        <v>42860238</v>
      </c>
      <c r="H125" s="81">
        <v>7774751</v>
      </c>
      <c r="I125" s="81">
        <v>550000</v>
      </c>
      <c r="J125" s="81">
        <v>82867.92</v>
      </c>
      <c r="K125" s="81">
        <v>1236598.8500000001</v>
      </c>
      <c r="L125" s="81">
        <v>0</v>
      </c>
      <c r="M125" s="81">
        <v>69414571.090000004</v>
      </c>
    </row>
    <row r="126" spans="1:13" s="134" customFormat="1">
      <c r="A126" s="144" t="s">
        <v>461</v>
      </c>
      <c r="B126" s="81">
        <v>113248.07</v>
      </c>
      <c r="C126" s="81">
        <v>52957.51</v>
      </c>
      <c r="D126" s="81">
        <v>1408545.48</v>
      </c>
      <c r="E126" s="81">
        <v>11312925</v>
      </c>
      <c r="F126" s="81">
        <v>25174221</v>
      </c>
      <c r="G126" s="81">
        <v>29100294</v>
      </c>
      <c r="H126" s="81">
        <v>6419405</v>
      </c>
      <c r="I126" s="81">
        <v>17485979.07</v>
      </c>
      <c r="J126" s="81">
        <v>209313.64</v>
      </c>
      <c r="K126" s="81">
        <v>1739034.7</v>
      </c>
      <c r="L126" s="80">
        <v>4535.97</v>
      </c>
      <c r="M126" s="81">
        <v>93020459.439999998</v>
      </c>
    </row>
    <row r="127" spans="1:13" s="134" customFormat="1">
      <c r="A127" s="144" t="s">
        <v>464</v>
      </c>
      <c r="B127" s="81">
        <v>204458</v>
      </c>
      <c r="C127" s="81">
        <v>20686.54</v>
      </c>
      <c r="D127" s="81">
        <v>1089480.6499999999</v>
      </c>
      <c r="E127" s="81">
        <v>800000</v>
      </c>
      <c r="F127" s="81">
        <v>11550000</v>
      </c>
      <c r="G127" s="81">
        <v>75223500.760000005</v>
      </c>
      <c r="H127" s="81">
        <v>10375376.539999999</v>
      </c>
      <c r="I127" s="81">
        <v>1760000</v>
      </c>
      <c r="J127" s="81">
        <v>109028.3</v>
      </c>
      <c r="K127" s="81">
        <v>1595257.63</v>
      </c>
      <c r="L127" s="81">
        <v>0</v>
      </c>
      <c r="M127" s="81">
        <v>102727788.42</v>
      </c>
    </row>
    <row r="128" spans="1:13" s="134" customFormat="1">
      <c r="A128" s="144" t="s">
        <v>465</v>
      </c>
      <c r="B128" s="81">
        <v>45760.83</v>
      </c>
      <c r="C128" s="81">
        <v>49084.04</v>
      </c>
      <c r="D128" s="81">
        <v>2138617.4</v>
      </c>
      <c r="E128" s="81">
        <v>5565525</v>
      </c>
      <c r="F128" s="81">
        <v>23632199</v>
      </c>
      <c r="G128" s="81">
        <v>40127165</v>
      </c>
      <c r="H128" s="81">
        <v>8592695.6500000004</v>
      </c>
      <c r="I128" s="81">
        <v>6819050.0499999998</v>
      </c>
      <c r="J128" s="81">
        <v>918826.29</v>
      </c>
      <c r="K128" s="81">
        <v>904649.16</v>
      </c>
      <c r="L128" s="81">
        <v>54431.64</v>
      </c>
      <c r="M128" s="81">
        <v>88848004.060000002</v>
      </c>
    </row>
    <row r="129" spans="1:13" s="134" customFormat="1">
      <c r="A129" s="144" t="s">
        <v>468</v>
      </c>
      <c r="B129" s="81">
        <v>306668.78000000003</v>
      </c>
      <c r="C129" s="81">
        <v>40099.51</v>
      </c>
      <c r="D129" s="81">
        <v>3003872.83</v>
      </c>
      <c r="E129" s="82">
        <v>0</v>
      </c>
      <c r="F129" s="81">
        <v>7597575</v>
      </c>
      <c r="G129" s="81">
        <v>37377433</v>
      </c>
      <c r="H129" s="81">
        <v>25060538</v>
      </c>
      <c r="I129" s="81">
        <v>3765206.61</v>
      </c>
      <c r="J129" s="81">
        <v>67065.45</v>
      </c>
      <c r="K129" s="81">
        <v>1068177.99</v>
      </c>
      <c r="L129" s="82">
        <v>0</v>
      </c>
      <c r="M129" s="81">
        <v>78286637.170000002</v>
      </c>
    </row>
    <row r="130" spans="1:13" s="134" customFormat="1">
      <c r="A130" s="144" t="s">
        <v>471</v>
      </c>
      <c r="B130" s="81">
        <v>207484</v>
      </c>
      <c r="C130" s="81">
        <v>3494.64</v>
      </c>
      <c r="D130" s="81">
        <v>2472641.89</v>
      </c>
      <c r="E130" s="81">
        <v>8318521</v>
      </c>
      <c r="F130" s="81">
        <v>11937842</v>
      </c>
      <c r="G130" s="81">
        <v>48581630</v>
      </c>
      <c r="H130" s="81">
        <v>19047845.34</v>
      </c>
      <c r="I130" s="81">
        <v>7104275</v>
      </c>
      <c r="J130" s="81">
        <v>91346.06</v>
      </c>
      <c r="K130" s="81">
        <v>1213590.0900000001</v>
      </c>
      <c r="L130" s="82">
        <v>0</v>
      </c>
      <c r="M130" s="81">
        <v>98978670.019999996</v>
      </c>
    </row>
    <row r="131" spans="1:13" s="134" customFormat="1">
      <c r="A131" s="144" t="s">
        <v>474</v>
      </c>
      <c r="B131" s="81">
        <v>624880</v>
      </c>
      <c r="C131" s="81">
        <v>50916.4</v>
      </c>
      <c r="D131" s="81">
        <v>547680.05000000005</v>
      </c>
      <c r="E131" s="81">
        <v>4499549</v>
      </c>
      <c r="F131" s="81">
        <v>14308971</v>
      </c>
      <c r="G131" s="81">
        <v>43013553</v>
      </c>
      <c r="H131" s="81">
        <v>10154766.779999999</v>
      </c>
      <c r="I131" s="81">
        <v>4181002.42</v>
      </c>
      <c r="J131" s="81">
        <v>69108.19</v>
      </c>
      <c r="K131" s="81">
        <v>1322605.72</v>
      </c>
      <c r="L131" s="81">
        <v>0</v>
      </c>
      <c r="M131" s="81">
        <v>78773032.560000002</v>
      </c>
    </row>
    <row r="132" spans="1:13" s="134" customFormat="1">
      <c r="A132" s="144" t="s">
        <v>479</v>
      </c>
      <c r="B132" s="81">
        <v>145834.17000000001</v>
      </c>
      <c r="C132" s="81">
        <v>48549.95</v>
      </c>
      <c r="D132" s="81">
        <v>1799508.61</v>
      </c>
      <c r="E132" s="81">
        <v>8002953</v>
      </c>
      <c r="F132" s="81">
        <v>43560905</v>
      </c>
      <c r="G132" s="81">
        <v>59521237</v>
      </c>
      <c r="H132" s="81">
        <v>2548191.1</v>
      </c>
      <c r="I132" s="81">
        <v>17904307</v>
      </c>
      <c r="J132" s="81">
        <v>62059.87</v>
      </c>
      <c r="K132" s="81">
        <v>895029.44</v>
      </c>
      <c r="L132" s="81">
        <v>0</v>
      </c>
      <c r="M132" s="81">
        <v>134488575.13999999</v>
      </c>
    </row>
    <row r="133" spans="1:13" s="134" customFormat="1">
      <c r="B133" s="122">
        <f>SUM(B121:B132)</f>
        <v>2866048.59</v>
      </c>
      <c r="C133" s="122">
        <f t="shared" ref="C133:M133" si="9">SUM(C121:C132)</f>
        <v>466219.25000000006</v>
      </c>
      <c r="D133" s="122">
        <f t="shared" si="9"/>
        <v>22002459.560000002</v>
      </c>
      <c r="E133" s="122">
        <f t="shared" si="9"/>
        <v>66874873</v>
      </c>
      <c r="F133" s="122">
        <f t="shared" si="9"/>
        <v>231453223</v>
      </c>
      <c r="G133" s="122">
        <f t="shared" si="9"/>
        <v>539248907.75999999</v>
      </c>
      <c r="H133" s="122">
        <f t="shared" si="9"/>
        <v>111009578.5</v>
      </c>
      <c r="I133" s="122">
        <f t="shared" si="9"/>
        <v>84357290.180000007</v>
      </c>
      <c r="J133" s="122">
        <f t="shared" si="9"/>
        <v>1779012.07</v>
      </c>
      <c r="K133" s="122">
        <f t="shared" si="9"/>
        <v>15893802.499999998</v>
      </c>
      <c r="L133" s="122">
        <f t="shared" si="9"/>
        <v>1936594.17</v>
      </c>
      <c r="M133" s="122">
        <f t="shared" si="9"/>
        <v>1077888008.5799999</v>
      </c>
    </row>
    <row r="134" spans="1:13" s="134" customFormat="1">
      <c r="A134" s="144" t="s">
        <v>484</v>
      </c>
      <c r="B134" s="219">
        <v>140471.70000000001</v>
      </c>
      <c r="C134" s="219">
        <v>51669.29</v>
      </c>
      <c r="D134" s="219">
        <v>2064900.24</v>
      </c>
      <c r="E134" s="219">
        <v>7800000</v>
      </c>
      <c r="F134" s="219">
        <v>15779780</v>
      </c>
      <c r="G134" s="219">
        <v>32065788</v>
      </c>
      <c r="H134" s="219">
        <v>14745661.26</v>
      </c>
      <c r="I134" s="219">
        <v>6241.99</v>
      </c>
      <c r="J134" s="219">
        <v>6241.99</v>
      </c>
      <c r="K134" s="219">
        <v>1397640.41</v>
      </c>
      <c r="L134" s="219">
        <v>0</v>
      </c>
      <c r="M134" s="227">
        <v>74052152.890000001</v>
      </c>
    </row>
    <row r="135" spans="1:13" s="134" customFormat="1">
      <c r="A135" s="144" t="s">
        <v>486</v>
      </c>
      <c r="B135" s="195">
        <v>292781.44</v>
      </c>
      <c r="C135" s="195">
        <v>4626.28</v>
      </c>
      <c r="D135" s="195">
        <v>1884101.8</v>
      </c>
      <c r="E135" s="195">
        <v>9376770</v>
      </c>
      <c r="F135" s="195">
        <v>17338948</v>
      </c>
      <c r="G135" s="195">
        <v>36150913</v>
      </c>
      <c r="H135" s="195">
        <v>8061555</v>
      </c>
      <c r="I135" s="195">
        <v>6007190</v>
      </c>
      <c r="J135" s="195">
        <v>8193.5</v>
      </c>
      <c r="K135" s="195">
        <v>914639.1</v>
      </c>
      <c r="L135" s="195">
        <v>14651.18</v>
      </c>
      <c r="M135" s="196">
        <v>80054369.299999997</v>
      </c>
    </row>
    <row r="136" spans="1:13" s="134" customFormat="1">
      <c r="A136" s="144" t="s">
        <v>488</v>
      </c>
      <c r="B136" s="81">
        <v>351098.1</v>
      </c>
      <c r="C136" s="81">
        <v>110161.35</v>
      </c>
      <c r="D136" s="81">
        <v>3012429.69</v>
      </c>
      <c r="E136" s="81">
        <v>0</v>
      </c>
      <c r="F136" s="81">
        <v>8191785</v>
      </c>
      <c r="G136" s="81">
        <v>57538513</v>
      </c>
      <c r="H136" s="81">
        <v>15345243.279999999</v>
      </c>
      <c r="I136" s="81">
        <v>3596495</v>
      </c>
      <c r="J136" s="81">
        <v>37673.57</v>
      </c>
      <c r="K136" s="81">
        <v>1029977.75</v>
      </c>
      <c r="L136" s="81">
        <v>0</v>
      </c>
      <c r="M136" s="106">
        <v>89213376.739999995</v>
      </c>
    </row>
    <row r="137" spans="1:13" s="134" customFormat="1">
      <c r="A137" s="144" t="s">
        <v>490</v>
      </c>
      <c r="B137" s="195">
        <v>222227.97</v>
      </c>
      <c r="C137" s="195">
        <v>64696.83</v>
      </c>
      <c r="D137" s="195">
        <v>2393415.0499999998</v>
      </c>
      <c r="E137" s="195">
        <v>11500000</v>
      </c>
      <c r="F137" s="195">
        <v>38006956</v>
      </c>
      <c r="G137" s="195">
        <v>54622776</v>
      </c>
      <c r="H137" s="195">
        <v>18943001.539999999</v>
      </c>
      <c r="I137" s="195">
        <v>13552875</v>
      </c>
      <c r="J137" s="195">
        <v>12563.36</v>
      </c>
      <c r="K137" s="195">
        <v>933020.6</v>
      </c>
      <c r="L137" s="195">
        <v>0</v>
      </c>
      <c r="M137" s="196">
        <v>140251532.34999999</v>
      </c>
    </row>
    <row r="138" spans="1:13" s="134" customFormat="1">
      <c r="A138" s="144" t="s">
        <v>493</v>
      </c>
      <c r="B138" s="81">
        <v>614975.93999999994</v>
      </c>
      <c r="C138" s="81">
        <v>7620.44</v>
      </c>
      <c r="D138" s="81">
        <v>2259676.8199999998</v>
      </c>
      <c r="E138" s="81">
        <v>5000000</v>
      </c>
      <c r="F138" s="81">
        <v>14900000</v>
      </c>
      <c r="G138" s="81">
        <v>60822490</v>
      </c>
      <c r="H138" s="81">
        <v>29288434.5</v>
      </c>
      <c r="I138" s="81">
        <v>10466078</v>
      </c>
      <c r="J138" s="81">
        <v>515145.27</v>
      </c>
      <c r="K138" s="81">
        <v>1977697.05</v>
      </c>
      <c r="L138" s="81">
        <v>0</v>
      </c>
      <c r="M138" s="106">
        <v>125852118.02</v>
      </c>
    </row>
    <row r="139" spans="1:13" s="134" customFormat="1">
      <c r="A139" s="144" t="s">
        <v>495</v>
      </c>
      <c r="B139" s="195">
        <v>522723.06</v>
      </c>
      <c r="C139" s="195">
        <v>91883.73</v>
      </c>
      <c r="D139" s="195">
        <v>2063673.63</v>
      </c>
      <c r="E139" s="195">
        <v>6000065</v>
      </c>
      <c r="F139" s="195">
        <v>35300130</v>
      </c>
      <c r="G139" s="195">
        <v>37595050</v>
      </c>
      <c r="H139" s="195">
        <v>16097899.98</v>
      </c>
      <c r="I139" s="195">
        <v>4599243.9000000004</v>
      </c>
      <c r="J139" s="195">
        <v>62928.73</v>
      </c>
      <c r="K139" s="195">
        <v>900355.58</v>
      </c>
      <c r="L139" s="195">
        <v>0</v>
      </c>
      <c r="M139" s="196">
        <v>103233953.61</v>
      </c>
    </row>
    <row r="140" spans="1:13" s="134" customFormat="1">
      <c r="A140" s="144" t="s">
        <v>497</v>
      </c>
      <c r="B140" s="81">
        <v>227951</v>
      </c>
      <c r="C140" s="81">
        <v>8322.4500000000007</v>
      </c>
      <c r="D140" s="81">
        <v>1108633.1499999999</v>
      </c>
      <c r="E140" s="81">
        <v>1499929.82</v>
      </c>
      <c r="F140" s="81">
        <v>14818099</v>
      </c>
      <c r="G140" s="81">
        <v>25595403</v>
      </c>
      <c r="H140" s="81">
        <v>19069990.210000001</v>
      </c>
      <c r="I140" s="81">
        <v>588000</v>
      </c>
      <c r="J140" s="81">
        <v>57458.54</v>
      </c>
      <c r="K140" s="81">
        <v>1812327.57</v>
      </c>
      <c r="L140" s="81">
        <v>0</v>
      </c>
      <c r="M140" s="106">
        <v>64786114.740000002</v>
      </c>
    </row>
    <row r="141" spans="1:13" s="134" customFormat="1">
      <c r="A141" s="144" t="s">
        <v>501</v>
      </c>
      <c r="B141" s="195">
        <v>297815</v>
      </c>
      <c r="C141" s="195">
        <v>25630.400000000001</v>
      </c>
      <c r="D141" s="195">
        <v>1805835.03</v>
      </c>
      <c r="E141" s="195">
        <v>4300000</v>
      </c>
      <c r="F141" s="195">
        <v>18193346</v>
      </c>
      <c r="G141" s="195">
        <v>72499562</v>
      </c>
      <c r="H141" s="195">
        <v>37801826</v>
      </c>
      <c r="I141" s="195">
        <v>1351000</v>
      </c>
      <c r="J141" s="195">
        <v>259199.31</v>
      </c>
      <c r="K141" s="195">
        <v>825771.49</v>
      </c>
      <c r="L141" s="195">
        <v>0</v>
      </c>
      <c r="M141" s="196">
        <v>137359985.22999999</v>
      </c>
    </row>
    <row r="142" spans="1:13" s="134" customFormat="1">
      <c r="A142" s="144" t="s">
        <v>504</v>
      </c>
      <c r="B142" s="81">
        <v>121722</v>
      </c>
      <c r="C142" s="81">
        <v>64206.84</v>
      </c>
      <c r="D142" s="81">
        <v>3724729.13</v>
      </c>
      <c r="E142" s="81">
        <v>9785924</v>
      </c>
      <c r="F142" s="81">
        <v>17308886</v>
      </c>
      <c r="G142" s="81">
        <v>41658255</v>
      </c>
      <c r="H142" s="81">
        <v>4535.97</v>
      </c>
      <c r="I142" s="81">
        <v>3706280</v>
      </c>
      <c r="J142" s="81">
        <v>4084.7</v>
      </c>
      <c r="K142" s="81">
        <v>1510427.49</v>
      </c>
      <c r="L142" s="81">
        <v>0</v>
      </c>
      <c r="M142" s="106">
        <v>77889051.129999995</v>
      </c>
    </row>
    <row r="143" spans="1:13" s="134" customFormat="1">
      <c r="A143" s="144" t="s">
        <v>507</v>
      </c>
      <c r="B143" s="195">
        <v>343881.9</v>
      </c>
      <c r="C143" s="195">
        <v>3175.18</v>
      </c>
      <c r="D143" s="195">
        <v>1610162.27</v>
      </c>
      <c r="E143" s="195">
        <v>7956267</v>
      </c>
      <c r="F143" s="195">
        <v>25587783</v>
      </c>
      <c r="G143" s="195">
        <v>45488821.759999998</v>
      </c>
      <c r="H143" s="195">
        <v>49895.67</v>
      </c>
      <c r="I143" s="195">
        <v>8607486</v>
      </c>
      <c r="J143" s="195">
        <v>19707.72</v>
      </c>
      <c r="K143" s="195">
        <v>1026627.44</v>
      </c>
      <c r="L143" s="195">
        <v>0</v>
      </c>
      <c r="M143" s="196">
        <v>90693807.939999998</v>
      </c>
    </row>
    <row r="144" spans="1:13" s="134" customFormat="1">
      <c r="A144" s="144" t="s">
        <v>510</v>
      </c>
      <c r="B144" s="81">
        <v>244678</v>
      </c>
      <c r="C144" s="81">
        <v>50183</v>
      </c>
      <c r="D144" s="81">
        <v>327761.88</v>
      </c>
      <c r="E144" s="81">
        <v>2507474</v>
      </c>
      <c r="F144" s="81">
        <v>13514351</v>
      </c>
      <c r="G144" s="81">
        <v>70344414</v>
      </c>
      <c r="H144" s="81">
        <v>11564239.699999999</v>
      </c>
      <c r="I144" s="81">
        <v>6684995</v>
      </c>
      <c r="J144" s="81">
        <v>47568.22</v>
      </c>
      <c r="K144" s="81">
        <v>1181485.6399999999</v>
      </c>
      <c r="L144" s="81">
        <v>20230.419999999998</v>
      </c>
      <c r="M144" s="106">
        <v>106487380.86</v>
      </c>
    </row>
    <row r="145" spans="1:13" s="134" customFormat="1" ht="15.75" thickBot="1">
      <c r="A145" s="144" t="s">
        <v>512</v>
      </c>
      <c r="B145" s="195">
        <v>170933</v>
      </c>
      <c r="C145" s="195">
        <v>75720.05</v>
      </c>
      <c r="D145" s="195">
        <v>883724.7</v>
      </c>
      <c r="E145" s="195">
        <v>10236505</v>
      </c>
      <c r="F145" s="195">
        <v>34523103</v>
      </c>
      <c r="G145" s="195">
        <v>69058479</v>
      </c>
      <c r="H145" s="195">
        <v>17285671.600000001</v>
      </c>
      <c r="I145" s="195">
        <v>15110161</v>
      </c>
      <c r="J145" s="195">
        <v>69410.179999999993</v>
      </c>
      <c r="K145" s="195">
        <v>825464.46</v>
      </c>
      <c r="L145" s="195">
        <v>0</v>
      </c>
      <c r="M145" s="196">
        <v>148239171.99000001</v>
      </c>
    </row>
    <row r="146" spans="1:13" s="134" customFormat="1" ht="15.75" thickTop="1">
      <c r="A146" s="150"/>
      <c r="B146" s="120">
        <f>SUM(B134:B145)</f>
        <v>3551259.11</v>
      </c>
      <c r="C146" s="120">
        <f t="shared" ref="C146:M146" si="10">SUM(C134:C145)</f>
        <v>557895.84</v>
      </c>
      <c r="D146" s="120">
        <f t="shared" si="10"/>
        <v>23139043.389999997</v>
      </c>
      <c r="E146" s="120">
        <f t="shared" si="10"/>
        <v>75962934.819999993</v>
      </c>
      <c r="F146" s="120">
        <f t="shared" si="10"/>
        <v>253463167</v>
      </c>
      <c r="G146" s="120">
        <f t="shared" si="10"/>
        <v>603440464.75999999</v>
      </c>
      <c r="H146" s="120">
        <f t="shared" si="10"/>
        <v>188257954.70999998</v>
      </c>
      <c r="I146" s="120">
        <f t="shared" si="10"/>
        <v>74276045.890000001</v>
      </c>
      <c r="J146" s="120">
        <f t="shared" si="10"/>
        <v>1100175.0899999999</v>
      </c>
      <c r="K146" s="120">
        <f t="shared" si="10"/>
        <v>14335434.579999998</v>
      </c>
      <c r="L146" s="120">
        <f t="shared" si="10"/>
        <v>34881.599999999999</v>
      </c>
      <c r="M146" s="120">
        <f t="shared" si="10"/>
        <v>1238113014.8</v>
      </c>
    </row>
    <row r="147" spans="1:13" s="134" customFormat="1">
      <c r="A147" s="144" t="s">
        <v>514</v>
      </c>
      <c r="B147" s="81">
        <v>280485.12</v>
      </c>
      <c r="C147" s="81">
        <v>42101.17</v>
      </c>
      <c r="D147" s="81">
        <v>1443708.99</v>
      </c>
      <c r="E147" s="81">
        <v>1500000</v>
      </c>
      <c r="F147" s="81">
        <v>8250000</v>
      </c>
      <c r="G147" s="81">
        <v>20385501</v>
      </c>
      <c r="H147" s="81">
        <v>6465810</v>
      </c>
      <c r="I147" s="81">
        <v>0</v>
      </c>
      <c r="J147" s="81">
        <v>7686.89</v>
      </c>
      <c r="K147" s="81">
        <v>1567716.9</v>
      </c>
      <c r="L147" s="81">
        <v>0</v>
      </c>
      <c r="M147" s="106">
        <v>39943010.07</v>
      </c>
    </row>
    <row r="148" spans="1:13" s="134" customFormat="1">
      <c r="A148" s="144" t="s">
        <v>516</v>
      </c>
      <c r="B148" s="195">
        <v>282980.71999999997</v>
      </c>
      <c r="C148" s="195">
        <v>6667.88</v>
      </c>
      <c r="D148" s="195">
        <v>1027564.17</v>
      </c>
      <c r="E148" s="195">
        <v>8649356</v>
      </c>
      <c r="F148" s="195">
        <v>16866463</v>
      </c>
      <c r="G148" s="195">
        <v>40949113</v>
      </c>
      <c r="H148" s="195">
        <v>7924685</v>
      </c>
      <c r="I148" s="195">
        <v>6583180</v>
      </c>
      <c r="J148" s="195">
        <v>41252.400000000001</v>
      </c>
      <c r="K148" s="195">
        <v>981284.84</v>
      </c>
      <c r="L148" s="195">
        <v>0</v>
      </c>
      <c r="M148" s="196">
        <v>83312547.010000005</v>
      </c>
    </row>
    <row r="149" spans="1:13" s="134" customFormat="1">
      <c r="A149" s="144" t="s">
        <v>517</v>
      </c>
      <c r="B149" s="81">
        <v>524977.06000000006</v>
      </c>
      <c r="C149" s="81">
        <v>146912.28</v>
      </c>
      <c r="D149" s="81">
        <v>4971913.55</v>
      </c>
      <c r="E149" s="81">
        <v>4710001</v>
      </c>
      <c r="F149" s="81">
        <v>4332257</v>
      </c>
      <c r="G149" s="81">
        <v>40692019.659999996</v>
      </c>
      <c r="H149" s="81">
        <v>10470235</v>
      </c>
      <c r="I149" s="81">
        <v>7866453.3499999996</v>
      </c>
      <c r="J149" s="81">
        <v>162897.10999999999</v>
      </c>
      <c r="K149" s="81">
        <v>2063319.06</v>
      </c>
      <c r="L149" s="81">
        <v>0</v>
      </c>
      <c r="M149" s="106">
        <v>75940985.069999993</v>
      </c>
    </row>
    <row r="150" spans="1:13" s="134" customFormat="1">
      <c r="A150" s="144" t="s">
        <v>523</v>
      </c>
      <c r="B150" s="195">
        <v>405986.77</v>
      </c>
      <c r="C150" s="195">
        <v>199095.1</v>
      </c>
      <c r="D150" s="195">
        <v>5612255.1699999999</v>
      </c>
      <c r="E150" s="195">
        <v>4022625</v>
      </c>
      <c r="F150" s="195">
        <v>24953442</v>
      </c>
      <c r="G150" s="195">
        <v>51660565</v>
      </c>
      <c r="H150" s="195">
        <v>42294688</v>
      </c>
      <c r="I150" s="195">
        <v>4590864</v>
      </c>
      <c r="J150" s="195">
        <v>314795.51</v>
      </c>
      <c r="K150" s="195">
        <v>429565.58</v>
      </c>
      <c r="L150" s="195">
        <v>0</v>
      </c>
      <c r="M150" s="196">
        <v>134483882.13</v>
      </c>
    </row>
    <row r="151" spans="1:13" s="134" customFormat="1">
      <c r="A151" s="144" t="s">
        <v>528</v>
      </c>
      <c r="B151" s="81">
        <v>409048</v>
      </c>
      <c r="C151" s="81">
        <v>150008.03</v>
      </c>
      <c r="D151" s="81">
        <v>3897715.64</v>
      </c>
      <c r="E151" s="81">
        <v>10421484</v>
      </c>
      <c r="F151" s="81">
        <v>10083260</v>
      </c>
      <c r="G151" s="81">
        <v>50360653</v>
      </c>
      <c r="H151" s="81">
        <v>27325300</v>
      </c>
      <c r="I151" s="81">
        <v>14091566</v>
      </c>
      <c r="J151" s="81">
        <v>1996862.69</v>
      </c>
      <c r="K151" s="81">
        <v>1546689.07</v>
      </c>
      <c r="L151" s="81">
        <v>0</v>
      </c>
      <c r="M151" s="106">
        <v>120282586.43000001</v>
      </c>
    </row>
    <row r="152" spans="1:13" s="134" customFormat="1">
      <c r="A152" s="144" t="s">
        <v>529</v>
      </c>
      <c r="B152" s="195">
        <v>1410486.22</v>
      </c>
      <c r="C152" s="195">
        <v>185872.71</v>
      </c>
      <c r="D152" s="195">
        <v>4621416.51</v>
      </c>
      <c r="E152" s="195">
        <v>5400000</v>
      </c>
      <c r="F152" s="195">
        <v>21433559</v>
      </c>
      <c r="G152" s="195">
        <v>47717012</v>
      </c>
      <c r="H152" s="195">
        <v>34344221</v>
      </c>
      <c r="I152" s="195">
        <v>17343620</v>
      </c>
      <c r="J152" s="195">
        <v>4761000.0599999996</v>
      </c>
      <c r="K152" s="195">
        <v>801724.67</v>
      </c>
      <c r="L152" s="195">
        <v>0</v>
      </c>
      <c r="M152" s="196">
        <v>138018912.16999999</v>
      </c>
    </row>
    <row r="153" spans="1:13" s="134" customFormat="1">
      <c r="A153" s="144" t="s">
        <v>530</v>
      </c>
      <c r="B153" s="81">
        <v>1663694.2</v>
      </c>
      <c r="C153" s="81">
        <v>160198.13</v>
      </c>
      <c r="D153" s="81">
        <v>3070524.3</v>
      </c>
      <c r="E153" s="81">
        <v>2600000</v>
      </c>
      <c r="F153" s="81">
        <v>15771224</v>
      </c>
      <c r="G153" s="81">
        <v>38596354</v>
      </c>
      <c r="H153" s="81">
        <v>7289283</v>
      </c>
      <c r="I153" s="81">
        <v>174360</v>
      </c>
      <c r="J153" s="81">
        <v>1695035.43</v>
      </c>
      <c r="K153" s="81">
        <v>1239387.93</v>
      </c>
      <c r="L153" s="81">
        <v>0</v>
      </c>
      <c r="M153" s="106">
        <v>72260060.989999995</v>
      </c>
    </row>
    <row r="154" spans="1:13" s="134" customFormat="1">
      <c r="A154" s="144" t="s">
        <v>534</v>
      </c>
      <c r="B154" s="195">
        <v>666145</v>
      </c>
      <c r="C154" s="195">
        <v>139494.93</v>
      </c>
      <c r="D154" s="195">
        <v>2971552.14</v>
      </c>
      <c r="E154" s="195">
        <v>8389530</v>
      </c>
      <c r="F154" s="195">
        <v>22488982</v>
      </c>
      <c r="G154" s="195">
        <v>42042134</v>
      </c>
      <c r="H154" s="195">
        <v>24101090</v>
      </c>
      <c r="I154" s="195">
        <v>18192960</v>
      </c>
      <c r="J154" s="195">
        <v>29.68</v>
      </c>
      <c r="K154" s="195">
        <v>877249.41</v>
      </c>
      <c r="L154" s="195">
        <v>0</v>
      </c>
      <c r="M154" s="196">
        <v>119869167.16</v>
      </c>
    </row>
    <row r="155" spans="1:13" s="134" customFormat="1">
      <c r="A155" s="144" t="s">
        <v>535</v>
      </c>
      <c r="B155" s="81">
        <v>829458.02</v>
      </c>
      <c r="C155" s="81">
        <v>190187.66</v>
      </c>
      <c r="D155" s="81">
        <v>2659589.33</v>
      </c>
      <c r="E155" s="81">
        <v>3600000</v>
      </c>
      <c r="F155" s="81">
        <v>16949760</v>
      </c>
      <c r="G155" s="81">
        <v>48022863</v>
      </c>
      <c r="H155" s="81">
        <v>12499570</v>
      </c>
      <c r="I155" s="81">
        <v>0</v>
      </c>
      <c r="J155" s="81">
        <v>821398.59</v>
      </c>
      <c r="K155" s="81">
        <v>845343.31</v>
      </c>
      <c r="L155" s="81">
        <v>0</v>
      </c>
      <c r="M155" s="106">
        <v>86418169.909999996</v>
      </c>
    </row>
    <row r="156" spans="1:13" s="134" customFormat="1">
      <c r="A156" s="144" t="s">
        <v>536</v>
      </c>
      <c r="B156" s="195">
        <v>721191.13</v>
      </c>
      <c r="C156" s="195">
        <v>26926.28</v>
      </c>
      <c r="D156" s="195">
        <v>3060629.06</v>
      </c>
      <c r="E156" s="195">
        <v>3568000</v>
      </c>
      <c r="F156" s="195">
        <v>29415578</v>
      </c>
      <c r="G156" s="195">
        <v>21277382</v>
      </c>
      <c r="H156" s="195">
        <v>0</v>
      </c>
      <c r="I156" s="195">
        <v>2.39</v>
      </c>
      <c r="J156" s="195">
        <v>404758.01</v>
      </c>
      <c r="K156" s="195">
        <v>1235112.51</v>
      </c>
      <c r="L156" s="195">
        <v>0</v>
      </c>
      <c r="M156" s="196">
        <v>59709579.380000003</v>
      </c>
    </row>
    <row r="157" spans="1:13" s="134" customFormat="1">
      <c r="A157" s="144" t="s">
        <v>544</v>
      </c>
      <c r="B157" s="105">
        <v>2161688.86</v>
      </c>
      <c r="C157" s="105">
        <v>55462.2</v>
      </c>
      <c r="D157" s="105">
        <v>2209453.71</v>
      </c>
      <c r="E157" s="105">
        <v>12273924</v>
      </c>
      <c r="F157" s="105">
        <v>21767750</v>
      </c>
      <c r="G157" s="105">
        <v>34830398</v>
      </c>
      <c r="H157" s="105">
        <v>21173425.02</v>
      </c>
      <c r="I157" s="105">
        <v>3633000</v>
      </c>
      <c r="J157" s="105">
        <v>462300.2</v>
      </c>
      <c r="K157" s="105">
        <v>1134287.5</v>
      </c>
      <c r="L157" s="105">
        <v>0</v>
      </c>
      <c r="M157" s="155">
        <v>99701689.489999995</v>
      </c>
    </row>
    <row r="158" spans="1:13" s="134" customFormat="1" ht="15.75" thickBot="1">
      <c r="A158" s="144" t="s">
        <v>546</v>
      </c>
      <c r="B158" s="195">
        <v>1076064.96</v>
      </c>
      <c r="C158" s="195">
        <v>5851.4</v>
      </c>
      <c r="D158" s="195">
        <v>2714791.5</v>
      </c>
      <c r="E158" s="195">
        <v>0</v>
      </c>
      <c r="F158" s="195">
        <v>12309952</v>
      </c>
      <c r="G158" s="195">
        <v>47224450</v>
      </c>
      <c r="H158" s="195">
        <v>5072000</v>
      </c>
      <c r="I158" s="195">
        <v>13364471.859999999</v>
      </c>
      <c r="J158" s="195">
        <v>30936.65</v>
      </c>
      <c r="K158" s="195">
        <v>972643</v>
      </c>
      <c r="L158" s="195">
        <v>0</v>
      </c>
      <c r="M158" s="196">
        <v>82771161.370000005</v>
      </c>
    </row>
    <row r="159" spans="1:13" s="134" customFormat="1" ht="15.75" thickTop="1">
      <c r="A159" s="150"/>
      <c r="B159" s="120">
        <f>SUM(B147:B158)</f>
        <v>10432206.059999999</v>
      </c>
      <c r="C159" s="120">
        <f t="shared" ref="C159:M159" si="11">SUM(C147:C158)</f>
        <v>1308777.7699999998</v>
      </c>
      <c r="D159" s="120">
        <f t="shared" si="11"/>
        <v>38261114.07</v>
      </c>
      <c r="E159" s="120">
        <f t="shared" si="11"/>
        <v>65134920</v>
      </c>
      <c r="F159" s="120">
        <f t="shared" si="11"/>
        <v>204622227</v>
      </c>
      <c r="G159" s="120">
        <f t="shared" si="11"/>
        <v>483758444.65999997</v>
      </c>
      <c r="H159" s="120">
        <f t="shared" si="11"/>
        <v>198960307.02000001</v>
      </c>
      <c r="I159" s="120">
        <f t="shared" si="11"/>
        <v>85840477.599999994</v>
      </c>
      <c r="J159" s="120">
        <f t="shared" si="11"/>
        <v>10698953.219999999</v>
      </c>
      <c r="K159" s="120">
        <f t="shared" si="11"/>
        <v>13694323.780000001</v>
      </c>
      <c r="L159" s="120">
        <f t="shared" si="11"/>
        <v>0</v>
      </c>
      <c r="M159" s="120">
        <f t="shared" si="11"/>
        <v>1112711751.1799998</v>
      </c>
    </row>
    <row r="160" spans="1:13" s="134" customFormat="1">
      <c r="A160" s="144" t="s">
        <v>549</v>
      </c>
      <c r="B160" s="6">
        <v>255487.5</v>
      </c>
      <c r="C160" s="6">
        <v>17463.13</v>
      </c>
      <c r="D160" s="6">
        <v>1319668.8600000001</v>
      </c>
      <c r="E160" s="6">
        <v>19849198</v>
      </c>
      <c r="F160" s="6">
        <v>15295630</v>
      </c>
      <c r="G160" s="6">
        <v>38155872</v>
      </c>
      <c r="H160" s="6">
        <v>0</v>
      </c>
      <c r="I160" s="6">
        <v>1075000</v>
      </c>
      <c r="J160" s="6">
        <v>275020.71999999997</v>
      </c>
      <c r="K160" s="6">
        <v>876064.24</v>
      </c>
      <c r="L160" s="6">
        <v>0</v>
      </c>
      <c r="M160" s="261">
        <v>77119404.450000003</v>
      </c>
    </row>
    <row r="161" spans="1:13" s="134" customFormat="1">
      <c r="A161" s="144" t="s">
        <v>566</v>
      </c>
      <c r="B161" s="265">
        <v>142319.42000000001</v>
      </c>
      <c r="C161" s="265">
        <v>140251.99</v>
      </c>
      <c r="D161" s="265">
        <v>2934738.62</v>
      </c>
      <c r="E161" s="265">
        <v>8704000</v>
      </c>
      <c r="F161" s="265">
        <v>12864138</v>
      </c>
      <c r="G161" s="265">
        <v>35742550.93</v>
      </c>
      <c r="H161" s="265">
        <v>9974834</v>
      </c>
      <c r="I161" s="265">
        <v>7.23</v>
      </c>
      <c r="J161" s="265">
        <v>250954.9</v>
      </c>
      <c r="K161" s="265">
        <v>1716768.45</v>
      </c>
      <c r="L161" s="265">
        <v>0</v>
      </c>
      <c r="M161" s="266">
        <v>72470563.540000007</v>
      </c>
    </row>
    <row r="162" spans="1:13" s="134" customFormat="1">
      <c r="A162" s="144" t="s">
        <v>568</v>
      </c>
      <c r="B162" s="6">
        <v>88469</v>
      </c>
      <c r="C162" s="6">
        <v>21720.27</v>
      </c>
      <c r="D162" s="6">
        <v>3295025.62</v>
      </c>
      <c r="E162" s="6">
        <v>22660000</v>
      </c>
      <c r="F162" s="6">
        <v>26211215</v>
      </c>
      <c r="G162" s="6">
        <v>79133133</v>
      </c>
      <c r="H162" s="6">
        <v>12153889.439999999</v>
      </c>
      <c r="I162" s="6">
        <v>6352171.3200000003</v>
      </c>
      <c r="J162" s="6">
        <v>1105411.72</v>
      </c>
      <c r="K162" s="6">
        <v>1337242.5</v>
      </c>
      <c r="L162" s="6">
        <v>0</v>
      </c>
      <c r="M162" s="261">
        <v>152358277.87</v>
      </c>
    </row>
    <row r="163" spans="1:13" s="134" customFormat="1">
      <c r="A163" s="144" t="s">
        <v>570</v>
      </c>
      <c r="B163" s="265">
        <v>326167.90999999997</v>
      </c>
      <c r="C163" s="265">
        <v>33133.54</v>
      </c>
      <c r="D163" s="265">
        <v>2014286.84</v>
      </c>
      <c r="E163" s="265">
        <v>8568000</v>
      </c>
      <c r="F163" s="265">
        <v>13400000</v>
      </c>
      <c r="G163" s="265">
        <v>38771363.009999998</v>
      </c>
      <c r="H163" s="265">
        <v>501355</v>
      </c>
      <c r="I163" s="265">
        <v>6946120</v>
      </c>
      <c r="J163" s="265">
        <v>133659.41</v>
      </c>
      <c r="K163" s="265">
        <v>1015898.29</v>
      </c>
      <c r="L163" s="265">
        <v>0</v>
      </c>
      <c r="M163" s="266">
        <v>71709984</v>
      </c>
    </row>
    <row r="164" spans="1:13" s="134" customFormat="1">
      <c r="A164" s="144" t="s">
        <v>573</v>
      </c>
      <c r="B164" s="6">
        <v>266182.12</v>
      </c>
      <c r="C164" s="6">
        <v>61075.64</v>
      </c>
      <c r="D164" s="6">
        <v>1301152.58</v>
      </c>
      <c r="E164" s="6">
        <v>14560886</v>
      </c>
      <c r="F164" s="6">
        <v>25706260</v>
      </c>
      <c r="G164" s="6">
        <v>33997070.159999996</v>
      </c>
      <c r="H164" s="6">
        <v>11476431</v>
      </c>
      <c r="I164" s="6">
        <v>10806482</v>
      </c>
      <c r="J164" s="6">
        <v>120405.08</v>
      </c>
      <c r="K164" s="6">
        <v>727686.14</v>
      </c>
      <c r="L164" s="6">
        <v>0</v>
      </c>
      <c r="M164" s="261">
        <v>99023630.719999999</v>
      </c>
    </row>
    <row r="165" spans="1:13" s="134" customFormat="1">
      <c r="A165" s="144" t="s">
        <v>578</v>
      </c>
      <c r="B165" s="265">
        <v>388275.6</v>
      </c>
      <c r="C165" s="265">
        <v>38462.46</v>
      </c>
      <c r="D165" s="265">
        <v>1542974.87</v>
      </c>
      <c r="E165" s="265">
        <v>4080000</v>
      </c>
      <c r="F165" s="265">
        <v>22919042</v>
      </c>
      <c r="G165" s="265">
        <v>51576950</v>
      </c>
      <c r="H165" s="265">
        <v>8885612.0800000001</v>
      </c>
      <c r="I165" s="265">
        <v>7826740.4299999997</v>
      </c>
      <c r="J165" s="265">
        <v>1730.53</v>
      </c>
      <c r="K165" s="265">
        <v>829430.35</v>
      </c>
      <c r="L165" s="265">
        <v>0</v>
      </c>
      <c r="M165" s="266">
        <v>98089218.319999993</v>
      </c>
    </row>
    <row r="166" spans="1:13" ht="18.75">
      <c r="A166" s="66" t="s">
        <v>183</v>
      </c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</row>
    <row r="167" spans="1:13" ht="18.75" customHeight="1">
      <c r="A167" s="198" t="s">
        <v>575</v>
      </c>
      <c r="B167" s="67"/>
      <c r="C167" s="67"/>
      <c r="D167" s="67"/>
    </row>
  </sheetData>
  <sheetProtection password="9E07" sheet="1" objects="1" scenarios="1"/>
  <mergeCells count="1">
    <mergeCell ref="A1:M1"/>
  </mergeCells>
  <pageMargins left="0.42" right="0.28999999999999998" top="0.42" bottom="0.48" header="0.17" footer="0.3"/>
  <pageSetup scale="60" fitToWidth="0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K167"/>
  <sheetViews>
    <sheetView zoomScale="115" zoomScaleNormal="115" workbookViewId="0">
      <pane ySplit="3" topLeftCell="A115" activePane="bottomLeft" state="frozen"/>
      <selection activeCell="A85" sqref="A85"/>
      <selection pane="bottomLeft" activeCell="B166" sqref="B166"/>
    </sheetView>
  </sheetViews>
  <sheetFormatPr baseColWidth="10" defaultRowHeight="15"/>
  <cols>
    <col min="1" max="1" width="12.42578125" customWidth="1"/>
    <col min="2" max="8" width="14.7109375" customWidth="1"/>
    <col min="11" max="11" width="12.5703125" bestFit="1" customWidth="1"/>
  </cols>
  <sheetData>
    <row r="1" spans="1:11" ht="54" customHeight="1">
      <c r="A1" s="269" t="s">
        <v>560</v>
      </c>
      <c r="B1" s="269"/>
      <c r="C1" s="269"/>
      <c r="D1" s="269"/>
      <c r="E1" s="269"/>
      <c r="F1" s="269"/>
      <c r="G1" s="269"/>
      <c r="H1" s="269"/>
      <c r="I1" s="12"/>
      <c r="J1" s="12"/>
      <c r="K1" s="12"/>
    </row>
    <row r="2" spans="1:11">
      <c r="A2" s="2" t="s">
        <v>109</v>
      </c>
      <c r="B2" s="72" t="s">
        <v>393</v>
      </c>
      <c r="C2" s="72" t="s">
        <v>394</v>
      </c>
      <c r="D2" s="72" t="s">
        <v>395</v>
      </c>
      <c r="E2" s="72" t="s">
        <v>396</v>
      </c>
      <c r="F2" s="72" t="s">
        <v>397</v>
      </c>
      <c r="G2" s="72" t="s">
        <v>398</v>
      </c>
      <c r="H2" s="4" t="s">
        <v>108</v>
      </c>
    </row>
    <row r="3" spans="1:11" s="25" customFormat="1">
      <c r="A3" s="136" t="s">
        <v>110</v>
      </c>
      <c r="B3" s="23" t="s">
        <v>167</v>
      </c>
      <c r="C3" s="23" t="s">
        <v>168</v>
      </c>
      <c r="D3" s="23" t="s">
        <v>169</v>
      </c>
      <c r="E3" s="23" t="s">
        <v>167</v>
      </c>
      <c r="F3" s="23" t="s">
        <v>168</v>
      </c>
      <c r="G3" s="170" t="s">
        <v>169</v>
      </c>
      <c r="H3" s="24"/>
    </row>
    <row r="4" spans="1:11">
      <c r="A4" s="4" t="s">
        <v>0</v>
      </c>
      <c r="B4" s="6">
        <v>1060936.05</v>
      </c>
      <c r="C4" s="6">
        <v>648.13</v>
      </c>
      <c r="D4" s="6">
        <v>2994100.9</v>
      </c>
      <c r="E4" s="6">
        <v>0</v>
      </c>
      <c r="F4" s="6">
        <v>434245.55</v>
      </c>
      <c r="G4" s="6">
        <v>482898.23</v>
      </c>
      <c r="H4" s="7">
        <v>4972828.8600000003</v>
      </c>
    </row>
    <row r="5" spans="1:11">
      <c r="A5" s="4" t="s">
        <v>1</v>
      </c>
      <c r="B5" s="6">
        <v>846307.79</v>
      </c>
      <c r="C5" s="6">
        <v>0</v>
      </c>
      <c r="D5" s="6">
        <v>3197221.87</v>
      </c>
      <c r="E5" s="6">
        <v>0</v>
      </c>
      <c r="F5" s="6">
        <v>357165.11</v>
      </c>
      <c r="G5" s="6">
        <v>601854.4</v>
      </c>
      <c r="H5" s="7">
        <v>5002549.17</v>
      </c>
    </row>
    <row r="6" spans="1:11">
      <c r="A6" s="4" t="s">
        <v>2</v>
      </c>
      <c r="B6" s="6">
        <v>938060.97</v>
      </c>
      <c r="C6" s="6">
        <v>0</v>
      </c>
      <c r="D6" s="6">
        <v>3406551.14</v>
      </c>
      <c r="E6" s="6">
        <v>0</v>
      </c>
      <c r="F6" s="6">
        <v>386271</v>
      </c>
      <c r="G6" s="6">
        <v>502387.7</v>
      </c>
      <c r="H6" s="7">
        <v>5233270.8099999996</v>
      </c>
    </row>
    <row r="7" spans="1:11">
      <c r="A7" s="4" t="s">
        <v>3</v>
      </c>
      <c r="B7" s="6">
        <v>868289.59</v>
      </c>
      <c r="C7" s="6">
        <v>6236.7</v>
      </c>
      <c r="D7" s="6">
        <v>3283564.56</v>
      </c>
      <c r="E7" s="6">
        <v>0</v>
      </c>
      <c r="F7" s="6">
        <v>328944.42</v>
      </c>
      <c r="G7" s="6">
        <v>457038.81</v>
      </c>
      <c r="H7" s="7">
        <v>4944074.08</v>
      </c>
    </row>
    <row r="8" spans="1:11">
      <c r="A8" s="4" t="s">
        <v>4</v>
      </c>
      <c r="B8" s="6">
        <v>1092044.95</v>
      </c>
      <c r="C8" s="6">
        <v>0</v>
      </c>
      <c r="D8" s="6">
        <v>3095495.37</v>
      </c>
      <c r="E8" s="6">
        <v>0</v>
      </c>
      <c r="F8" s="6">
        <v>356098.53</v>
      </c>
      <c r="G8" s="6">
        <v>612212.9</v>
      </c>
      <c r="H8" s="7">
        <v>5155851.75</v>
      </c>
    </row>
    <row r="9" spans="1:11">
      <c r="A9" s="4" t="s">
        <v>5</v>
      </c>
      <c r="B9" s="6">
        <v>986151.62</v>
      </c>
      <c r="C9" s="6">
        <v>443.92</v>
      </c>
      <c r="D9" s="6">
        <v>3360270.32</v>
      </c>
      <c r="E9" s="6">
        <v>0</v>
      </c>
      <c r="F9" s="6">
        <v>405935.95</v>
      </c>
      <c r="G9" s="6">
        <v>635226.75</v>
      </c>
      <c r="H9" s="7">
        <v>5388028.5599999996</v>
      </c>
    </row>
    <row r="10" spans="1:11">
      <c r="A10" s="4" t="s">
        <v>6</v>
      </c>
      <c r="B10" s="6">
        <v>1011580.84</v>
      </c>
      <c r="C10" s="6">
        <v>7166.14</v>
      </c>
      <c r="D10" s="6">
        <v>4082936.19</v>
      </c>
      <c r="E10" s="6">
        <v>0</v>
      </c>
      <c r="F10" s="6">
        <v>499829.38</v>
      </c>
      <c r="G10" s="6">
        <v>743395.53</v>
      </c>
      <c r="H10" s="7">
        <v>6344908.0800000001</v>
      </c>
    </row>
    <row r="11" spans="1:11">
      <c r="A11" s="4" t="s">
        <v>7</v>
      </c>
      <c r="B11" s="6">
        <v>1017468.45</v>
      </c>
      <c r="C11" s="6">
        <v>6151.51</v>
      </c>
      <c r="D11" s="6">
        <v>2962758.32</v>
      </c>
      <c r="E11" s="6">
        <v>0</v>
      </c>
      <c r="F11" s="6">
        <v>342004.94</v>
      </c>
      <c r="G11" s="6">
        <v>549387.12</v>
      </c>
      <c r="H11" s="7">
        <v>4877770.34</v>
      </c>
    </row>
    <row r="12" spans="1:11">
      <c r="A12" s="4" t="s">
        <v>8</v>
      </c>
      <c r="B12" s="6">
        <v>826891.86</v>
      </c>
      <c r="C12" s="6">
        <v>630.25</v>
      </c>
      <c r="D12" s="6">
        <v>3410582.13</v>
      </c>
      <c r="E12" s="6">
        <v>0</v>
      </c>
      <c r="F12" s="6">
        <v>484478.06</v>
      </c>
      <c r="G12" s="6">
        <v>533640.72</v>
      </c>
      <c r="H12" s="7">
        <v>5256223.0199999996</v>
      </c>
    </row>
    <row r="13" spans="1:11">
      <c r="A13" s="4" t="s">
        <v>9</v>
      </c>
      <c r="B13" s="6">
        <v>995362.29</v>
      </c>
      <c r="C13" s="6">
        <v>15836.04</v>
      </c>
      <c r="D13" s="6">
        <v>2608684.37</v>
      </c>
      <c r="E13" s="6">
        <v>0</v>
      </c>
      <c r="F13" s="6">
        <v>323612.69</v>
      </c>
      <c r="G13" s="6">
        <v>547453.81999999995</v>
      </c>
      <c r="H13" s="7">
        <v>4490949.21</v>
      </c>
    </row>
    <row r="14" spans="1:11">
      <c r="A14" s="4" t="s">
        <v>10</v>
      </c>
      <c r="B14" s="6">
        <v>909513.7</v>
      </c>
      <c r="C14" s="6">
        <v>8009.81</v>
      </c>
      <c r="D14" s="6">
        <v>3301126.79</v>
      </c>
      <c r="E14" s="6">
        <v>8377.51</v>
      </c>
      <c r="F14" s="6">
        <v>344959.43</v>
      </c>
      <c r="G14" s="6">
        <v>576321.12</v>
      </c>
      <c r="H14" s="7">
        <v>5148308.3600000003</v>
      </c>
    </row>
    <row r="15" spans="1:11">
      <c r="A15" s="4" t="s">
        <v>11</v>
      </c>
      <c r="B15" s="6">
        <v>1041271.79</v>
      </c>
      <c r="C15" s="6">
        <v>7857.57</v>
      </c>
      <c r="D15" s="6">
        <v>3902574.14</v>
      </c>
      <c r="E15" s="6">
        <v>0</v>
      </c>
      <c r="F15" s="6">
        <v>357305.9</v>
      </c>
      <c r="G15" s="6">
        <v>688248.79</v>
      </c>
      <c r="H15" s="7">
        <v>5997258.1900000004</v>
      </c>
    </row>
    <row r="16" spans="1:11">
      <c r="A16" s="4"/>
      <c r="B16" s="39">
        <f>SUBTOTAL(109,B4:B15)</f>
        <v>11593879.899999999</v>
      </c>
      <c r="C16" s="39">
        <f t="shared" ref="C16:H16" si="0">SUBTOTAL(109,C4:C15)</f>
        <v>52980.07</v>
      </c>
      <c r="D16" s="39">
        <f t="shared" si="0"/>
        <v>39605866.100000001</v>
      </c>
      <c r="E16" s="39">
        <f t="shared" si="0"/>
        <v>8377.51</v>
      </c>
      <c r="F16" s="39">
        <f t="shared" si="0"/>
        <v>4620850.96</v>
      </c>
      <c r="G16" s="39">
        <f t="shared" si="0"/>
        <v>6930065.8900000006</v>
      </c>
      <c r="H16" s="39">
        <f t="shared" si="0"/>
        <v>62812020.43</v>
      </c>
    </row>
    <row r="17" spans="1:8">
      <c r="A17" s="4" t="s">
        <v>12</v>
      </c>
      <c r="B17" s="6">
        <v>787882.79</v>
      </c>
      <c r="C17" s="6">
        <v>4320.6899999999996</v>
      </c>
      <c r="D17" s="6">
        <v>3483156.61</v>
      </c>
      <c r="E17" s="6">
        <v>0</v>
      </c>
      <c r="F17" s="6">
        <v>366646.41</v>
      </c>
      <c r="G17" s="6">
        <v>498137.27</v>
      </c>
      <c r="H17" s="7">
        <v>5140143.7699999996</v>
      </c>
    </row>
    <row r="18" spans="1:8">
      <c r="A18" s="4" t="s">
        <v>13</v>
      </c>
      <c r="B18" s="6">
        <v>802805.64</v>
      </c>
      <c r="C18" s="6">
        <v>4822.8100000000004</v>
      </c>
      <c r="D18" s="6">
        <v>3029406.71</v>
      </c>
      <c r="E18" s="6">
        <v>0</v>
      </c>
      <c r="F18" s="6">
        <v>378554.4</v>
      </c>
      <c r="G18" s="6">
        <v>782814.34</v>
      </c>
      <c r="H18" s="7">
        <v>4998403.9000000004</v>
      </c>
    </row>
    <row r="19" spans="1:8">
      <c r="A19" s="4" t="s">
        <v>14</v>
      </c>
      <c r="B19" s="6">
        <v>1007450.83</v>
      </c>
      <c r="C19" s="6">
        <v>6628.65</v>
      </c>
      <c r="D19" s="6">
        <v>3502405.55</v>
      </c>
      <c r="E19" s="6">
        <v>0</v>
      </c>
      <c r="F19" s="6">
        <v>343654.9</v>
      </c>
      <c r="G19" s="6">
        <v>825634.86</v>
      </c>
      <c r="H19" s="7">
        <v>5685774.79</v>
      </c>
    </row>
    <row r="20" spans="1:8">
      <c r="A20" s="4" t="s">
        <v>15</v>
      </c>
      <c r="B20" s="6">
        <v>743765.13</v>
      </c>
      <c r="C20" s="6">
        <v>3529.56</v>
      </c>
      <c r="D20" s="6">
        <v>3014063.52</v>
      </c>
      <c r="E20" s="6">
        <v>0</v>
      </c>
      <c r="F20" s="6">
        <v>362517.69</v>
      </c>
      <c r="G20" s="6">
        <v>667410.49</v>
      </c>
      <c r="H20" s="7">
        <v>4791286.3899999997</v>
      </c>
    </row>
    <row r="21" spans="1:8">
      <c r="A21" s="4" t="s">
        <v>16</v>
      </c>
      <c r="B21" s="6">
        <v>841460.33</v>
      </c>
      <c r="C21" s="6">
        <v>6045.88</v>
      </c>
      <c r="D21" s="6">
        <v>3411539.55</v>
      </c>
      <c r="E21" s="6">
        <v>0</v>
      </c>
      <c r="F21" s="6">
        <v>380241.63</v>
      </c>
      <c r="G21" s="6">
        <v>981166.3</v>
      </c>
      <c r="H21" s="7">
        <v>5620453.6900000004</v>
      </c>
    </row>
    <row r="22" spans="1:8">
      <c r="A22" s="4" t="s">
        <v>17</v>
      </c>
      <c r="B22" s="6">
        <v>882301.71</v>
      </c>
      <c r="C22" s="6">
        <v>3895.2</v>
      </c>
      <c r="D22" s="6">
        <v>3773055.39</v>
      </c>
      <c r="E22" s="6">
        <v>0</v>
      </c>
      <c r="F22" s="6">
        <v>441458.81</v>
      </c>
      <c r="G22" s="6">
        <v>730381.7</v>
      </c>
      <c r="H22" s="7">
        <v>5831092.8099999996</v>
      </c>
    </row>
    <row r="23" spans="1:8">
      <c r="A23" s="4" t="s">
        <v>18</v>
      </c>
      <c r="B23" s="6">
        <v>843673.32</v>
      </c>
      <c r="C23" s="6">
        <v>11398.27</v>
      </c>
      <c r="D23" s="6">
        <v>3249931.61</v>
      </c>
      <c r="E23" s="6">
        <v>0</v>
      </c>
      <c r="F23" s="6">
        <v>361036.35</v>
      </c>
      <c r="G23" s="6">
        <v>902257.26</v>
      </c>
      <c r="H23" s="7">
        <v>5368296.8099999996</v>
      </c>
    </row>
    <row r="24" spans="1:8">
      <c r="A24" s="4" t="s">
        <v>19</v>
      </c>
      <c r="B24" s="6">
        <v>852731.96</v>
      </c>
      <c r="C24" s="6">
        <v>8823.81</v>
      </c>
      <c r="D24" s="6">
        <v>3689288.83</v>
      </c>
      <c r="E24" s="6">
        <v>0</v>
      </c>
      <c r="F24" s="6">
        <v>421017.66</v>
      </c>
      <c r="G24" s="6">
        <v>731075.27</v>
      </c>
      <c r="H24" s="7">
        <v>5702937.5300000003</v>
      </c>
    </row>
    <row r="25" spans="1:8">
      <c r="A25" s="4" t="s">
        <v>20</v>
      </c>
      <c r="B25" s="6">
        <v>955046.56</v>
      </c>
      <c r="C25" s="6">
        <v>4643</v>
      </c>
      <c r="D25" s="6">
        <v>3616173.96</v>
      </c>
      <c r="E25" s="6">
        <v>0</v>
      </c>
      <c r="F25" s="6">
        <v>383620.12</v>
      </c>
      <c r="G25" s="6">
        <v>739684.92</v>
      </c>
      <c r="H25" s="7">
        <v>5699168.5599999996</v>
      </c>
    </row>
    <row r="26" spans="1:8">
      <c r="A26" s="4" t="s">
        <v>21</v>
      </c>
      <c r="B26" s="6">
        <v>852859.85</v>
      </c>
      <c r="C26" s="6">
        <v>8777.1299999999992</v>
      </c>
      <c r="D26" s="6">
        <v>3561896.92</v>
      </c>
      <c r="E26" s="6">
        <v>0</v>
      </c>
      <c r="F26" s="6">
        <v>392360.45</v>
      </c>
      <c r="G26" s="6">
        <v>646250.73</v>
      </c>
      <c r="H26" s="7">
        <v>5462145.0800000001</v>
      </c>
    </row>
    <row r="27" spans="1:8">
      <c r="A27" s="4" t="s">
        <v>22</v>
      </c>
      <c r="B27" s="6">
        <v>858419.33</v>
      </c>
      <c r="C27" s="6">
        <v>16359.57</v>
      </c>
      <c r="D27" s="6">
        <v>3714189.05</v>
      </c>
      <c r="E27" s="6">
        <v>0</v>
      </c>
      <c r="F27" s="6">
        <v>336704.33</v>
      </c>
      <c r="G27" s="6">
        <v>560765.32999999996</v>
      </c>
      <c r="H27" s="7">
        <v>5486437.6100000003</v>
      </c>
    </row>
    <row r="28" spans="1:8">
      <c r="A28" s="4" t="s">
        <v>23</v>
      </c>
      <c r="B28" s="6">
        <v>929063.02</v>
      </c>
      <c r="C28" s="6">
        <v>14899.79</v>
      </c>
      <c r="D28" s="6">
        <v>4413610.79</v>
      </c>
      <c r="E28" s="6">
        <v>0</v>
      </c>
      <c r="F28" s="6">
        <v>446273.45</v>
      </c>
      <c r="G28" s="6">
        <v>954946.12</v>
      </c>
      <c r="H28" s="7">
        <v>6758793.1699999999</v>
      </c>
    </row>
    <row r="29" spans="1:8">
      <c r="A29" s="4"/>
      <c r="B29" s="39">
        <f t="shared" ref="B29:H29" si="1">SUBTOTAL(109,B17:B28)</f>
        <v>10357460.469999999</v>
      </c>
      <c r="C29" s="39">
        <f t="shared" si="1"/>
        <v>94144.359999999986</v>
      </c>
      <c r="D29" s="39">
        <f t="shared" si="1"/>
        <v>42458718.490000002</v>
      </c>
      <c r="E29" s="39">
        <f t="shared" si="1"/>
        <v>0</v>
      </c>
      <c r="F29" s="39">
        <f t="shared" si="1"/>
        <v>4614086.2</v>
      </c>
      <c r="G29" s="39">
        <f t="shared" si="1"/>
        <v>9020524.5899999999</v>
      </c>
      <c r="H29" s="39">
        <f t="shared" si="1"/>
        <v>66544934.110000007</v>
      </c>
    </row>
    <row r="30" spans="1:8">
      <c r="A30" s="4" t="s">
        <v>24</v>
      </c>
      <c r="B30" s="6">
        <v>906470.1</v>
      </c>
      <c r="C30" s="6">
        <v>16697.87</v>
      </c>
      <c r="D30" s="6">
        <v>3671296.19</v>
      </c>
      <c r="E30" s="6">
        <v>0</v>
      </c>
      <c r="F30" s="6">
        <v>376908.39</v>
      </c>
      <c r="G30" s="6">
        <v>377715.61</v>
      </c>
      <c r="H30" s="7">
        <v>5349088.16</v>
      </c>
    </row>
    <row r="31" spans="1:8">
      <c r="A31" s="4" t="s">
        <v>25</v>
      </c>
      <c r="B31" s="6">
        <v>806590.72</v>
      </c>
      <c r="C31" s="6">
        <v>10760.48</v>
      </c>
      <c r="D31" s="6">
        <v>3845321.38</v>
      </c>
      <c r="E31" s="6">
        <v>0</v>
      </c>
      <c r="F31" s="6">
        <v>326221.46000000002</v>
      </c>
      <c r="G31" s="6">
        <v>630217.44999999995</v>
      </c>
      <c r="H31" s="7">
        <v>5619111.4900000002</v>
      </c>
    </row>
    <row r="32" spans="1:8">
      <c r="A32" s="4" t="s">
        <v>26</v>
      </c>
      <c r="B32" s="6">
        <v>751126.83</v>
      </c>
      <c r="C32" s="6">
        <v>38622.32</v>
      </c>
      <c r="D32" s="6">
        <v>3997144.43</v>
      </c>
      <c r="E32" s="6">
        <v>8480.4699999999993</v>
      </c>
      <c r="F32" s="6">
        <v>458044.2</v>
      </c>
      <c r="G32" s="6">
        <v>576688.5</v>
      </c>
      <c r="H32" s="7">
        <v>5830106.75</v>
      </c>
    </row>
    <row r="33" spans="1:8">
      <c r="A33" s="4" t="s">
        <v>27</v>
      </c>
      <c r="B33" s="6">
        <v>579785.25</v>
      </c>
      <c r="C33" s="6">
        <v>17328.84</v>
      </c>
      <c r="D33" s="6">
        <v>3565756.43</v>
      </c>
      <c r="E33" s="6">
        <v>0</v>
      </c>
      <c r="F33" s="6">
        <v>445987.67</v>
      </c>
      <c r="G33" s="6">
        <v>481859.84000000003</v>
      </c>
      <c r="H33" s="7">
        <v>5090718.03</v>
      </c>
    </row>
    <row r="34" spans="1:8">
      <c r="A34" s="4" t="s">
        <v>28</v>
      </c>
      <c r="B34" s="6">
        <v>511034.99</v>
      </c>
      <c r="C34" s="6">
        <v>33506.550000000003</v>
      </c>
      <c r="D34" s="6">
        <v>4889690.2699999996</v>
      </c>
      <c r="E34" s="6">
        <v>0</v>
      </c>
      <c r="F34" s="6">
        <v>440895.57</v>
      </c>
      <c r="G34" s="6">
        <v>1050399.1100000001</v>
      </c>
      <c r="H34" s="7">
        <v>6925526.4900000002</v>
      </c>
    </row>
    <row r="35" spans="1:8">
      <c r="A35" s="4" t="s">
        <v>29</v>
      </c>
      <c r="B35" s="6">
        <v>444459.28</v>
      </c>
      <c r="C35" s="6">
        <v>24166.62</v>
      </c>
      <c r="D35" s="6">
        <v>3499959.59</v>
      </c>
      <c r="E35" s="6">
        <v>0</v>
      </c>
      <c r="F35" s="6">
        <v>220360.29</v>
      </c>
      <c r="G35" s="6">
        <v>625992.36</v>
      </c>
      <c r="H35" s="7">
        <v>4814938.1399999997</v>
      </c>
    </row>
    <row r="36" spans="1:8">
      <c r="A36" s="4" t="s">
        <v>30</v>
      </c>
      <c r="B36" s="6">
        <v>214410</v>
      </c>
      <c r="C36" s="6">
        <v>29534.15</v>
      </c>
      <c r="D36" s="6">
        <v>4927351.1100000003</v>
      </c>
      <c r="E36" s="6">
        <v>0</v>
      </c>
      <c r="F36" s="6">
        <v>399494.40000000002</v>
      </c>
      <c r="G36" s="6">
        <v>883250.74</v>
      </c>
      <c r="H36" s="7">
        <v>6454040.4000000004</v>
      </c>
    </row>
    <row r="37" spans="1:8">
      <c r="A37" s="4" t="s">
        <v>31</v>
      </c>
      <c r="B37" s="6">
        <v>434596.58</v>
      </c>
      <c r="C37" s="6">
        <v>39145.29</v>
      </c>
      <c r="D37" s="6">
        <v>4661884.09</v>
      </c>
      <c r="E37" s="6">
        <v>0</v>
      </c>
      <c r="F37" s="6">
        <v>364090.98</v>
      </c>
      <c r="G37" s="6">
        <v>786927.39</v>
      </c>
      <c r="H37" s="7">
        <v>6286644.3300000001</v>
      </c>
    </row>
    <row r="38" spans="1:8">
      <c r="A38" s="4" t="s">
        <v>32</v>
      </c>
      <c r="B38" s="6">
        <v>463669.2</v>
      </c>
      <c r="C38" s="6">
        <v>20122.14</v>
      </c>
      <c r="D38" s="6">
        <v>4091386.51</v>
      </c>
      <c r="E38" s="6">
        <v>0</v>
      </c>
      <c r="F38" s="6">
        <v>361620.35</v>
      </c>
      <c r="G38" s="6">
        <v>526170.97</v>
      </c>
      <c r="H38" s="7">
        <v>5462969.1699999999</v>
      </c>
    </row>
    <row r="39" spans="1:8">
      <c r="A39" s="4" t="s">
        <v>33</v>
      </c>
      <c r="B39" s="6">
        <v>512524.24</v>
      </c>
      <c r="C39" s="6">
        <v>27992.16</v>
      </c>
      <c r="D39" s="6">
        <v>4202362.24</v>
      </c>
      <c r="E39" s="6">
        <v>0</v>
      </c>
      <c r="F39" s="6">
        <v>268845.34999999998</v>
      </c>
      <c r="G39" s="6">
        <v>666964.89</v>
      </c>
      <c r="H39" s="7">
        <v>5678688.8799999999</v>
      </c>
    </row>
    <row r="40" spans="1:8">
      <c r="A40" s="4" t="s">
        <v>34</v>
      </c>
      <c r="B40" s="6">
        <v>299095</v>
      </c>
      <c r="C40" s="6">
        <v>29428.13</v>
      </c>
      <c r="D40" s="6">
        <v>4219104.3</v>
      </c>
      <c r="E40" s="6">
        <v>0</v>
      </c>
      <c r="F40" s="6">
        <v>484066.41</v>
      </c>
      <c r="G40" s="6">
        <v>731707.42</v>
      </c>
      <c r="H40" s="7">
        <v>5763401.2599999998</v>
      </c>
    </row>
    <row r="41" spans="1:8">
      <c r="A41" s="4" t="s">
        <v>35</v>
      </c>
      <c r="B41" s="6">
        <v>515315</v>
      </c>
      <c r="C41" s="6">
        <v>35534.550000000003</v>
      </c>
      <c r="D41" s="6">
        <v>5586498.7699999996</v>
      </c>
      <c r="E41" s="6">
        <v>22.25</v>
      </c>
      <c r="F41" s="6">
        <v>388901.2</v>
      </c>
      <c r="G41" s="6">
        <v>1050873.3700000001</v>
      </c>
      <c r="H41" s="7">
        <v>7577145.1399999997</v>
      </c>
    </row>
    <row r="42" spans="1:8">
      <c r="A42" s="4"/>
      <c r="B42" s="39">
        <f t="shared" ref="B42:H42" si="2">SUBTOTAL(109,B30:B41)</f>
        <v>6439077.1900000004</v>
      </c>
      <c r="C42" s="39">
        <f t="shared" si="2"/>
        <v>322839.09999999998</v>
      </c>
      <c r="D42" s="39">
        <f t="shared" si="2"/>
        <v>51157755.310000002</v>
      </c>
      <c r="E42" s="39">
        <f t="shared" si="2"/>
        <v>8502.7199999999993</v>
      </c>
      <c r="F42" s="39">
        <f t="shared" si="2"/>
        <v>4535436.2700000005</v>
      </c>
      <c r="G42" s="39">
        <f t="shared" si="2"/>
        <v>8388767.6499999985</v>
      </c>
      <c r="H42" s="39">
        <f t="shared" si="2"/>
        <v>70852378.239999995</v>
      </c>
    </row>
    <row r="43" spans="1:8">
      <c r="A43" s="4" t="s">
        <v>36</v>
      </c>
      <c r="B43" s="6">
        <v>712274.47</v>
      </c>
      <c r="C43" s="6">
        <v>20685.79</v>
      </c>
      <c r="D43" s="6">
        <v>4196243.03</v>
      </c>
      <c r="E43" s="6">
        <v>0</v>
      </c>
      <c r="F43" s="6">
        <v>226992.21</v>
      </c>
      <c r="G43" s="6">
        <v>643169.78</v>
      </c>
      <c r="H43" s="7">
        <v>5799365.2800000003</v>
      </c>
    </row>
    <row r="44" spans="1:8">
      <c r="A44" s="4" t="s">
        <v>37</v>
      </c>
      <c r="B44" s="6">
        <v>694166.08</v>
      </c>
      <c r="C44" s="6">
        <v>26851.72</v>
      </c>
      <c r="D44" s="6">
        <v>4811445.4000000004</v>
      </c>
      <c r="E44" s="6">
        <v>0</v>
      </c>
      <c r="F44" s="6">
        <v>328007.53999999998</v>
      </c>
      <c r="G44" s="6">
        <v>624998.52</v>
      </c>
      <c r="H44" s="7">
        <v>6485469.2599999998</v>
      </c>
    </row>
    <row r="45" spans="1:8">
      <c r="A45" s="4" t="s">
        <v>38</v>
      </c>
      <c r="B45" s="6">
        <v>724087.87</v>
      </c>
      <c r="C45" s="6">
        <v>38227.18</v>
      </c>
      <c r="D45" s="6">
        <v>4262418.66</v>
      </c>
      <c r="E45" s="6">
        <v>101.59</v>
      </c>
      <c r="F45" s="6">
        <v>271405.27</v>
      </c>
      <c r="G45" s="6">
        <v>844687.91</v>
      </c>
      <c r="H45" s="7">
        <v>6140928.4800000004</v>
      </c>
    </row>
    <row r="46" spans="1:8">
      <c r="A46" s="4" t="s">
        <v>39</v>
      </c>
      <c r="B46" s="6">
        <v>598240.72</v>
      </c>
      <c r="C46" s="6">
        <v>46558.73</v>
      </c>
      <c r="D46" s="6">
        <v>4135927.93</v>
      </c>
      <c r="E46" s="6">
        <v>0</v>
      </c>
      <c r="F46" s="6">
        <v>337980.68</v>
      </c>
      <c r="G46" s="6">
        <v>647249.97</v>
      </c>
      <c r="H46" s="7">
        <v>5765958.0300000003</v>
      </c>
    </row>
    <row r="47" spans="1:8">
      <c r="A47" s="4" t="s">
        <v>40</v>
      </c>
      <c r="B47" s="6">
        <v>653171.56000000006</v>
      </c>
      <c r="C47" s="6">
        <v>70329.97</v>
      </c>
      <c r="D47" s="6">
        <v>4554670.26</v>
      </c>
      <c r="E47" s="6">
        <v>0</v>
      </c>
      <c r="F47" s="6">
        <v>204130.29</v>
      </c>
      <c r="G47" s="6">
        <v>920178.23</v>
      </c>
      <c r="H47" s="7">
        <v>6402480.3099999996</v>
      </c>
    </row>
    <row r="48" spans="1:8">
      <c r="A48" s="4" t="s">
        <v>41</v>
      </c>
      <c r="B48" s="6">
        <v>529799.41</v>
      </c>
      <c r="C48" s="6">
        <v>53677.91</v>
      </c>
      <c r="D48" s="6">
        <v>3663622.68</v>
      </c>
      <c r="E48" s="6">
        <v>0</v>
      </c>
      <c r="F48" s="6">
        <v>138249.97</v>
      </c>
      <c r="G48" s="6">
        <v>534688.06000000006</v>
      </c>
      <c r="H48" s="7">
        <v>4920038.03</v>
      </c>
    </row>
    <row r="49" spans="1:8">
      <c r="A49" s="4" t="s">
        <v>42</v>
      </c>
      <c r="B49" s="6">
        <v>902001.36</v>
      </c>
      <c r="C49" s="6">
        <v>102427.34</v>
      </c>
      <c r="D49" s="6">
        <v>4281650.9000000004</v>
      </c>
      <c r="E49" s="6">
        <v>0</v>
      </c>
      <c r="F49" s="6">
        <v>136180.76999999999</v>
      </c>
      <c r="G49" s="6">
        <v>1140680.6499999999</v>
      </c>
      <c r="H49" s="7">
        <v>6562941.0199999996</v>
      </c>
    </row>
    <row r="50" spans="1:8">
      <c r="A50" s="4" t="s">
        <v>43</v>
      </c>
      <c r="B50" s="6">
        <v>857283.85</v>
      </c>
      <c r="C50" s="6">
        <v>75284.429999999993</v>
      </c>
      <c r="D50" s="6">
        <v>4202112.6900000004</v>
      </c>
      <c r="E50" s="6">
        <v>0</v>
      </c>
      <c r="F50" s="6">
        <v>202509.61</v>
      </c>
      <c r="G50" s="6">
        <v>1049954.46</v>
      </c>
      <c r="H50" s="7">
        <v>6387145.04</v>
      </c>
    </row>
    <row r="51" spans="1:8">
      <c r="A51" s="4" t="s">
        <v>44</v>
      </c>
      <c r="B51" s="6">
        <v>974179.64</v>
      </c>
      <c r="C51" s="6">
        <v>55561.13</v>
      </c>
      <c r="D51" s="6">
        <v>3539691.43</v>
      </c>
      <c r="E51" s="6">
        <v>0</v>
      </c>
      <c r="F51" s="6">
        <v>109845.83</v>
      </c>
      <c r="G51" s="6">
        <v>764268.82</v>
      </c>
      <c r="H51" s="7">
        <v>5443546.8499999996</v>
      </c>
    </row>
    <row r="52" spans="1:8">
      <c r="A52" s="4" t="s">
        <v>45</v>
      </c>
      <c r="B52" s="6">
        <v>476723.33</v>
      </c>
      <c r="C52" s="6">
        <v>69797.179999999993</v>
      </c>
      <c r="D52" s="6">
        <v>4266647.88</v>
      </c>
      <c r="E52" s="6">
        <v>0</v>
      </c>
      <c r="F52" s="6">
        <v>155271.09</v>
      </c>
      <c r="G52" s="6">
        <v>878082.07</v>
      </c>
      <c r="H52" s="7">
        <v>5846521.5499999998</v>
      </c>
    </row>
    <row r="53" spans="1:8">
      <c r="A53" s="4" t="s">
        <v>46</v>
      </c>
      <c r="B53" s="6">
        <v>245040</v>
      </c>
      <c r="C53" s="6">
        <v>96790.85</v>
      </c>
      <c r="D53" s="6">
        <v>3805258.05</v>
      </c>
      <c r="E53" s="6">
        <v>0</v>
      </c>
      <c r="F53" s="6">
        <v>185854.44</v>
      </c>
      <c r="G53" s="6">
        <v>967356.11</v>
      </c>
      <c r="H53" s="7">
        <v>5300299.45</v>
      </c>
    </row>
    <row r="54" spans="1:8">
      <c r="A54" s="4" t="s">
        <v>47</v>
      </c>
      <c r="B54" s="6">
        <v>480153.16</v>
      </c>
      <c r="C54" s="6">
        <v>64168.83</v>
      </c>
      <c r="D54" s="6">
        <v>4327982.79</v>
      </c>
      <c r="E54" s="6">
        <v>0</v>
      </c>
      <c r="F54" s="6">
        <v>135540.01</v>
      </c>
      <c r="G54" s="6">
        <v>950205.79</v>
      </c>
      <c r="H54" s="7">
        <v>5958050.5800000001</v>
      </c>
    </row>
    <row r="55" spans="1:8">
      <c r="A55" s="4"/>
      <c r="B55" s="39">
        <f t="shared" ref="B55:H55" si="3">SUBTOTAL(109,B43:B54)</f>
        <v>7847121.4499999993</v>
      </c>
      <c r="C55" s="39">
        <f t="shared" si="3"/>
        <v>720361.05999999994</v>
      </c>
      <c r="D55" s="39">
        <f t="shared" si="3"/>
        <v>50047671.699999996</v>
      </c>
      <c r="E55" s="39">
        <f t="shared" si="3"/>
        <v>101.59</v>
      </c>
      <c r="F55" s="39">
        <f t="shared" si="3"/>
        <v>2431967.71</v>
      </c>
      <c r="G55" s="39">
        <f t="shared" si="3"/>
        <v>9965520.370000001</v>
      </c>
      <c r="H55" s="39">
        <f t="shared" si="3"/>
        <v>71012743.879999995</v>
      </c>
    </row>
    <row r="56" spans="1:8">
      <c r="A56" s="4" t="s">
        <v>48</v>
      </c>
      <c r="B56" s="6">
        <v>605573.55000000005</v>
      </c>
      <c r="C56" s="6">
        <v>101158.44</v>
      </c>
      <c r="D56" s="6">
        <v>4274342.84</v>
      </c>
      <c r="E56" s="6">
        <v>0</v>
      </c>
      <c r="F56" s="6">
        <v>70834.240000000005</v>
      </c>
      <c r="G56" s="6">
        <v>549145.38</v>
      </c>
      <c r="H56" s="7">
        <v>5601054.4500000002</v>
      </c>
    </row>
    <row r="57" spans="1:8">
      <c r="A57" s="4" t="s">
        <v>49</v>
      </c>
      <c r="B57" s="6">
        <v>822321.55</v>
      </c>
      <c r="C57" s="6">
        <v>76235.25</v>
      </c>
      <c r="D57" s="6">
        <v>3268560.08</v>
      </c>
      <c r="E57" s="6">
        <v>0</v>
      </c>
      <c r="F57" s="6">
        <v>168449.83</v>
      </c>
      <c r="G57" s="6">
        <v>690949.71</v>
      </c>
      <c r="H57" s="7">
        <v>5026516.42</v>
      </c>
    </row>
    <row r="58" spans="1:8">
      <c r="A58" s="4" t="s">
        <v>50</v>
      </c>
      <c r="B58" s="6">
        <v>1151948.68</v>
      </c>
      <c r="C58" s="6">
        <v>71755.360000000001</v>
      </c>
      <c r="D58" s="6">
        <v>3691515.58</v>
      </c>
      <c r="E58" s="6">
        <v>0</v>
      </c>
      <c r="F58" s="6">
        <v>87917.74</v>
      </c>
      <c r="G58" s="6">
        <v>841705.18</v>
      </c>
      <c r="H58" s="7">
        <v>5844842.54</v>
      </c>
    </row>
    <row r="59" spans="1:8">
      <c r="A59" s="4" t="s">
        <v>51</v>
      </c>
      <c r="B59" s="6">
        <v>1038644.94</v>
      </c>
      <c r="C59" s="6">
        <v>93751.32</v>
      </c>
      <c r="D59" s="6">
        <v>3529051.41</v>
      </c>
      <c r="E59" s="6">
        <v>0</v>
      </c>
      <c r="F59" s="6">
        <v>112410.48</v>
      </c>
      <c r="G59" s="6">
        <v>938026.03</v>
      </c>
      <c r="H59" s="7">
        <v>5711884.1799999997</v>
      </c>
    </row>
    <row r="60" spans="1:8">
      <c r="A60" s="4" t="s">
        <v>52</v>
      </c>
      <c r="B60" s="6">
        <v>1382482.71</v>
      </c>
      <c r="C60" s="6">
        <v>66061.5</v>
      </c>
      <c r="D60" s="6">
        <v>4248534.2699999996</v>
      </c>
      <c r="E60" s="6">
        <v>0</v>
      </c>
      <c r="F60" s="6">
        <v>133318.32999999999</v>
      </c>
      <c r="G60" s="6">
        <v>1404821.49</v>
      </c>
      <c r="H60" s="7">
        <v>7235218.2999999998</v>
      </c>
    </row>
    <row r="61" spans="1:8">
      <c r="A61" s="4" t="s">
        <v>53</v>
      </c>
      <c r="B61" s="6">
        <v>1306485.28</v>
      </c>
      <c r="C61" s="6">
        <v>24508.33</v>
      </c>
      <c r="D61" s="6">
        <v>2310990.85</v>
      </c>
      <c r="E61" s="6">
        <v>0</v>
      </c>
      <c r="F61" s="6">
        <v>116668.83</v>
      </c>
      <c r="G61" s="6">
        <v>827976.25</v>
      </c>
      <c r="H61" s="7">
        <v>4586629.54</v>
      </c>
    </row>
    <row r="62" spans="1:8">
      <c r="A62" s="4" t="s">
        <v>54</v>
      </c>
      <c r="B62" s="6">
        <v>1811042.88</v>
      </c>
      <c r="C62" s="6">
        <v>20304.77</v>
      </c>
      <c r="D62" s="6">
        <v>5685843.25</v>
      </c>
      <c r="E62" s="6">
        <v>0</v>
      </c>
      <c r="F62" s="6">
        <v>223500.63</v>
      </c>
      <c r="G62" s="6">
        <v>1328088.69</v>
      </c>
      <c r="H62" s="7">
        <v>9068780.2200000007</v>
      </c>
    </row>
    <row r="63" spans="1:8">
      <c r="A63" s="4" t="s">
        <v>55</v>
      </c>
      <c r="B63" s="6">
        <v>1679963.96</v>
      </c>
      <c r="C63" s="6">
        <v>52219.64</v>
      </c>
      <c r="D63" s="6">
        <v>3078110.87</v>
      </c>
      <c r="E63" s="6">
        <v>0</v>
      </c>
      <c r="F63" s="6">
        <v>51418.91</v>
      </c>
      <c r="G63" s="6">
        <v>1648006.82</v>
      </c>
      <c r="H63" s="7">
        <v>6509720.2000000002</v>
      </c>
    </row>
    <row r="64" spans="1:8">
      <c r="A64" s="4" t="s">
        <v>56</v>
      </c>
      <c r="B64" s="6">
        <v>1268205.3899999999</v>
      </c>
      <c r="C64" s="6">
        <v>3225.98</v>
      </c>
      <c r="D64" s="6">
        <v>3308530.99</v>
      </c>
      <c r="E64" s="6">
        <v>0</v>
      </c>
      <c r="F64" s="6">
        <v>157767.79</v>
      </c>
      <c r="G64" s="6">
        <v>671218.77</v>
      </c>
      <c r="H64" s="7">
        <v>5408948.9199999999</v>
      </c>
    </row>
    <row r="65" spans="1:8">
      <c r="A65" s="4" t="s">
        <v>57</v>
      </c>
      <c r="B65" s="6">
        <v>1235583.6399999999</v>
      </c>
      <c r="C65" s="6">
        <v>42730.18</v>
      </c>
      <c r="D65" s="6">
        <v>4154110.77</v>
      </c>
      <c r="E65" s="6">
        <v>0</v>
      </c>
      <c r="F65" s="6">
        <v>114814.72</v>
      </c>
      <c r="G65" s="6">
        <v>739898.16</v>
      </c>
      <c r="H65" s="7">
        <v>6287137.4699999997</v>
      </c>
    </row>
    <row r="66" spans="1:8">
      <c r="A66" s="4" t="s">
        <v>58</v>
      </c>
      <c r="B66" s="6">
        <v>1148175.03</v>
      </c>
      <c r="C66" s="6">
        <v>48755.64</v>
      </c>
      <c r="D66" s="6">
        <v>4489613.6399999997</v>
      </c>
      <c r="E66" s="6">
        <v>0</v>
      </c>
      <c r="F66" s="6">
        <v>157458.95000000001</v>
      </c>
      <c r="G66" s="6">
        <v>628799.18999999994</v>
      </c>
      <c r="H66" s="7">
        <v>6472802.4500000002</v>
      </c>
    </row>
    <row r="67" spans="1:8">
      <c r="A67" s="4" t="s">
        <v>59</v>
      </c>
      <c r="B67" s="6">
        <v>1258234.57</v>
      </c>
      <c r="C67" s="6">
        <v>60414.6</v>
      </c>
      <c r="D67" s="6">
        <v>5058866.1500000004</v>
      </c>
      <c r="E67" s="6">
        <v>1337.08</v>
      </c>
      <c r="F67" s="6">
        <v>107708.14</v>
      </c>
      <c r="G67" s="6">
        <v>1288556.69</v>
      </c>
      <c r="H67" s="7">
        <v>7775117.2300000004</v>
      </c>
    </row>
    <row r="68" spans="1:8">
      <c r="A68" s="4"/>
      <c r="B68" s="39">
        <f t="shared" ref="B68:H68" si="4">SUBTOTAL(109,B56:B67)</f>
        <v>14708662.180000002</v>
      </c>
      <c r="C68" s="39">
        <f t="shared" si="4"/>
        <v>661121.01</v>
      </c>
      <c r="D68" s="39">
        <f t="shared" si="4"/>
        <v>47098070.700000003</v>
      </c>
      <c r="E68" s="39">
        <f t="shared" si="4"/>
        <v>1337.08</v>
      </c>
      <c r="F68" s="39">
        <f t="shared" si="4"/>
        <v>1502268.5899999999</v>
      </c>
      <c r="G68" s="39">
        <f t="shared" si="4"/>
        <v>11557192.359999999</v>
      </c>
      <c r="H68" s="39">
        <f t="shared" si="4"/>
        <v>75528651.920000002</v>
      </c>
    </row>
    <row r="69" spans="1:8">
      <c r="A69" s="4" t="s">
        <v>60</v>
      </c>
      <c r="B69" s="6">
        <v>1102256.3</v>
      </c>
      <c r="C69" s="6">
        <v>40920.089999999997</v>
      </c>
      <c r="D69" s="6">
        <v>3980242.86</v>
      </c>
      <c r="E69" s="6">
        <v>0</v>
      </c>
      <c r="F69" s="6">
        <v>80970.47</v>
      </c>
      <c r="G69" s="6">
        <v>737140.92</v>
      </c>
      <c r="H69" s="7">
        <v>5941530.6399999997</v>
      </c>
    </row>
    <row r="70" spans="1:8">
      <c r="A70" s="4" t="s">
        <v>61</v>
      </c>
      <c r="B70" s="6">
        <v>1190684.42</v>
      </c>
      <c r="C70" s="6">
        <v>17286.349999999999</v>
      </c>
      <c r="D70" s="6">
        <v>3486426.9</v>
      </c>
      <c r="E70" s="6">
        <v>0</v>
      </c>
      <c r="F70" s="6">
        <v>124737.14</v>
      </c>
      <c r="G70" s="6">
        <v>941258.08</v>
      </c>
      <c r="H70" s="7">
        <v>5760392.8899999997</v>
      </c>
    </row>
    <row r="71" spans="1:8">
      <c r="A71" s="4" t="s">
        <v>62</v>
      </c>
      <c r="B71" s="6">
        <v>1382170.05</v>
      </c>
      <c r="C71" s="6">
        <v>10507.96</v>
      </c>
      <c r="D71" s="6">
        <v>4195630.7699999996</v>
      </c>
      <c r="E71" s="6">
        <v>0</v>
      </c>
      <c r="F71" s="6">
        <v>187412.91</v>
      </c>
      <c r="G71" s="6">
        <v>947034.73</v>
      </c>
      <c r="H71" s="7">
        <v>6722756.4199999999</v>
      </c>
    </row>
    <row r="72" spans="1:8">
      <c r="A72" s="4" t="s">
        <v>63</v>
      </c>
      <c r="B72" s="6">
        <v>935811.13</v>
      </c>
      <c r="C72" s="6">
        <v>12609.74</v>
      </c>
      <c r="D72" s="6">
        <v>3481448.89</v>
      </c>
      <c r="E72" s="6">
        <v>0</v>
      </c>
      <c r="F72" s="6">
        <v>120118.45</v>
      </c>
      <c r="G72" s="6">
        <v>702485.68</v>
      </c>
      <c r="H72" s="7">
        <v>5252473.8899999997</v>
      </c>
    </row>
    <row r="73" spans="1:8">
      <c r="A73" s="4" t="s">
        <v>64</v>
      </c>
      <c r="B73" s="6">
        <v>1304440.74</v>
      </c>
      <c r="C73" s="6">
        <v>637.88</v>
      </c>
      <c r="D73" s="6">
        <v>4651872.07</v>
      </c>
      <c r="E73" s="6">
        <v>0</v>
      </c>
      <c r="F73" s="6">
        <v>296251.02</v>
      </c>
      <c r="G73" s="6">
        <v>755528.1</v>
      </c>
      <c r="H73" s="7">
        <v>7008729.8099999996</v>
      </c>
    </row>
    <row r="74" spans="1:8">
      <c r="A74" s="4" t="s">
        <v>65</v>
      </c>
      <c r="B74" s="6">
        <v>1436995.19</v>
      </c>
      <c r="C74" s="6">
        <v>734.72</v>
      </c>
      <c r="D74" s="6">
        <v>3237645.64</v>
      </c>
      <c r="E74" s="6">
        <v>0</v>
      </c>
      <c r="F74" s="6">
        <v>100488.67</v>
      </c>
      <c r="G74" s="6">
        <v>870877.95</v>
      </c>
      <c r="H74" s="7">
        <v>5646742.1699999999</v>
      </c>
    </row>
    <row r="75" spans="1:8">
      <c r="A75" s="4" t="s">
        <v>66</v>
      </c>
      <c r="B75" s="6">
        <v>1705555.22</v>
      </c>
      <c r="C75" s="6">
        <v>726.39</v>
      </c>
      <c r="D75" s="6">
        <v>4100519.43</v>
      </c>
      <c r="E75" s="6">
        <v>0</v>
      </c>
      <c r="F75" s="6">
        <v>116002.18</v>
      </c>
      <c r="G75" s="6">
        <v>917511.07</v>
      </c>
      <c r="H75" s="7">
        <v>6840314.29</v>
      </c>
    </row>
    <row r="76" spans="1:8">
      <c r="A76" s="4" t="s">
        <v>67</v>
      </c>
      <c r="B76" s="6">
        <v>1415257.32</v>
      </c>
      <c r="C76" s="6">
        <v>901.96</v>
      </c>
      <c r="D76" s="6">
        <v>4326287.58</v>
      </c>
      <c r="E76" s="6">
        <v>0</v>
      </c>
      <c r="F76" s="6">
        <v>150790.56</v>
      </c>
      <c r="G76" s="6">
        <v>1011438.8</v>
      </c>
      <c r="H76" s="7">
        <v>6904676.2199999997</v>
      </c>
    </row>
    <row r="77" spans="1:8">
      <c r="A77" s="4" t="s">
        <v>68</v>
      </c>
      <c r="B77" s="6">
        <v>1462344.56</v>
      </c>
      <c r="C77" s="6">
        <v>622.87</v>
      </c>
      <c r="D77" s="6">
        <v>4181726.67</v>
      </c>
      <c r="E77" s="6">
        <v>0</v>
      </c>
      <c r="F77" s="6">
        <v>89175.59</v>
      </c>
      <c r="G77" s="6">
        <v>913880.17</v>
      </c>
      <c r="H77" s="7">
        <v>6647749.8600000003</v>
      </c>
    </row>
    <row r="78" spans="1:8">
      <c r="A78" s="4" t="s">
        <v>69</v>
      </c>
      <c r="B78" s="6">
        <v>1402867.49</v>
      </c>
      <c r="C78" s="6">
        <v>0</v>
      </c>
      <c r="D78" s="6">
        <v>4159770.06</v>
      </c>
      <c r="E78" s="6">
        <v>0</v>
      </c>
      <c r="F78" s="6">
        <v>219348.72</v>
      </c>
      <c r="G78" s="6">
        <v>634623.61</v>
      </c>
      <c r="H78" s="7">
        <v>6416609.8799999999</v>
      </c>
    </row>
    <row r="79" spans="1:8">
      <c r="A79" s="4" t="s">
        <v>70</v>
      </c>
      <c r="B79" s="6">
        <v>1370362.79</v>
      </c>
      <c r="C79" s="6">
        <v>0</v>
      </c>
      <c r="D79" s="6">
        <v>3700718.34</v>
      </c>
      <c r="E79" s="6">
        <v>0</v>
      </c>
      <c r="F79" s="6">
        <v>85907.26</v>
      </c>
      <c r="G79" s="6">
        <v>1374383.82</v>
      </c>
      <c r="H79" s="7">
        <v>6531372.21</v>
      </c>
    </row>
    <row r="80" spans="1:8">
      <c r="A80" s="4" t="s">
        <v>71</v>
      </c>
      <c r="B80" s="6">
        <v>1361712.58</v>
      </c>
      <c r="C80" s="6">
        <v>367.16</v>
      </c>
      <c r="D80" s="6">
        <v>5195158.82</v>
      </c>
      <c r="E80" s="6">
        <v>0</v>
      </c>
      <c r="F80" s="6">
        <v>154909.94</v>
      </c>
      <c r="G80" s="6">
        <v>1022991.59</v>
      </c>
      <c r="H80" s="7">
        <v>7735140.0899999999</v>
      </c>
    </row>
    <row r="81" spans="1:8">
      <c r="A81" s="4"/>
      <c r="B81" s="39">
        <f t="shared" ref="B81:H81" si="5">SUBTOTAL(109,B69:B80)</f>
        <v>16070457.790000001</v>
      </c>
      <c r="C81" s="39">
        <f t="shared" si="5"/>
        <v>85315.12000000001</v>
      </c>
      <c r="D81" s="39">
        <f t="shared" si="5"/>
        <v>48697448.030000009</v>
      </c>
      <c r="E81" s="39">
        <f t="shared" si="5"/>
        <v>0</v>
      </c>
      <c r="F81" s="39">
        <f t="shared" si="5"/>
        <v>1726112.9100000001</v>
      </c>
      <c r="G81" s="39">
        <f t="shared" si="5"/>
        <v>10829154.52</v>
      </c>
      <c r="H81" s="39">
        <f t="shared" si="5"/>
        <v>77408488.370000005</v>
      </c>
    </row>
    <row r="82" spans="1:8">
      <c r="A82" s="4" t="s">
        <v>191</v>
      </c>
      <c r="B82" s="6">
        <v>1361322.16</v>
      </c>
      <c r="C82" s="6">
        <v>370.22</v>
      </c>
      <c r="D82" s="6">
        <v>4738455.99</v>
      </c>
      <c r="E82" s="6">
        <v>0</v>
      </c>
      <c r="F82" s="6">
        <v>118978.2</v>
      </c>
      <c r="G82" s="6">
        <v>696699.84</v>
      </c>
      <c r="H82" s="7">
        <v>6915826.4100000001</v>
      </c>
    </row>
    <row r="83" spans="1:8">
      <c r="A83" s="4" t="s">
        <v>193</v>
      </c>
      <c r="B83" s="138">
        <v>1344575.77</v>
      </c>
      <c r="C83" s="138">
        <v>881.66</v>
      </c>
      <c r="D83" s="138">
        <v>4279738.03</v>
      </c>
      <c r="E83" s="138">
        <v>0</v>
      </c>
      <c r="F83" s="138">
        <v>206992.89</v>
      </c>
      <c r="G83" s="138">
        <v>824958.52</v>
      </c>
      <c r="H83" s="37">
        <v>6657146.8700000001</v>
      </c>
    </row>
    <row r="84" spans="1:8">
      <c r="A84" s="4" t="s">
        <v>194</v>
      </c>
      <c r="B84" s="138">
        <v>1557865.86</v>
      </c>
      <c r="C84" s="138">
        <v>906.33</v>
      </c>
      <c r="D84" s="138">
        <v>4611851.22</v>
      </c>
      <c r="E84" s="6">
        <v>0</v>
      </c>
      <c r="F84" s="138">
        <v>95598.85</v>
      </c>
      <c r="G84" s="138">
        <v>1006269.52</v>
      </c>
      <c r="H84" s="37">
        <v>7272491.7800000003</v>
      </c>
    </row>
    <row r="85" spans="1:8">
      <c r="A85" s="4" t="s">
        <v>198</v>
      </c>
      <c r="B85" s="81">
        <v>1449323.99</v>
      </c>
      <c r="C85" s="81">
        <v>376.52</v>
      </c>
      <c r="D85" s="81">
        <v>4363417.1100000003</v>
      </c>
      <c r="E85" s="81">
        <v>0</v>
      </c>
      <c r="F85" s="81">
        <v>122970.77</v>
      </c>
      <c r="G85" s="81">
        <v>700042.05</v>
      </c>
      <c r="H85" s="80">
        <v>6636130.4400000004</v>
      </c>
    </row>
    <row r="86" spans="1:8">
      <c r="A86" s="4" t="s">
        <v>199</v>
      </c>
      <c r="B86" s="81">
        <v>1817086.61</v>
      </c>
      <c r="C86" s="81">
        <v>0</v>
      </c>
      <c r="D86" s="81">
        <v>3966837.42</v>
      </c>
      <c r="E86" s="81">
        <v>0</v>
      </c>
      <c r="F86" s="81">
        <v>87877.119999999995</v>
      </c>
      <c r="G86" s="81">
        <v>813259.45</v>
      </c>
      <c r="H86" s="81">
        <v>6685060.5999999996</v>
      </c>
    </row>
    <row r="87" spans="1:8">
      <c r="A87" s="4" t="s">
        <v>200</v>
      </c>
      <c r="B87" s="81">
        <v>1838054.32</v>
      </c>
      <c r="C87" s="81">
        <v>825.77</v>
      </c>
      <c r="D87" s="81">
        <v>4019177.82</v>
      </c>
      <c r="E87" s="81">
        <v>0</v>
      </c>
      <c r="F87" s="81">
        <v>184212.38</v>
      </c>
      <c r="G87" s="81">
        <v>1255773.3600000001</v>
      </c>
      <c r="H87" s="81">
        <v>7298043.6500000004</v>
      </c>
    </row>
    <row r="88" spans="1:8">
      <c r="A88" s="4" t="s">
        <v>201</v>
      </c>
      <c r="B88" s="81">
        <v>2315174.12</v>
      </c>
      <c r="C88" s="81">
        <v>1725.89</v>
      </c>
      <c r="D88" s="81">
        <v>3763301.76</v>
      </c>
      <c r="E88" s="81">
        <v>0</v>
      </c>
      <c r="F88" s="81">
        <v>244656.64000000001</v>
      </c>
      <c r="G88" s="81">
        <v>1386320.38</v>
      </c>
      <c r="H88" s="81">
        <v>7711178.79</v>
      </c>
    </row>
    <row r="89" spans="1:8">
      <c r="A89" s="4" t="s">
        <v>202</v>
      </c>
      <c r="B89" s="81">
        <v>2065208</v>
      </c>
      <c r="C89" s="81">
        <v>1958.56</v>
      </c>
      <c r="D89" s="81">
        <v>4077558.87</v>
      </c>
      <c r="E89" s="81">
        <v>0</v>
      </c>
      <c r="F89" s="81">
        <v>136443.04999999999</v>
      </c>
      <c r="G89" s="81">
        <v>1749330</v>
      </c>
      <c r="H89" s="81">
        <v>8030498.4800000004</v>
      </c>
    </row>
    <row r="90" spans="1:8">
      <c r="A90" s="4" t="s">
        <v>203</v>
      </c>
      <c r="B90" s="81">
        <v>1877078.37</v>
      </c>
      <c r="C90" s="81">
        <v>1360.19</v>
      </c>
      <c r="D90" s="81">
        <v>5390789.1500000004</v>
      </c>
      <c r="E90" s="81">
        <v>0</v>
      </c>
      <c r="F90" s="81">
        <v>97260.55</v>
      </c>
      <c r="G90" s="81">
        <v>1661627.52</v>
      </c>
      <c r="H90" s="81">
        <v>9028115.7799999993</v>
      </c>
    </row>
    <row r="91" spans="1:8">
      <c r="A91" s="4" t="s">
        <v>204</v>
      </c>
      <c r="B91" s="81">
        <v>1933168.15</v>
      </c>
      <c r="C91" s="81">
        <v>1574.4</v>
      </c>
      <c r="D91" s="81">
        <v>3102448.15</v>
      </c>
      <c r="E91" s="81">
        <v>0</v>
      </c>
      <c r="F91" s="81">
        <v>137995.81</v>
      </c>
      <c r="G91" s="81">
        <v>1961147.32</v>
      </c>
      <c r="H91" s="81">
        <v>7136333.8300000001</v>
      </c>
    </row>
    <row r="92" spans="1:8">
      <c r="A92" s="4" t="s">
        <v>205</v>
      </c>
      <c r="B92" s="81">
        <v>1826038.82</v>
      </c>
      <c r="C92" s="81">
        <v>1912.27</v>
      </c>
      <c r="D92" s="81">
        <v>4056977.83</v>
      </c>
      <c r="E92" s="81">
        <v>0</v>
      </c>
      <c r="F92" s="81">
        <v>84869.11</v>
      </c>
      <c r="G92" s="81">
        <v>2539415.85</v>
      </c>
      <c r="H92" s="81">
        <v>8509213.8800000008</v>
      </c>
    </row>
    <row r="93" spans="1:8">
      <c r="A93" s="4" t="s">
        <v>206</v>
      </c>
      <c r="B93" s="81">
        <v>1681270.48</v>
      </c>
      <c r="C93" s="81">
        <v>5946.4</v>
      </c>
      <c r="D93" s="81">
        <v>5360828.58</v>
      </c>
      <c r="E93" s="81">
        <v>0</v>
      </c>
      <c r="F93" s="81">
        <v>129131.98</v>
      </c>
      <c r="G93" s="81">
        <v>2196744.33</v>
      </c>
      <c r="H93" s="81">
        <v>9373921.7699999996</v>
      </c>
    </row>
    <row r="94" spans="1:8">
      <c r="A94" s="136"/>
      <c r="B94" s="139">
        <f t="shared" ref="B94:H94" si="6">SUBTOTAL(109,B82:B93)</f>
        <v>21066166.650000002</v>
      </c>
      <c r="C94" s="139">
        <f t="shared" si="6"/>
        <v>17838.21</v>
      </c>
      <c r="D94" s="139">
        <f t="shared" si="6"/>
        <v>51731381.929999985</v>
      </c>
      <c r="E94" s="139">
        <f t="shared" si="6"/>
        <v>0</v>
      </c>
      <c r="F94" s="139">
        <f t="shared" si="6"/>
        <v>1646987.3500000003</v>
      </c>
      <c r="G94" s="139">
        <f t="shared" si="6"/>
        <v>16791588.140000001</v>
      </c>
      <c r="H94" s="139">
        <f t="shared" si="6"/>
        <v>91253962.279999986</v>
      </c>
    </row>
    <row r="95" spans="1:8">
      <c r="A95" s="96" t="s">
        <v>207</v>
      </c>
      <c r="B95" s="97">
        <v>1688684.82</v>
      </c>
      <c r="C95" s="97">
        <v>0</v>
      </c>
      <c r="D95" s="97">
        <v>3127368.17</v>
      </c>
      <c r="E95" s="97">
        <v>0</v>
      </c>
      <c r="F95" s="97">
        <v>122820.17</v>
      </c>
      <c r="G95" s="97">
        <v>1260129.5</v>
      </c>
      <c r="H95" s="98">
        <v>6199002.6600000001</v>
      </c>
    </row>
    <row r="96" spans="1:8">
      <c r="A96" s="96" t="s">
        <v>219</v>
      </c>
      <c r="B96" s="102">
        <v>1739947.02</v>
      </c>
      <c r="C96" s="102">
        <v>1511.6</v>
      </c>
      <c r="D96" s="102">
        <v>4168532.31</v>
      </c>
      <c r="E96" s="102">
        <v>0</v>
      </c>
      <c r="F96" s="102">
        <v>174333.28</v>
      </c>
      <c r="G96" s="102">
        <v>1574650.08</v>
      </c>
      <c r="H96" s="103">
        <v>7658974.29</v>
      </c>
    </row>
    <row r="97" spans="1:8">
      <c r="A97" s="96" t="s">
        <v>230</v>
      </c>
      <c r="B97" s="81">
        <v>1376462.11</v>
      </c>
      <c r="C97" s="81">
        <v>4998.9799999999996</v>
      </c>
      <c r="D97" s="81">
        <v>3991942.24</v>
      </c>
      <c r="E97" s="81">
        <v>0</v>
      </c>
      <c r="F97" s="81">
        <v>62628</v>
      </c>
      <c r="G97" s="81">
        <v>1799396.37</v>
      </c>
      <c r="H97" s="106">
        <v>7235427.7000000002</v>
      </c>
    </row>
    <row r="98" spans="1:8">
      <c r="A98" s="96" t="s">
        <v>233</v>
      </c>
      <c r="B98" s="81">
        <v>1909121.28</v>
      </c>
      <c r="C98" s="81">
        <v>1312.33</v>
      </c>
      <c r="D98" s="81">
        <v>4087825.76</v>
      </c>
      <c r="E98" s="81">
        <v>0</v>
      </c>
      <c r="F98" s="81">
        <v>144991.1</v>
      </c>
      <c r="G98" s="81">
        <v>932675.94</v>
      </c>
      <c r="H98" s="106">
        <v>7075926.4100000001</v>
      </c>
    </row>
    <row r="99" spans="1:8">
      <c r="A99" s="96" t="s">
        <v>234</v>
      </c>
      <c r="B99" s="81">
        <v>1826024.97</v>
      </c>
      <c r="C99" s="81">
        <v>1144.1500000000001</v>
      </c>
      <c r="D99" s="81">
        <v>3730801.62</v>
      </c>
      <c r="E99" s="81">
        <v>0</v>
      </c>
      <c r="F99" s="81">
        <v>62624.61</v>
      </c>
      <c r="G99" s="81">
        <v>1556366.09</v>
      </c>
      <c r="H99" s="106">
        <v>7176961.4400000004</v>
      </c>
    </row>
    <row r="100" spans="1:8">
      <c r="A100" s="96" t="s">
        <v>235</v>
      </c>
      <c r="B100" s="81">
        <v>1950928.45</v>
      </c>
      <c r="C100" s="81">
        <v>3094.19</v>
      </c>
      <c r="D100" s="81">
        <v>3499991.76</v>
      </c>
      <c r="E100" s="81">
        <v>0</v>
      </c>
      <c r="F100" s="81">
        <v>112647.92</v>
      </c>
      <c r="G100" s="81">
        <v>1076366.69</v>
      </c>
      <c r="H100" s="108">
        <v>6643029.0099999998</v>
      </c>
    </row>
    <row r="101" spans="1:8">
      <c r="A101" s="96" t="s">
        <v>237</v>
      </c>
      <c r="B101" s="81">
        <v>2016336.86</v>
      </c>
      <c r="C101" s="81">
        <v>2087.06</v>
      </c>
      <c r="D101" s="81">
        <v>4646859.68</v>
      </c>
      <c r="E101" s="81">
        <v>0</v>
      </c>
      <c r="F101" s="81">
        <v>134749.22</v>
      </c>
      <c r="G101" s="81">
        <v>1532455.51</v>
      </c>
      <c r="H101" s="106">
        <v>8332488.3300000001</v>
      </c>
    </row>
    <row r="102" spans="1:8">
      <c r="A102" s="96" t="s">
        <v>239</v>
      </c>
      <c r="B102" s="81">
        <v>1789664.65</v>
      </c>
      <c r="C102" s="138">
        <v>9448.7800000000007</v>
      </c>
      <c r="D102" s="81">
        <v>4539739.24</v>
      </c>
      <c r="E102" s="81">
        <v>0</v>
      </c>
      <c r="F102" s="138">
        <v>108507.29</v>
      </c>
      <c r="G102" s="138">
        <v>762061.51</v>
      </c>
      <c r="H102" s="106">
        <v>7209421.4699999997</v>
      </c>
    </row>
    <row r="103" spans="1:8">
      <c r="A103" s="96" t="s">
        <v>242</v>
      </c>
      <c r="B103" s="81">
        <v>1651551.69</v>
      </c>
      <c r="C103" s="81">
        <v>28766.87</v>
      </c>
      <c r="D103" s="81">
        <v>4133225.93</v>
      </c>
      <c r="E103" s="81">
        <v>0</v>
      </c>
      <c r="F103" s="81">
        <v>87088.11</v>
      </c>
      <c r="G103" s="81">
        <v>768759.48</v>
      </c>
      <c r="H103" s="106">
        <v>6669392.0800000001</v>
      </c>
    </row>
    <row r="104" spans="1:8">
      <c r="A104" s="96" t="s">
        <v>245</v>
      </c>
      <c r="B104" s="81">
        <v>1838037.92</v>
      </c>
      <c r="C104" s="81">
        <v>10267.36</v>
      </c>
      <c r="D104" s="81">
        <v>4628870.43</v>
      </c>
      <c r="E104" s="81">
        <v>0</v>
      </c>
      <c r="F104" s="81">
        <v>234669.89</v>
      </c>
      <c r="G104" s="81">
        <v>783671.97</v>
      </c>
      <c r="H104" s="106">
        <v>7495517.5700000003</v>
      </c>
    </row>
    <row r="105" spans="1:8">
      <c r="A105" s="96" t="s">
        <v>248</v>
      </c>
      <c r="B105" s="81">
        <v>1619577.62</v>
      </c>
      <c r="C105" s="81">
        <v>5314.64</v>
      </c>
      <c r="D105" s="81">
        <v>3549572.48</v>
      </c>
      <c r="E105" s="81">
        <v>0</v>
      </c>
      <c r="F105" s="81">
        <v>107617.19</v>
      </c>
      <c r="G105" s="81">
        <v>1865213.59</v>
      </c>
      <c r="H105" s="106">
        <v>7147295.5199999996</v>
      </c>
    </row>
    <row r="106" spans="1:8">
      <c r="A106" s="96" t="s">
        <v>252</v>
      </c>
      <c r="B106" s="81">
        <v>1664724.44</v>
      </c>
      <c r="C106" s="81">
        <v>15386.66</v>
      </c>
      <c r="D106" s="81">
        <v>668342.27</v>
      </c>
      <c r="E106" s="81">
        <v>0</v>
      </c>
      <c r="F106" s="138">
        <v>15893.24</v>
      </c>
      <c r="G106" s="81">
        <v>12791.83</v>
      </c>
      <c r="H106" s="106">
        <v>9673357.4399999995</v>
      </c>
    </row>
    <row r="107" spans="1:8">
      <c r="A107" s="145"/>
      <c r="B107" s="139">
        <f>SUBTOTAL(109,B95:B106)</f>
        <v>21071061.830000002</v>
      </c>
      <c r="C107" s="139">
        <f t="shared" ref="C107:H107" si="7">SUBTOTAL(109,C95:C106)</f>
        <v>83332.62000000001</v>
      </c>
      <c r="D107" s="139">
        <f t="shared" si="7"/>
        <v>44773071.890000001</v>
      </c>
      <c r="E107" s="139">
        <f t="shared" si="7"/>
        <v>0</v>
      </c>
      <c r="F107" s="139">
        <f t="shared" si="7"/>
        <v>1368570.02</v>
      </c>
      <c r="G107" s="139">
        <f t="shared" si="7"/>
        <v>13924538.560000001</v>
      </c>
      <c r="H107" s="139">
        <f t="shared" si="7"/>
        <v>88516793.919999987</v>
      </c>
    </row>
    <row r="108" spans="1:8">
      <c r="A108" s="145" t="s">
        <v>258</v>
      </c>
      <c r="B108" s="169">
        <v>1542385.44</v>
      </c>
      <c r="C108" s="169">
        <v>8568.11</v>
      </c>
      <c r="D108" s="169">
        <v>4693389.8499999996</v>
      </c>
      <c r="E108" s="169">
        <v>0</v>
      </c>
      <c r="F108" s="169">
        <v>165577.76999999999</v>
      </c>
      <c r="G108" s="169">
        <v>1180063.79</v>
      </c>
      <c r="H108" s="169">
        <f>SUM(Tabla10[[#This Row],[ 0201100000]:[ 0202300000]])</f>
        <v>7589984.959999999</v>
      </c>
    </row>
    <row r="109" spans="1:8" s="134" customFormat="1">
      <c r="A109" s="145" t="s">
        <v>260</v>
      </c>
      <c r="B109" s="169">
        <v>1614327.14</v>
      </c>
      <c r="C109" s="169">
        <v>12931.36</v>
      </c>
      <c r="D109" s="169">
        <v>4230587.25</v>
      </c>
      <c r="E109" s="169">
        <v>0</v>
      </c>
      <c r="F109" s="169">
        <v>210005.19</v>
      </c>
      <c r="G109" s="169">
        <v>795680.14</v>
      </c>
      <c r="H109" s="169">
        <f>SUM(Tabla10[[#This Row],[ 0201100000]:[ 0202300000]])</f>
        <v>6863531.0800000001</v>
      </c>
    </row>
    <row r="110" spans="1:8" s="134" customFormat="1">
      <c r="A110" s="145" t="s">
        <v>372</v>
      </c>
      <c r="B110" s="169">
        <v>1699858.26</v>
      </c>
      <c r="C110" s="169">
        <v>22888.240000000002</v>
      </c>
      <c r="D110" s="169">
        <v>5177054.83</v>
      </c>
      <c r="E110" s="169">
        <v>0</v>
      </c>
      <c r="F110" s="169">
        <v>84154.92</v>
      </c>
      <c r="G110" s="169">
        <v>857500.2</v>
      </c>
      <c r="H110" s="169">
        <f>SUM(Tabla10[[#This Row],[ 0201100000]:[ 0202300000]])</f>
        <v>7841456.4500000002</v>
      </c>
    </row>
    <row r="111" spans="1:8" s="134" customFormat="1">
      <c r="A111" s="145" t="s">
        <v>407</v>
      </c>
      <c r="B111" s="169">
        <v>1740699.89</v>
      </c>
      <c r="C111" s="169">
        <v>3997.1</v>
      </c>
      <c r="D111" s="169">
        <v>3814082.65</v>
      </c>
      <c r="E111" s="169">
        <v>0</v>
      </c>
      <c r="F111" s="169">
        <v>68011.05</v>
      </c>
      <c r="G111" s="169">
        <v>1075368.27</v>
      </c>
      <c r="H111" s="169">
        <f>SUM(Tabla10[[#This Row],[ 0201100000]:[ 0202300000]])</f>
        <v>6702158.959999999</v>
      </c>
    </row>
    <row r="112" spans="1:8" s="134" customFormat="1">
      <c r="A112" s="145" t="s">
        <v>409</v>
      </c>
      <c r="B112" s="169">
        <v>1639408.6399999999</v>
      </c>
      <c r="C112" s="169">
        <v>13609.13</v>
      </c>
      <c r="D112" s="169">
        <v>5649070.2699999996</v>
      </c>
      <c r="E112" s="169">
        <v>0</v>
      </c>
      <c r="F112" s="169">
        <v>139429.18</v>
      </c>
      <c r="G112" s="169">
        <v>1017395.37</v>
      </c>
      <c r="H112" s="169">
        <f>SUM(Tabla10[[#This Row],[ 0201100000]:[ 0202300000]])</f>
        <v>8458912.589999998</v>
      </c>
    </row>
    <row r="113" spans="1:11" s="134" customFormat="1">
      <c r="A113" s="145" t="s">
        <v>411</v>
      </c>
      <c r="B113" s="169">
        <v>1784917.39</v>
      </c>
      <c r="C113" s="169">
        <v>10302.94</v>
      </c>
      <c r="D113" s="169">
        <v>5257715.28</v>
      </c>
      <c r="E113" s="169">
        <v>0</v>
      </c>
      <c r="F113" s="169">
        <v>141807.29999999999</v>
      </c>
      <c r="G113" s="169">
        <v>1054926.3</v>
      </c>
      <c r="H113" s="169">
        <f>SUM(Tabla10[[#This Row],[ 0201100000]:[ 0202300000]])</f>
        <v>8249669.21</v>
      </c>
    </row>
    <row r="114" spans="1:11" s="134" customFormat="1">
      <c r="A114" s="145" t="s">
        <v>413</v>
      </c>
      <c r="B114" s="169">
        <v>2089351.35</v>
      </c>
      <c r="C114" s="169">
        <v>24398.9</v>
      </c>
      <c r="D114" s="169">
        <v>5082414.21</v>
      </c>
      <c r="E114" s="169">
        <v>0</v>
      </c>
      <c r="F114" s="169">
        <v>85042.37</v>
      </c>
      <c r="G114" s="169">
        <v>970484.66</v>
      </c>
      <c r="H114" s="169">
        <f>SUM(Tabla10[[#This Row],[ 0201100000]:[ 0202300000]])</f>
        <v>8251691.4900000002</v>
      </c>
    </row>
    <row r="115" spans="1:11" s="134" customFormat="1">
      <c r="A115" s="145" t="s">
        <v>415</v>
      </c>
      <c r="B115" s="169">
        <v>2200911.58</v>
      </c>
      <c r="C115" s="169">
        <v>11853.1</v>
      </c>
      <c r="D115" s="169">
        <v>5414159.0899999999</v>
      </c>
      <c r="E115" s="169">
        <v>0</v>
      </c>
      <c r="F115" s="169">
        <v>180332.95</v>
      </c>
      <c r="G115" s="169">
        <v>1020327.37</v>
      </c>
      <c r="H115" s="169">
        <f>SUM(Tabla10[[#This Row],[ 0201100000]:[ 0202300000]])</f>
        <v>8827584.0899999999</v>
      </c>
    </row>
    <row r="116" spans="1:11" s="134" customFormat="1">
      <c r="A116" s="145" t="s">
        <v>424</v>
      </c>
      <c r="B116" s="169">
        <v>1656753.12</v>
      </c>
      <c r="C116" s="169">
        <v>9969.0499999999993</v>
      </c>
      <c r="D116" s="169">
        <v>4913322.5599999996</v>
      </c>
      <c r="E116" s="169">
        <v>0</v>
      </c>
      <c r="F116" s="169">
        <v>87995.56</v>
      </c>
      <c r="G116" s="169">
        <v>840060.59</v>
      </c>
      <c r="H116" s="169">
        <f>SUM(Tabla10[[#This Row],[ 0201100000]:[ 0202300000]])</f>
        <v>7508100.879999999</v>
      </c>
    </row>
    <row r="117" spans="1:11" s="134" customFormat="1">
      <c r="A117" s="145" t="s">
        <v>426</v>
      </c>
      <c r="B117" s="169">
        <v>2275457.92</v>
      </c>
      <c r="C117" s="169">
        <v>22049.09</v>
      </c>
      <c r="D117" s="169">
        <v>5823434</v>
      </c>
      <c r="E117" s="169">
        <v>0</v>
      </c>
      <c r="F117" s="169">
        <v>200192.71</v>
      </c>
      <c r="G117" s="169">
        <v>1191766.04</v>
      </c>
      <c r="H117" s="169">
        <f>SUM(Tabla10[[#This Row],[ 0201100000]:[ 0202300000]])</f>
        <v>9512899.7599999998</v>
      </c>
    </row>
    <row r="118" spans="1:11" s="134" customFormat="1">
      <c r="A118" s="145" t="s">
        <v>428</v>
      </c>
      <c r="B118" s="169">
        <v>1754050.33</v>
      </c>
      <c r="C118" s="169">
        <v>41503.07</v>
      </c>
      <c r="D118" s="169">
        <v>5596091.8600000003</v>
      </c>
      <c r="E118" s="169">
        <v>0</v>
      </c>
      <c r="F118" s="169">
        <v>387202.64</v>
      </c>
      <c r="G118" s="169">
        <v>1165644.25</v>
      </c>
      <c r="H118" s="169">
        <f>SUM(Tabla10[[#This Row],[ 0201100000]:[ 0202300000]])</f>
        <v>8944492.1500000004</v>
      </c>
    </row>
    <row r="119" spans="1:11" s="134" customFormat="1">
      <c r="A119" s="145" t="s">
        <v>430</v>
      </c>
      <c r="B119" s="169">
        <v>1158340.06</v>
      </c>
      <c r="C119" s="169">
        <v>31351</v>
      </c>
      <c r="D119" s="169">
        <v>7904108.3700000001</v>
      </c>
      <c r="E119" s="169">
        <v>0</v>
      </c>
      <c r="F119" s="169">
        <v>262583.67999999999</v>
      </c>
      <c r="G119" s="169">
        <v>1480969.62</v>
      </c>
      <c r="H119" s="169">
        <v>10837352.73</v>
      </c>
    </row>
    <row r="120" spans="1:11">
      <c r="B120" s="172">
        <f>+SUM(B108:B119)</f>
        <v>21156461.119999994</v>
      </c>
      <c r="C120" s="172">
        <f t="shared" ref="C120:H120" si="8">+SUM(C108:C119)</f>
        <v>213421.09000000003</v>
      </c>
      <c r="D120" s="172">
        <f t="shared" si="8"/>
        <v>63555430.219999991</v>
      </c>
      <c r="E120" s="172">
        <f t="shared" si="8"/>
        <v>0</v>
      </c>
      <c r="F120" s="172">
        <f t="shared" si="8"/>
        <v>2012335.32</v>
      </c>
      <c r="G120" s="172">
        <f t="shared" si="8"/>
        <v>12650186.600000001</v>
      </c>
      <c r="H120" s="172">
        <f t="shared" si="8"/>
        <v>99587834.350000009</v>
      </c>
      <c r="K120" s="152"/>
    </row>
    <row r="121" spans="1:11" s="134" customFormat="1">
      <c r="A121" s="145" t="s">
        <v>434</v>
      </c>
      <c r="B121" s="73">
        <v>1632458.85</v>
      </c>
      <c r="C121" s="73">
        <v>24589.23</v>
      </c>
      <c r="D121" s="73">
        <v>5369139.75</v>
      </c>
      <c r="E121" s="73">
        <v>0</v>
      </c>
      <c r="F121" s="73">
        <v>193533.73</v>
      </c>
      <c r="G121" s="73">
        <v>1536811.93</v>
      </c>
      <c r="H121" s="106">
        <v>8756533.4900000002</v>
      </c>
    </row>
    <row r="122" spans="1:11" s="134" customFormat="1">
      <c r="A122" s="145" t="s">
        <v>438</v>
      </c>
      <c r="B122" s="192">
        <v>1533713.53</v>
      </c>
      <c r="C122" s="192">
        <v>30173.52</v>
      </c>
      <c r="D122" s="192">
        <v>4958337.8600000003</v>
      </c>
      <c r="E122" s="192">
        <v>0</v>
      </c>
      <c r="F122" s="192">
        <v>135778.73000000001</v>
      </c>
      <c r="G122" s="192">
        <v>1025894.1</v>
      </c>
      <c r="H122" s="160">
        <v>7683897.7400000002</v>
      </c>
    </row>
    <row r="123" spans="1:11" s="134" customFormat="1">
      <c r="A123" s="145" t="s">
        <v>441</v>
      </c>
      <c r="B123" s="73">
        <v>1675195.58</v>
      </c>
      <c r="C123" s="73">
        <v>34460.69</v>
      </c>
      <c r="D123" s="73">
        <v>5521332.0300000003</v>
      </c>
      <c r="E123" s="73">
        <v>0</v>
      </c>
      <c r="F123" s="73">
        <v>259713.04</v>
      </c>
      <c r="G123" s="73">
        <v>1454870.88</v>
      </c>
      <c r="H123" s="106">
        <v>8945572.2200000007</v>
      </c>
    </row>
    <row r="124" spans="1:11" s="134" customFormat="1">
      <c r="A124" s="145" t="s">
        <v>452</v>
      </c>
      <c r="B124" s="83">
        <v>1978530.78</v>
      </c>
      <c r="C124" s="192">
        <v>16684.93</v>
      </c>
      <c r="D124" s="83">
        <v>5116550.37</v>
      </c>
      <c r="E124" s="192">
        <v>0</v>
      </c>
      <c r="F124" s="192">
        <v>293369.96999999997</v>
      </c>
      <c r="G124" s="83">
        <v>1254895.1100000001</v>
      </c>
      <c r="H124" s="160">
        <v>8660031.1600000001</v>
      </c>
    </row>
    <row r="125" spans="1:11" s="134" customFormat="1">
      <c r="A125" s="145" t="s">
        <v>457</v>
      </c>
      <c r="B125" s="81">
        <v>1329135.96</v>
      </c>
      <c r="C125" s="81">
        <v>23896.67</v>
      </c>
      <c r="D125" s="81">
        <v>6184292.5999999996</v>
      </c>
      <c r="E125" s="81">
        <v>0</v>
      </c>
      <c r="F125" s="81">
        <v>403423.63</v>
      </c>
      <c r="G125" s="81">
        <v>1298470.03</v>
      </c>
      <c r="H125" s="106">
        <v>9239218.8900000006</v>
      </c>
    </row>
    <row r="126" spans="1:11" s="134" customFormat="1">
      <c r="A126" s="145" t="s">
        <v>461</v>
      </c>
      <c r="B126" s="83">
        <v>1869301.12</v>
      </c>
      <c r="C126" s="83">
        <v>38613.449999999997</v>
      </c>
      <c r="D126" s="83">
        <v>6827799</v>
      </c>
      <c r="E126" s="83">
        <v>0</v>
      </c>
      <c r="F126" s="83">
        <v>316920.74</v>
      </c>
      <c r="G126" s="83">
        <v>1496054.1</v>
      </c>
      <c r="H126" s="160">
        <v>10548688.41</v>
      </c>
    </row>
    <row r="127" spans="1:11" s="134" customFormat="1">
      <c r="A127" s="145" t="s">
        <v>464</v>
      </c>
      <c r="B127" s="81">
        <v>1801287.93</v>
      </c>
      <c r="C127" s="81">
        <v>14618.45</v>
      </c>
      <c r="D127" s="81">
        <v>7365223.8600000003</v>
      </c>
      <c r="E127" s="81">
        <v>0</v>
      </c>
      <c r="F127" s="81">
        <v>299012.34000000003</v>
      </c>
      <c r="G127" s="81">
        <v>2067377.09</v>
      </c>
      <c r="H127" s="106">
        <v>11547519.67</v>
      </c>
    </row>
    <row r="128" spans="1:11" s="134" customFormat="1">
      <c r="A128" s="145" t="s">
        <v>465</v>
      </c>
      <c r="B128" s="83">
        <v>1563736.19</v>
      </c>
      <c r="C128" s="83">
        <v>19341.650000000001</v>
      </c>
      <c r="D128" s="83">
        <v>5640140.4299999997</v>
      </c>
      <c r="E128" s="83">
        <v>0</v>
      </c>
      <c r="F128" s="83">
        <v>302420.92</v>
      </c>
      <c r="G128" s="83">
        <v>1422281.37</v>
      </c>
      <c r="H128" s="160">
        <v>8947920.5600000005</v>
      </c>
    </row>
    <row r="129" spans="1:8" s="134" customFormat="1">
      <c r="A129" s="145" t="s">
        <v>468</v>
      </c>
      <c r="B129" s="81">
        <v>1667212.33</v>
      </c>
      <c r="C129" s="81">
        <v>48928.49</v>
      </c>
      <c r="D129" s="81">
        <v>5292724.58</v>
      </c>
      <c r="E129" s="81">
        <v>0</v>
      </c>
      <c r="F129" s="81">
        <v>306128.65999999997</v>
      </c>
      <c r="G129" s="81">
        <v>2037478.46</v>
      </c>
      <c r="H129" s="106">
        <v>9352472.5199999996</v>
      </c>
    </row>
    <row r="130" spans="1:8" s="134" customFormat="1">
      <c r="A130" s="145" t="s">
        <v>471</v>
      </c>
      <c r="B130" s="75">
        <v>1753903.03</v>
      </c>
      <c r="C130" s="75">
        <v>18922.48</v>
      </c>
      <c r="D130" s="83">
        <v>4923974.0999999996</v>
      </c>
      <c r="E130" s="83">
        <v>0</v>
      </c>
      <c r="F130" s="201">
        <v>279998.46000000002</v>
      </c>
      <c r="G130" s="83">
        <v>2231608.36</v>
      </c>
      <c r="H130" s="160">
        <v>9208406.4299999997</v>
      </c>
    </row>
    <row r="131" spans="1:8" s="134" customFormat="1">
      <c r="A131" s="145" t="s">
        <v>474</v>
      </c>
      <c r="B131" s="81">
        <v>1701403.83</v>
      </c>
      <c r="C131" s="81">
        <v>9115.02</v>
      </c>
      <c r="D131" s="81">
        <v>5788439.3300000001</v>
      </c>
      <c r="E131" s="81">
        <v>0</v>
      </c>
      <c r="F131" s="81">
        <v>468452.51</v>
      </c>
      <c r="G131" s="81">
        <v>1718555.94</v>
      </c>
      <c r="H131" s="106">
        <v>9685966.6300000008</v>
      </c>
    </row>
    <row r="132" spans="1:8" s="134" customFormat="1" ht="15.75" thickBot="1">
      <c r="A132" s="145" t="s">
        <v>479</v>
      </c>
      <c r="B132" s="81">
        <v>1467242.33</v>
      </c>
      <c r="C132" s="81">
        <v>31325.91</v>
      </c>
      <c r="D132" s="81">
        <v>7454829.5999999996</v>
      </c>
      <c r="E132" s="81">
        <v>0</v>
      </c>
      <c r="F132" s="81">
        <v>469917.39</v>
      </c>
      <c r="G132" s="81">
        <v>2218435.4</v>
      </c>
      <c r="H132" s="106">
        <v>11641750.630000001</v>
      </c>
    </row>
    <row r="133" spans="1:8" s="134" customFormat="1" ht="15.75" thickTop="1">
      <c r="A133" s="209"/>
      <c r="B133" s="210">
        <f>+SUM(B121:B132)</f>
        <v>19973121.460000001</v>
      </c>
      <c r="C133" s="210">
        <f t="shared" ref="C133:H133" si="9">+SUM(C121:C132)</f>
        <v>310670.49</v>
      </c>
      <c r="D133" s="210">
        <f t="shared" si="9"/>
        <v>70442783.50999999</v>
      </c>
      <c r="E133" s="210">
        <f t="shared" si="9"/>
        <v>0</v>
      </c>
      <c r="F133" s="210">
        <f t="shared" si="9"/>
        <v>3728670.1200000006</v>
      </c>
      <c r="G133" s="210">
        <f t="shared" si="9"/>
        <v>19762732.77</v>
      </c>
      <c r="H133" s="210">
        <f t="shared" si="9"/>
        <v>114217978.34999999</v>
      </c>
    </row>
    <row r="134" spans="1:8" s="134" customFormat="1">
      <c r="A134" s="145" t="s">
        <v>484</v>
      </c>
      <c r="B134" s="81">
        <v>1450543.34</v>
      </c>
      <c r="C134" s="81">
        <v>11949.18</v>
      </c>
      <c r="D134" s="81">
        <v>6375280.2800000003</v>
      </c>
      <c r="E134" s="81">
        <v>0</v>
      </c>
      <c r="F134" s="81">
        <v>313877.43</v>
      </c>
      <c r="G134" s="81">
        <v>1391847.16</v>
      </c>
      <c r="H134" s="106">
        <v>9543497.3900000006</v>
      </c>
    </row>
    <row r="135" spans="1:8" s="134" customFormat="1">
      <c r="A135" s="145" t="s">
        <v>486</v>
      </c>
      <c r="B135" s="83">
        <v>1442423.35</v>
      </c>
      <c r="C135" s="75">
        <v>15032.27</v>
      </c>
      <c r="D135" s="83">
        <v>5984479.0899999999</v>
      </c>
      <c r="E135" s="75">
        <v>0</v>
      </c>
      <c r="F135" s="75">
        <v>253077.66</v>
      </c>
      <c r="G135" s="83">
        <v>1686949.64</v>
      </c>
      <c r="H135" s="160">
        <v>9381962.0099999998</v>
      </c>
    </row>
    <row r="136" spans="1:8" s="134" customFormat="1">
      <c r="A136" s="145" t="s">
        <v>488</v>
      </c>
      <c r="B136" s="81">
        <v>1518653.54</v>
      </c>
      <c r="C136" s="81">
        <v>21083.16</v>
      </c>
      <c r="D136" s="81">
        <v>6225755.2000000002</v>
      </c>
      <c r="E136" s="81">
        <v>0</v>
      </c>
      <c r="F136" s="81">
        <v>468201.32</v>
      </c>
      <c r="G136" s="81">
        <v>1891132.39</v>
      </c>
      <c r="H136" s="106">
        <v>10124825.609999999</v>
      </c>
    </row>
    <row r="137" spans="1:8" s="134" customFormat="1">
      <c r="A137" s="145" t="s">
        <v>490</v>
      </c>
      <c r="B137" s="83">
        <v>1452798.32</v>
      </c>
      <c r="C137" s="83">
        <v>17129.669999999998</v>
      </c>
      <c r="D137" s="83">
        <v>6019269</v>
      </c>
      <c r="E137" s="83">
        <v>0</v>
      </c>
      <c r="F137" s="83">
        <v>364624.4</v>
      </c>
      <c r="G137" s="83">
        <v>1275610.04</v>
      </c>
      <c r="H137" s="160">
        <v>9129431.4299999997</v>
      </c>
    </row>
    <row r="138" spans="1:8" s="134" customFormat="1">
      <c r="A138" s="145" t="s">
        <v>493</v>
      </c>
      <c r="B138" s="81">
        <v>2377455.0299999998</v>
      </c>
      <c r="C138" s="81">
        <v>18969.57</v>
      </c>
      <c r="D138" s="81">
        <v>10750810.880000001</v>
      </c>
      <c r="E138" s="81">
        <v>0</v>
      </c>
      <c r="F138" s="81">
        <v>701108.77</v>
      </c>
      <c r="G138" s="81">
        <v>2693636.57</v>
      </c>
      <c r="H138" s="106">
        <v>16541980.82</v>
      </c>
    </row>
    <row r="139" spans="1:8" s="134" customFormat="1">
      <c r="A139" s="145" t="s">
        <v>495</v>
      </c>
      <c r="B139" s="83">
        <v>2598943.2799999998</v>
      </c>
      <c r="C139" s="249">
        <v>49992.53</v>
      </c>
      <c r="D139" s="83">
        <v>8194175.7699999996</v>
      </c>
      <c r="E139" s="83">
        <v>0</v>
      </c>
      <c r="F139" s="83">
        <v>370864.34</v>
      </c>
      <c r="G139" s="83">
        <v>2879639.29</v>
      </c>
      <c r="H139" s="160">
        <v>14093615.210000001</v>
      </c>
    </row>
    <row r="140" spans="1:8" s="134" customFormat="1">
      <c r="A140" s="145" t="s">
        <v>497</v>
      </c>
      <c r="B140" s="81">
        <v>2499649.33</v>
      </c>
      <c r="C140" s="138">
        <v>26310.05</v>
      </c>
      <c r="D140" s="138">
        <v>12030919.449999999</v>
      </c>
      <c r="E140" s="138">
        <v>0</v>
      </c>
      <c r="F140" s="138">
        <v>673628.13</v>
      </c>
      <c r="G140" s="81">
        <v>2875101.08</v>
      </c>
      <c r="H140" s="107">
        <v>18105608.039999999</v>
      </c>
    </row>
    <row r="141" spans="1:8" s="134" customFormat="1">
      <c r="A141" s="145" t="s">
        <v>501</v>
      </c>
      <c r="B141" s="83">
        <v>2784607.74</v>
      </c>
      <c r="C141" s="83">
        <v>23733.72</v>
      </c>
      <c r="D141" s="83">
        <v>9520545.9499999993</v>
      </c>
      <c r="E141" s="83">
        <v>0</v>
      </c>
      <c r="F141" s="83">
        <v>632607.89</v>
      </c>
      <c r="G141" s="83">
        <v>2579098.62</v>
      </c>
      <c r="H141" s="160">
        <v>15540593.92</v>
      </c>
    </row>
    <row r="142" spans="1:8" s="134" customFormat="1">
      <c r="A142" s="145" t="s">
        <v>504</v>
      </c>
      <c r="B142" s="81">
        <v>2396939.9700000002</v>
      </c>
      <c r="C142" s="81">
        <v>43343.92</v>
      </c>
      <c r="D142" s="81">
        <v>7654153.4000000004</v>
      </c>
      <c r="E142" s="81">
        <v>0</v>
      </c>
      <c r="F142" s="81">
        <v>499626.52</v>
      </c>
      <c r="G142" s="81">
        <v>3268254.05</v>
      </c>
      <c r="H142" s="106">
        <v>13862317.859999999</v>
      </c>
    </row>
    <row r="143" spans="1:8" s="134" customFormat="1">
      <c r="A143" s="145" t="s">
        <v>507</v>
      </c>
      <c r="B143" s="83">
        <v>2677391.89</v>
      </c>
      <c r="C143" s="83">
        <v>19680.240000000002</v>
      </c>
      <c r="D143" s="83">
        <v>10046919.310000001</v>
      </c>
      <c r="E143" s="83">
        <v>0</v>
      </c>
      <c r="F143" s="83">
        <v>797150.02</v>
      </c>
      <c r="G143" s="83">
        <v>3917222.21</v>
      </c>
      <c r="H143" s="160">
        <v>17458363.670000002</v>
      </c>
    </row>
    <row r="144" spans="1:8" s="134" customFormat="1">
      <c r="A144" s="145" t="s">
        <v>510</v>
      </c>
      <c r="B144" s="81">
        <v>2835282.2</v>
      </c>
      <c r="C144" s="81">
        <v>7616.48</v>
      </c>
      <c r="D144" s="81">
        <v>9573506.5099999998</v>
      </c>
      <c r="E144" s="81">
        <v>0</v>
      </c>
      <c r="F144" s="81">
        <v>434279.79</v>
      </c>
      <c r="G144" s="81">
        <v>3729756.17</v>
      </c>
      <c r="H144" s="106">
        <v>16580441.15</v>
      </c>
    </row>
    <row r="145" spans="1:8" s="134" customFormat="1" ht="15.75" thickBot="1">
      <c r="A145" s="145" t="s">
        <v>512</v>
      </c>
      <c r="B145" s="83">
        <v>2771874.98</v>
      </c>
      <c r="C145" s="83">
        <v>15319.97</v>
      </c>
      <c r="D145" s="83">
        <v>12500601.720000001</v>
      </c>
      <c r="E145" s="83">
        <v>0</v>
      </c>
      <c r="F145" s="83">
        <v>567337.13</v>
      </c>
      <c r="G145" s="83">
        <v>3107503.42</v>
      </c>
      <c r="H145" s="160">
        <v>18962637.219999999</v>
      </c>
    </row>
    <row r="146" spans="1:8" s="134" customFormat="1" ht="15.75" thickTop="1">
      <c r="A146" s="146"/>
      <c r="B146" s="210">
        <f>+SUM(B134:B145)</f>
        <v>26806562.969999999</v>
      </c>
      <c r="C146" s="210">
        <f t="shared" ref="C146:H146" si="10">+SUM(C134:C145)</f>
        <v>270160.76</v>
      </c>
      <c r="D146" s="210">
        <f t="shared" si="10"/>
        <v>104876416.56000002</v>
      </c>
      <c r="E146" s="210">
        <f t="shared" si="10"/>
        <v>0</v>
      </c>
      <c r="F146" s="210">
        <f t="shared" si="10"/>
        <v>6076383.4000000004</v>
      </c>
      <c r="G146" s="210">
        <f t="shared" si="10"/>
        <v>31295750.640000001</v>
      </c>
      <c r="H146" s="210">
        <f t="shared" si="10"/>
        <v>169325274.32999998</v>
      </c>
    </row>
    <row r="147" spans="1:8" s="134" customFormat="1">
      <c r="A147" s="145" t="s">
        <v>514</v>
      </c>
      <c r="B147" s="81">
        <v>2143752.7599999998</v>
      </c>
      <c r="C147" s="81">
        <v>15983.96</v>
      </c>
      <c r="D147" s="81">
        <v>11023525.720000001</v>
      </c>
      <c r="E147" s="81">
        <v>0</v>
      </c>
      <c r="F147" s="81">
        <v>477815.75</v>
      </c>
      <c r="G147" s="81">
        <v>2257865.25</v>
      </c>
      <c r="H147" s="106">
        <v>15918943.439999999</v>
      </c>
    </row>
    <row r="148" spans="1:8" s="134" customFormat="1">
      <c r="A148" s="145" t="s">
        <v>516</v>
      </c>
      <c r="B148" s="83">
        <v>2170994.98</v>
      </c>
      <c r="C148" s="83">
        <v>22287.62</v>
      </c>
      <c r="D148" s="83">
        <v>10163294.060000001</v>
      </c>
      <c r="E148" s="83">
        <v>0</v>
      </c>
      <c r="F148" s="83">
        <v>804666.89</v>
      </c>
      <c r="G148" s="83">
        <v>2426951.9500000002</v>
      </c>
      <c r="H148" s="160">
        <v>15588195.5</v>
      </c>
    </row>
    <row r="149" spans="1:8" s="134" customFormat="1">
      <c r="A149" s="145" t="s">
        <v>517</v>
      </c>
      <c r="B149" s="81">
        <v>2909890.04</v>
      </c>
      <c r="C149" s="81">
        <v>12751.5</v>
      </c>
      <c r="D149" s="81">
        <v>10069178.109999999</v>
      </c>
      <c r="E149" s="81">
        <v>0</v>
      </c>
      <c r="F149" s="81">
        <v>576122.81999999995</v>
      </c>
      <c r="G149" s="81">
        <v>2735166.95</v>
      </c>
      <c r="H149" s="106">
        <v>16303109.42</v>
      </c>
    </row>
    <row r="150" spans="1:8" s="134" customFormat="1">
      <c r="A150" s="145" t="s">
        <v>523</v>
      </c>
      <c r="B150" s="83">
        <v>2436945.81</v>
      </c>
      <c r="C150" s="83">
        <v>9459.64</v>
      </c>
      <c r="D150" s="83">
        <v>4635222.7699999996</v>
      </c>
      <c r="E150" s="83">
        <v>0</v>
      </c>
      <c r="F150" s="83">
        <v>531532.68000000005</v>
      </c>
      <c r="G150" s="83">
        <v>2344990.84</v>
      </c>
      <c r="H150" s="160">
        <v>9958151.7400000002</v>
      </c>
    </row>
    <row r="151" spans="1:8" s="134" customFormat="1">
      <c r="A151" s="145" t="s">
        <v>528</v>
      </c>
      <c r="B151" s="81">
        <v>2871997.03</v>
      </c>
      <c r="C151" s="81">
        <v>9292.73</v>
      </c>
      <c r="D151" s="81">
        <v>7215266.6699999999</v>
      </c>
      <c r="E151" s="81">
        <v>0</v>
      </c>
      <c r="F151" s="81">
        <v>1033140.87</v>
      </c>
      <c r="G151" s="81">
        <v>3122894.77</v>
      </c>
      <c r="H151" s="106">
        <v>14252592.07</v>
      </c>
    </row>
    <row r="152" spans="1:8" s="134" customFormat="1">
      <c r="A152" s="145" t="s">
        <v>529</v>
      </c>
      <c r="B152" s="83">
        <v>1473300.94</v>
      </c>
      <c r="C152" s="83">
        <v>19277.919999999998</v>
      </c>
      <c r="D152" s="83">
        <v>6484539.7400000002</v>
      </c>
      <c r="E152" s="83">
        <v>0</v>
      </c>
      <c r="F152" s="83">
        <v>827292.11</v>
      </c>
      <c r="G152" s="83">
        <v>3087269.28</v>
      </c>
      <c r="H152" s="160">
        <v>11891679.99</v>
      </c>
    </row>
    <row r="153" spans="1:8" s="134" customFormat="1">
      <c r="A153" s="145" t="s">
        <v>530</v>
      </c>
      <c r="B153" s="81">
        <v>1774397.58</v>
      </c>
      <c r="C153" s="81">
        <v>32020.59</v>
      </c>
      <c r="D153" s="81">
        <v>8492122.2699999996</v>
      </c>
      <c r="E153" s="81">
        <v>0</v>
      </c>
      <c r="F153" s="81">
        <v>1105317.6599999999</v>
      </c>
      <c r="G153" s="81">
        <v>4193479.8</v>
      </c>
      <c r="H153" s="106">
        <v>15597337.9</v>
      </c>
    </row>
    <row r="154" spans="1:8" s="134" customFormat="1">
      <c r="A154" s="145" t="s">
        <v>534</v>
      </c>
      <c r="B154" s="258">
        <v>1765458.9</v>
      </c>
      <c r="C154" s="258">
        <v>32523.75</v>
      </c>
      <c r="D154" s="258">
        <v>5641527.46</v>
      </c>
      <c r="E154" s="258">
        <v>0</v>
      </c>
      <c r="F154" s="258">
        <v>690047.43</v>
      </c>
      <c r="G154" s="258">
        <v>2942703.19</v>
      </c>
      <c r="H154" s="160">
        <v>11072260.73</v>
      </c>
    </row>
    <row r="155" spans="1:8" s="134" customFormat="1">
      <c r="A155" s="145" t="s">
        <v>535</v>
      </c>
      <c r="B155" s="81">
        <v>1872268.4</v>
      </c>
      <c r="C155" s="81">
        <v>17280.71</v>
      </c>
      <c r="D155" s="81">
        <v>7902466.2199999997</v>
      </c>
      <c r="E155" s="81">
        <v>0</v>
      </c>
      <c r="F155" s="81">
        <v>910207.27</v>
      </c>
      <c r="G155" s="81">
        <v>3261908.55</v>
      </c>
      <c r="H155" s="106">
        <v>13964131.15</v>
      </c>
    </row>
    <row r="156" spans="1:8" s="134" customFormat="1">
      <c r="A156" s="145" t="s">
        <v>536</v>
      </c>
      <c r="B156" s="83">
        <v>1390667.35</v>
      </c>
      <c r="C156" s="83">
        <v>52887.47</v>
      </c>
      <c r="D156" s="83">
        <v>8010471.1399999997</v>
      </c>
      <c r="E156" s="83">
        <v>0</v>
      </c>
      <c r="F156" s="83">
        <v>685013.64</v>
      </c>
      <c r="G156" s="83">
        <v>4018995.51</v>
      </c>
      <c r="H156" s="160">
        <v>14158035.109999999</v>
      </c>
    </row>
    <row r="157" spans="1:8" s="134" customFormat="1">
      <c r="A157" s="145" t="s">
        <v>544</v>
      </c>
      <c r="B157" s="105">
        <v>1443734.32</v>
      </c>
      <c r="C157" s="105">
        <v>19853.349999999999</v>
      </c>
      <c r="D157" s="105">
        <v>6198344.1200000001</v>
      </c>
      <c r="E157" s="105">
        <v>0</v>
      </c>
      <c r="F157" s="105">
        <v>527891.26</v>
      </c>
      <c r="G157" s="105">
        <v>3583329.96</v>
      </c>
      <c r="H157" s="155">
        <v>11773153.01</v>
      </c>
    </row>
    <row r="158" spans="1:8" s="134" customFormat="1" ht="15.75" thickBot="1">
      <c r="A158" s="145" t="s">
        <v>546</v>
      </c>
      <c r="B158" s="83">
        <v>1406918.13</v>
      </c>
      <c r="C158" s="83">
        <v>6378.31</v>
      </c>
      <c r="D158" s="83">
        <v>7665858.4199999999</v>
      </c>
      <c r="E158" s="83">
        <v>0</v>
      </c>
      <c r="F158" s="83">
        <v>705395.76</v>
      </c>
      <c r="G158" s="83">
        <v>3433813.37</v>
      </c>
      <c r="H158" s="160">
        <v>13218363.99</v>
      </c>
    </row>
    <row r="159" spans="1:8" s="134" customFormat="1" ht="15.75" thickTop="1">
      <c r="A159" s="146"/>
      <c r="B159" s="210">
        <f>+SUM(B147:B158)</f>
        <v>23660326.239999998</v>
      </c>
      <c r="C159" s="210">
        <f t="shared" ref="C159:H159" si="11">+SUM(C147:C158)</f>
        <v>249997.55</v>
      </c>
      <c r="D159" s="210">
        <f t="shared" si="11"/>
        <v>93501816.700000018</v>
      </c>
      <c r="E159" s="210">
        <f t="shared" si="11"/>
        <v>0</v>
      </c>
      <c r="F159" s="210">
        <f t="shared" si="11"/>
        <v>8874444.1400000006</v>
      </c>
      <c r="G159" s="210">
        <f t="shared" si="11"/>
        <v>37409369.420000002</v>
      </c>
      <c r="H159" s="210">
        <f t="shared" si="11"/>
        <v>163695954.05000001</v>
      </c>
    </row>
    <row r="160" spans="1:8" s="134" customFormat="1">
      <c r="A160" s="145" t="s">
        <v>549</v>
      </c>
      <c r="B160" s="6">
        <v>1421619.14</v>
      </c>
      <c r="C160" s="6">
        <v>15566.26</v>
      </c>
      <c r="D160" s="6">
        <v>8326358.79</v>
      </c>
      <c r="E160" s="6">
        <v>0</v>
      </c>
      <c r="F160" s="6">
        <v>791447.2</v>
      </c>
      <c r="G160" s="6">
        <v>2693848.98</v>
      </c>
      <c r="H160" s="261">
        <v>13248840.369999999</v>
      </c>
    </row>
    <row r="161" spans="1:8" s="134" customFormat="1">
      <c r="A161" s="145" t="s">
        <v>566</v>
      </c>
      <c r="B161" s="263">
        <v>1593240.19</v>
      </c>
      <c r="C161" s="263">
        <v>37365.699999999997</v>
      </c>
      <c r="D161" s="263">
        <v>8813497.5700000003</v>
      </c>
      <c r="E161" s="263">
        <v>0</v>
      </c>
      <c r="F161" s="263">
        <v>950192.77</v>
      </c>
      <c r="G161" s="263">
        <v>2087627.21</v>
      </c>
      <c r="H161" s="264">
        <v>13481923.439999999</v>
      </c>
    </row>
    <row r="162" spans="1:8" s="134" customFormat="1">
      <c r="A162" s="145" t="s">
        <v>568</v>
      </c>
      <c r="B162" s="6">
        <v>1624023.25</v>
      </c>
      <c r="C162" s="6">
        <v>107763.53</v>
      </c>
      <c r="D162" s="6">
        <v>8927630.0199999996</v>
      </c>
      <c r="E162" s="6">
        <v>0</v>
      </c>
      <c r="F162" s="6">
        <v>823887.01</v>
      </c>
      <c r="G162" s="6">
        <v>3089578.05</v>
      </c>
      <c r="H162" s="261">
        <v>14572881.859999999</v>
      </c>
    </row>
    <row r="163" spans="1:8" s="134" customFormat="1">
      <c r="A163" s="145" t="s">
        <v>570</v>
      </c>
      <c r="B163" s="263">
        <v>1847825.49</v>
      </c>
      <c r="C163" s="263">
        <v>15232.34</v>
      </c>
      <c r="D163" s="263">
        <v>7405736.1299999999</v>
      </c>
      <c r="E163" s="263">
        <v>0</v>
      </c>
      <c r="F163" s="263">
        <v>709927.16</v>
      </c>
      <c r="G163" s="263">
        <v>2773416.57</v>
      </c>
      <c r="H163" s="264">
        <v>12752137.689999999</v>
      </c>
    </row>
    <row r="164" spans="1:8" s="134" customFormat="1">
      <c r="A164" s="145" t="s">
        <v>573</v>
      </c>
      <c r="B164" s="6">
        <v>1841133.63</v>
      </c>
      <c r="C164" s="6">
        <v>44199.23</v>
      </c>
      <c r="D164" s="6">
        <v>10031786.83</v>
      </c>
      <c r="E164" s="6">
        <v>0</v>
      </c>
      <c r="F164" s="6">
        <v>1067273.45</v>
      </c>
      <c r="G164" s="6">
        <v>4077843.22</v>
      </c>
      <c r="H164" s="261">
        <v>17062236.359999999</v>
      </c>
    </row>
    <row r="165" spans="1:8" s="134" customFormat="1">
      <c r="A165" s="145" t="s">
        <v>578</v>
      </c>
      <c r="B165" s="263">
        <v>2039554</v>
      </c>
      <c r="C165" s="263">
        <v>7404.62</v>
      </c>
      <c r="D165" s="263">
        <v>9508054.5700000003</v>
      </c>
      <c r="E165" s="263">
        <v>0</v>
      </c>
      <c r="F165" s="263">
        <v>885939.58</v>
      </c>
      <c r="G165" s="263">
        <v>3559358.42</v>
      </c>
      <c r="H165" s="264">
        <v>16000311.189999999</v>
      </c>
    </row>
    <row r="166" spans="1:8" ht="18.75">
      <c r="A166" s="66" t="s">
        <v>183</v>
      </c>
      <c r="B166" s="67"/>
      <c r="C166" s="67"/>
      <c r="D166" s="67"/>
    </row>
    <row r="167" spans="1:8" ht="18.75">
      <c r="A167" s="198" t="s">
        <v>577</v>
      </c>
      <c r="B167" s="67"/>
      <c r="C167" s="67"/>
      <c r="D167" s="67"/>
    </row>
  </sheetData>
  <sheetProtection password="9E07" sheet="1" objects="1" scenarios="1"/>
  <mergeCells count="1">
    <mergeCell ref="A1:H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K167"/>
  <sheetViews>
    <sheetView zoomScale="110" zoomScaleNormal="110" workbookViewId="0">
      <pane ySplit="3" topLeftCell="A139" activePane="bottomLeft" state="frozen"/>
      <selection activeCell="A85" sqref="A85"/>
      <selection pane="bottomLeft" activeCell="E170" sqref="E170"/>
    </sheetView>
  </sheetViews>
  <sheetFormatPr baseColWidth="10" defaultRowHeight="15"/>
  <cols>
    <col min="1" max="1" width="12.42578125" customWidth="1"/>
    <col min="2" max="8" width="14.7109375" customWidth="1"/>
  </cols>
  <sheetData>
    <row r="1" spans="1:11" ht="51" customHeight="1">
      <c r="A1" s="269" t="s">
        <v>561</v>
      </c>
      <c r="B1" s="269"/>
      <c r="C1" s="269"/>
      <c r="D1" s="269"/>
      <c r="E1" s="269"/>
      <c r="F1" s="269"/>
      <c r="G1" s="269"/>
      <c r="H1" s="269"/>
      <c r="I1" s="12"/>
      <c r="J1" s="12"/>
      <c r="K1" s="12"/>
    </row>
    <row r="2" spans="1:11">
      <c r="A2" s="2" t="s">
        <v>109</v>
      </c>
      <c r="B2" s="72" t="s">
        <v>399</v>
      </c>
      <c r="C2" s="72" t="s">
        <v>400</v>
      </c>
      <c r="D2" s="72" t="s">
        <v>401</v>
      </c>
      <c r="E2" s="72" t="s">
        <v>402</v>
      </c>
      <c r="F2" s="72" t="s">
        <v>403</v>
      </c>
      <c r="G2" s="72" t="s">
        <v>404</v>
      </c>
      <c r="H2" s="136" t="s">
        <v>108</v>
      </c>
    </row>
    <row r="3" spans="1:11" s="25" customFormat="1">
      <c r="A3" s="136" t="s">
        <v>110</v>
      </c>
      <c r="B3" s="23" t="s">
        <v>170</v>
      </c>
      <c r="C3" s="23" t="s">
        <v>171</v>
      </c>
      <c r="D3" s="65" t="s">
        <v>98</v>
      </c>
      <c r="E3" s="23" t="s">
        <v>170</v>
      </c>
      <c r="F3" s="23" t="s">
        <v>171</v>
      </c>
      <c r="G3" s="65" t="s">
        <v>98</v>
      </c>
      <c r="H3" s="24"/>
    </row>
    <row r="4" spans="1:11">
      <c r="A4" s="4" t="s">
        <v>0</v>
      </c>
      <c r="B4" s="6">
        <v>0</v>
      </c>
      <c r="C4" s="6">
        <v>4235.1499999999996</v>
      </c>
      <c r="D4" s="6">
        <v>1260</v>
      </c>
      <c r="E4" s="6">
        <v>19440.38</v>
      </c>
      <c r="F4" s="6">
        <v>17137.560000000001</v>
      </c>
      <c r="G4" s="6">
        <v>86370.55</v>
      </c>
      <c r="H4" s="7">
        <v>128443.64</v>
      </c>
    </row>
    <row r="5" spans="1:11">
      <c r="A5" s="4" t="s">
        <v>1</v>
      </c>
      <c r="B5" s="6">
        <v>223.5</v>
      </c>
      <c r="C5" s="6">
        <v>628.99</v>
      </c>
      <c r="D5" s="6">
        <v>0</v>
      </c>
      <c r="E5" s="6">
        <v>0</v>
      </c>
      <c r="F5" s="6">
        <v>110388.02</v>
      </c>
      <c r="G5" s="6">
        <v>140429.89000000001</v>
      </c>
      <c r="H5" s="7">
        <v>251670.39999999999</v>
      </c>
    </row>
    <row r="6" spans="1:11">
      <c r="A6" s="4" t="s">
        <v>2</v>
      </c>
      <c r="B6" s="6">
        <v>0</v>
      </c>
      <c r="C6" s="6">
        <v>648.99</v>
      </c>
      <c r="D6" s="6">
        <v>0</v>
      </c>
      <c r="E6" s="6">
        <v>0</v>
      </c>
      <c r="F6" s="6">
        <v>152512.24</v>
      </c>
      <c r="G6" s="6">
        <v>64733.48</v>
      </c>
      <c r="H6" s="7">
        <v>217894.71</v>
      </c>
    </row>
    <row r="7" spans="1:11">
      <c r="A7" s="4" t="s">
        <v>3</v>
      </c>
      <c r="B7" s="6">
        <v>0</v>
      </c>
      <c r="C7" s="6">
        <v>0</v>
      </c>
      <c r="D7" s="6">
        <v>0</v>
      </c>
      <c r="E7" s="6">
        <v>0</v>
      </c>
      <c r="F7" s="6">
        <v>73723.289999999994</v>
      </c>
      <c r="G7" s="6">
        <v>87995.37</v>
      </c>
      <c r="H7" s="7">
        <v>161718.66</v>
      </c>
    </row>
    <row r="8" spans="1:11">
      <c r="A8" s="4" t="s">
        <v>4</v>
      </c>
      <c r="B8" s="6">
        <v>0</v>
      </c>
      <c r="C8" s="6">
        <v>0</v>
      </c>
      <c r="D8" s="6">
        <v>0</v>
      </c>
      <c r="E8" s="6">
        <v>0</v>
      </c>
      <c r="F8" s="6">
        <v>123820.63</v>
      </c>
      <c r="G8" s="6">
        <v>122526.85</v>
      </c>
      <c r="H8" s="7">
        <v>246347.48</v>
      </c>
    </row>
    <row r="9" spans="1:11">
      <c r="A9" s="4" t="s">
        <v>5</v>
      </c>
      <c r="B9" s="6">
        <v>0</v>
      </c>
      <c r="C9" s="6">
        <v>0</v>
      </c>
      <c r="D9" s="6">
        <v>0</v>
      </c>
      <c r="E9" s="6">
        <v>0</v>
      </c>
      <c r="F9" s="6">
        <v>107115.59</v>
      </c>
      <c r="G9" s="6">
        <v>96802.29</v>
      </c>
      <c r="H9" s="7">
        <v>203917.88</v>
      </c>
    </row>
    <row r="10" spans="1:11">
      <c r="A10" s="4" t="s">
        <v>6</v>
      </c>
      <c r="B10" s="6">
        <v>0</v>
      </c>
      <c r="C10" s="6">
        <v>0</v>
      </c>
      <c r="D10" s="6">
        <v>0</v>
      </c>
      <c r="E10" s="6">
        <v>0</v>
      </c>
      <c r="F10" s="6">
        <v>68319.34</v>
      </c>
      <c r="G10" s="6">
        <v>172320.36</v>
      </c>
      <c r="H10" s="7">
        <v>240639.7</v>
      </c>
    </row>
    <row r="11" spans="1:11">
      <c r="A11" s="4" t="s">
        <v>7</v>
      </c>
      <c r="B11" s="6">
        <v>0</v>
      </c>
      <c r="C11" s="6">
        <v>9494.9500000000007</v>
      </c>
      <c r="D11" s="6">
        <v>0</v>
      </c>
      <c r="E11" s="6">
        <v>0</v>
      </c>
      <c r="F11" s="6">
        <v>70505.539999999994</v>
      </c>
      <c r="G11" s="6">
        <v>129996.09</v>
      </c>
      <c r="H11" s="7">
        <v>209996.58</v>
      </c>
    </row>
    <row r="12" spans="1:11">
      <c r="A12" s="4" t="s">
        <v>8</v>
      </c>
      <c r="B12" s="6">
        <v>0</v>
      </c>
      <c r="C12" s="6">
        <v>0</v>
      </c>
      <c r="D12" s="6">
        <v>0.1</v>
      </c>
      <c r="E12" s="6">
        <v>147.13999999999999</v>
      </c>
      <c r="F12" s="6">
        <v>112320.43</v>
      </c>
      <c r="G12" s="6">
        <v>39009.07</v>
      </c>
      <c r="H12" s="7">
        <v>151476.74</v>
      </c>
    </row>
    <row r="13" spans="1:11">
      <c r="A13" s="4" t="s">
        <v>9</v>
      </c>
      <c r="B13" s="6">
        <v>0</v>
      </c>
      <c r="C13" s="6">
        <v>0</v>
      </c>
      <c r="D13" s="6">
        <v>0</v>
      </c>
      <c r="E13" s="6">
        <v>0</v>
      </c>
      <c r="F13" s="6">
        <v>98123.74</v>
      </c>
      <c r="G13" s="6">
        <v>79375.27</v>
      </c>
      <c r="H13" s="7">
        <v>177499.01</v>
      </c>
    </row>
    <row r="14" spans="1:11">
      <c r="A14" s="4" t="s">
        <v>10</v>
      </c>
      <c r="B14" s="6">
        <v>0</v>
      </c>
      <c r="C14" s="6">
        <v>0</v>
      </c>
      <c r="D14" s="6">
        <v>0</v>
      </c>
      <c r="E14" s="6">
        <v>0</v>
      </c>
      <c r="F14" s="6">
        <v>99358.88</v>
      </c>
      <c r="G14" s="6">
        <v>143924.93</v>
      </c>
      <c r="H14" s="7">
        <v>243283.81</v>
      </c>
    </row>
    <row r="15" spans="1:11">
      <c r="A15" s="4" t="s">
        <v>11</v>
      </c>
      <c r="B15" s="6">
        <v>0</v>
      </c>
      <c r="C15" s="6">
        <v>0</v>
      </c>
      <c r="D15" s="6">
        <v>0</v>
      </c>
      <c r="E15" s="6">
        <v>0</v>
      </c>
      <c r="F15" s="6">
        <v>81823.289999999994</v>
      </c>
      <c r="G15" s="6">
        <v>183820.01</v>
      </c>
      <c r="H15" s="7">
        <v>265643.3</v>
      </c>
    </row>
    <row r="16" spans="1:11">
      <c r="A16" s="4"/>
      <c r="B16" s="39">
        <f>SUBTOTAL(109,B4:B15)</f>
        <v>223.5</v>
      </c>
      <c r="C16" s="39">
        <f t="shared" ref="C16:H16" si="0">SUBTOTAL(109,C4:C15)</f>
        <v>15008.08</v>
      </c>
      <c r="D16" s="39">
        <f t="shared" si="0"/>
        <v>1260.0999999999999</v>
      </c>
      <c r="E16" s="39">
        <f t="shared" si="0"/>
        <v>19587.52</v>
      </c>
      <c r="F16" s="39">
        <f t="shared" si="0"/>
        <v>1115148.5499999998</v>
      </c>
      <c r="G16" s="39">
        <f t="shared" si="0"/>
        <v>1347304.16</v>
      </c>
      <c r="H16" s="39">
        <f t="shared" si="0"/>
        <v>2498531.9099999997</v>
      </c>
    </row>
    <row r="17" spans="1:8">
      <c r="A17" s="4" t="s">
        <v>12</v>
      </c>
      <c r="B17" s="6">
        <v>0</v>
      </c>
      <c r="C17" s="6">
        <v>0</v>
      </c>
      <c r="D17" s="6">
        <v>0</v>
      </c>
      <c r="E17" s="6">
        <v>0</v>
      </c>
      <c r="F17" s="6">
        <v>62140.91</v>
      </c>
      <c r="G17" s="6">
        <v>61342.78</v>
      </c>
      <c r="H17" s="7">
        <v>123483.69</v>
      </c>
    </row>
    <row r="18" spans="1:8">
      <c r="A18" s="4" t="s">
        <v>13</v>
      </c>
      <c r="B18" s="6">
        <v>0</v>
      </c>
      <c r="C18" s="6">
        <v>0</v>
      </c>
      <c r="D18" s="6">
        <v>0</v>
      </c>
      <c r="E18" s="6">
        <v>0</v>
      </c>
      <c r="F18" s="6">
        <v>122878.41</v>
      </c>
      <c r="G18" s="6">
        <v>65856.41</v>
      </c>
      <c r="H18" s="7">
        <v>188734.82</v>
      </c>
    </row>
    <row r="19" spans="1:8">
      <c r="A19" s="4" t="s">
        <v>14</v>
      </c>
      <c r="B19" s="6">
        <v>0</v>
      </c>
      <c r="C19" s="6">
        <v>0</v>
      </c>
      <c r="D19" s="6">
        <v>0</v>
      </c>
      <c r="E19" s="6">
        <v>0</v>
      </c>
      <c r="F19" s="6">
        <v>120440.41</v>
      </c>
      <c r="G19" s="6">
        <v>133863.67000000001</v>
      </c>
      <c r="H19" s="7">
        <v>254304.08</v>
      </c>
    </row>
    <row r="20" spans="1:8">
      <c r="A20" s="4" t="s">
        <v>15</v>
      </c>
      <c r="B20" s="6">
        <v>0</v>
      </c>
      <c r="C20" s="6">
        <v>0</v>
      </c>
      <c r="D20" s="6">
        <v>0</v>
      </c>
      <c r="E20" s="6">
        <v>0</v>
      </c>
      <c r="F20" s="6">
        <v>76202.240000000005</v>
      </c>
      <c r="G20" s="6">
        <v>99741.06</v>
      </c>
      <c r="H20" s="7">
        <v>175943.3</v>
      </c>
    </row>
    <row r="21" spans="1:8">
      <c r="A21" s="4" t="s">
        <v>16</v>
      </c>
      <c r="B21" s="6">
        <v>0</v>
      </c>
      <c r="C21" s="6">
        <v>0</v>
      </c>
      <c r="D21" s="6">
        <v>0</v>
      </c>
      <c r="E21" s="6">
        <v>0</v>
      </c>
      <c r="F21" s="6">
        <v>85531.99</v>
      </c>
      <c r="G21" s="6">
        <v>11084.07</v>
      </c>
      <c r="H21" s="7">
        <v>96616.06</v>
      </c>
    </row>
    <row r="22" spans="1:8">
      <c r="A22" s="4" t="s">
        <v>17</v>
      </c>
      <c r="B22" s="6">
        <v>0</v>
      </c>
      <c r="C22" s="6">
        <v>0</v>
      </c>
      <c r="D22" s="6">
        <v>0</v>
      </c>
      <c r="E22" s="6">
        <v>0</v>
      </c>
      <c r="F22" s="6">
        <v>165228.26</v>
      </c>
      <c r="G22" s="6">
        <v>93174.36</v>
      </c>
      <c r="H22" s="7">
        <v>258402.62</v>
      </c>
    </row>
    <row r="23" spans="1:8">
      <c r="A23" s="4" t="s">
        <v>18</v>
      </c>
      <c r="B23" s="6">
        <v>0</v>
      </c>
      <c r="C23" s="6">
        <v>0</v>
      </c>
      <c r="D23" s="6">
        <v>0</v>
      </c>
      <c r="E23" s="6">
        <v>0</v>
      </c>
      <c r="F23" s="6">
        <v>101683.67</v>
      </c>
      <c r="G23" s="6">
        <v>43765.15</v>
      </c>
      <c r="H23" s="7">
        <v>145448.82</v>
      </c>
    </row>
    <row r="24" spans="1:8">
      <c r="A24" s="4" t="s">
        <v>19</v>
      </c>
      <c r="B24" s="6">
        <v>0</v>
      </c>
      <c r="C24" s="6">
        <v>0</v>
      </c>
      <c r="D24" s="6">
        <v>0</v>
      </c>
      <c r="E24" s="6">
        <v>0</v>
      </c>
      <c r="F24" s="6">
        <v>110181.78</v>
      </c>
      <c r="G24" s="6">
        <v>83563.86</v>
      </c>
      <c r="H24" s="7">
        <v>193745.64</v>
      </c>
    </row>
    <row r="25" spans="1:8">
      <c r="A25" s="4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76185.649999999994</v>
      </c>
      <c r="G25" s="6">
        <v>80117.91</v>
      </c>
      <c r="H25" s="7">
        <v>156303.56</v>
      </c>
    </row>
    <row r="26" spans="1:8">
      <c r="A26" s="4" t="s">
        <v>21</v>
      </c>
      <c r="B26" s="6">
        <v>0</v>
      </c>
      <c r="C26" s="6">
        <v>0</v>
      </c>
      <c r="D26" s="6">
        <v>0</v>
      </c>
      <c r="E26" s="6">
        <v>0</v>
      </c>
      <c r="F26" s="6">
        <v>75939.429999999993</v>
      </c>
      <c r="G26" s="6">
        <v>90327.28</v>
      </c>
      <c r="H26" s="7">
        <v>166266.71</v>
      </c>
    </row>
    <row r="27" spans="1:8">
      <c r="A27" s="4" t="s">
        <v>22</v>
      </c>
      <c r="B27" s="6">
        <v>1704.55</v>
      </c>
      <c r="C27" s="6">
        <v>0</v>
      </c>
      <c r="D27" s="6">
        <v>0.1</v>
      </c>
      <c r="E27" s="6">
        <v>0</v>
      </c>
      <c r="F27" s="6">
        <v>167061.01</v>
      </c>
      <c r="G27" s="6">
        <v>80862.7</v>
      </c>
      <c r="H27" s="7">
        <v>249628.36</v>
      </c>
    </row>
    <row r="28" spans="1:8">
      <c r="A28" s="4" t="s">
        <v>23</v>
      </c>
      <c r="B28" s="6">
        <v>8727.26</v>
      </c>
      <c r="C28" s="6">
        <v>0</v>
      </c>
      <c r="D28" s="6">
        <v>0</v>
      </c>
      <c r="E28" s="6">
        <v>0</v>
      </c>
      <c r="F28" s="6">
        <v>157189.96</v>
      </c>
      <c r="G28" s="6">
        <v>107575.23</v>
      </c>
      <c r="H28" s="7">
        <v>273492.45</v>
      </c>
    </row>
    <row r="29" spans="1:8">
      <c r="A29" s="4"/>
      <c r="B29" s="39">
        <f t="shared" ref="B29:H29" si="1">SUBTOTAL(109,B17:B28)</f>
        <v>10431.81</v>
      </c>
      <c r="C29" s="39">
        <f t="shared" si="1"/>
        <v>0</v>
      </c>
      <c r="D29" s="39">
        <f t="shared" si="1"/>
        <v>0.1</v>
      </c>
      <c r="E29" s="39">
        <f t="shared" si="1"/>
        <v>0</v>
      </c>
      <c r="F29" s="39">
        <f t="shared" si="1"/>
        <v>1320663.72</v>
      </c>
      <c r="G29" s="39">
        <f t="shared" si="1"/>
        <v>951274.4800000001</v>
      </c>
      <c r="H29" s="39">
        <f t="shared" si="1"/>
        <v>2282370.11</v>
      </c>
    </row>
    <row r="30" spans="1:8">
      <c r="A30" s="4" t="s">
        <v>24</v>
      </c>
      <c r="B30" s="6">
        <v>10909.08</v>
      </c>
      <c r="C30" s="6">
        <v>0</v>
      </c>
      <c r="D30" s="6">
        <v>0.14000000000000001</v>
      </c>
      <c r="E30" s="6">
        <v>0</v>
      </c>
      <c r="F30" s="6">
        <v>72347.58</v>
      </c>
      <c r="G30" s="6">
        <v>48782.239999999998</v>
      </c>
      <c r="H30" s="7">
        <v>132039.04000000001</v>
      </c>
    </row>
    <row r="31" spans="1:8">
      <c r="A31" s="4" t="s">
        <v>25</v>
      </c>
      <c r="B31" s="6">
        <v>12000</v>
      </c>
      <c r="C31" s="6">
        <v>2909.09</v>
      </c>
      <c r="D31" s="6">
        <v>0</v>
      </c>
      <c r="E31" s="6">
        <v>0</v>
      </c>
      <c r="F31" s="6">
        <v>102754.1</v>
      </c>
      <c r="G31" s="6">
        <v>58919.94</v>
      </c>
      <c r="H31" s="7">
        <v>176583.13</v>
      </c>
    </row>
    <row r="32" spans="1:8">
      <c r="A32" s="4" t="s">
        <v>26</v>
      </c>
      <c r="B32" s="6">
        <v>27636.35</v>
      </c>
      <c r="C32" s="6">
        <v>0</v>
      </c>
      <c r="D32" s="6">
        <v>0</v>
      </c>
      <c r="E32" s="6">
        <v>0</v>
      </c>
      <c r="F32" s="6">
        <v>98682.26</v>
      </c>
      <c r="G32" s="6">
        <v>36263.160000000003</v>
      </c>
      <c r="H32" s="7">
        <v>162581.76999999999</v>
      </c>
    </row>
    <row r="33" spans="1:8">
      <c r="A33" s="4" t="s">
        <v>27</v>
      </c>
      <c r="B33" s="6">
        <v>27636.34</v>
      </c>
      <c r="C33" s="6">
        <v>68.180000000000007</v>
      </c>
      <c r="D33" s="6">
        <v>0</v>
      </c>
      <c r="E33" s="6">
        <v>0</v>
      </c>
      <c r="F33" s="6">
        <v>82147.5</v>
      </c>
      <c r="G33" s="6">
        <v>15768.04</v>
      </c>
      <c r="H33" s="7">
        <v>125620.06</v>
      </c>
    </row>
    <row r="34" spans="1:8">
      <c r="A34" s="4" t="s">
        <v>28</v>
      </c>
      <c r="B34" s="6">
        <v>5090.91</v>
      </c>
      <c r="C34" s="6">
        <v>0</v>
      </c>
      <c r="D34" s="6">
        <v>18181.82</v>
      </c>
      <c r="E34" s="6">
        <v>0</v>
      </c>
      <c r="F34" s="6">
        <v>60238.32</v>
      </c>
      <c r="G34" s="6">
        <v>11764.78</v>
      </c>
      <c r="H34" s="7">
        <v>95275.83</v>
      </c>
    </row>
    <row r="35" spans="1:8">
      <c r="A35" s="4" t="s">
        <v>29</v>
      </c>
      <c r="B35" s="6">
        <v>0</v>
      </c>
      <c r="C35" s="6">
        <v>0</v>
      </c>
      <c r="D35" s="6">
        <v>20363.64</v>
      </c>
      <c r="E35" s="6">
        <v>0</v>
      </c>
      <c r="F35" s="6">
        <v>57821.45</v>
      </c>
      <c r="G35" s="6">
        <v>113807.01</v>
      </c>
      <c r="H35" s="7">
        <v>191992.1</v>
      </c>
    </row>
    <row r="36" spans="1:8">
      <c r="A36" s="4" t="s">
        <v>30</v>
      </c>
      <c r="B36" s="6">
        <v>0</v>
      </c>
      <c r="C36" s="6">
        <v>11.36</v>
      </c>
      <c r="D36" s="6">
        <v>22000.01</v>
      </c>
      <c r="E36" s="6">
        <v>0</v>
      </c>
      <c r="F36" s="6">
        <v>65280.32</v>
      </c>
      <c r="G36" s="6">
        <v>48338.42</v>
      </c>
      <c r="H36" s="7">
        <v>135630.10999999999</v>
      </c>
    </row>
    <row r="37" spans="1:8">
      <c r="A37" s="4" t="s">
        <v>31</v>
      </c>
      <c r="B37" s="6">
        <v>0</v>
      </c>
      <c r="C37" s="6">
        <v>0</v>
      </c>
      <c r="D37" s="6">
        <v>16651.78</v>
      </c>
      <c r="E37" s="6">
        <v>0</v>
      </c>
      <c r="F37" s="6">
        <v>57114.53</v>
      </c>
      <c r="G37" s="6">
        <v>72315.72</v>
      </c>
      <c r="H37" s="7">
        <v>146082.03</v>
      </c>
    </row>
    <row r="38" spans="1:8">
      <c r="A38" s="4" t="s">
        <v>32</v>
      </c>
      <c r="B38" s="6">
        <v>0</v>
      </c>
      <c r="C38" s="6">
        <v>0</v>
      </c>
      <c r="D38" s="6">
        <v>14545.44</v>
      </c>
      <c r="E38" s="6">
        <v>0</v>
      </c>
      <c r="F38" s="6">
        <v>32743.14</v>
      </c>
      <c r="G38" s="6">
        <v>46519.519999999997</v>
      </c>
      <c r="H38" s="7">
        <v>93808.1</v>
      </c>
    </row>
    <row r="39" spans="1:8">
      <c r="A39" s="4" t="s">
        <v>33</v>
      </c>
      <c r="B39" s="6">
        <v>0</v>
      </c>
      <c r="C39" s="6">
        <v>0</v>
      </c>
      <c r="D39" s="6">
        <v>16514.580000000002</v>
      </c>
      <c r="E39" s="6">
        <v>0</v>
      </c>
      <c r="F39" s="6">
        <v>38145.49</v>
      </c>
      <c r="G39" s="6">
        <v>70580.06</v>
      </c>
      <c r="H39" s="7">
        <v>125240.13</v>
      </c>
    </row>
    <row r="40" spans="1:8">
      <c r="A40" s="4" t="s">
        <v>34</v>
      </c>
      <c r="B40" s="6">
        <v>0</v>
      </c>
      <c r="C40" s="6">
        <v>0</v>
      </c>
      <c r="D40" s="6">
        <v>2540.12</v>
      </c>
      <c r="E40" s="6">
        <v>0</v>
      </c>
      <c r="F40" s="6">
        <v>157331.15</v>
      </c>
      <c r="G40" s="6">
        <v>41998.62</v>
      </c>
      <c r="H40" s="7">
        <v>201869.89</v>
      </c>
    </row>
    <row r="41" spans="1:8">
      <c r="A41" s="4" t="s">
        <v>35</v>
      </c>
      <c r="B41" s="6">
        <v>0</v>
      </c>
      <c r="C41" s="6">
        <v>0</v>
      </c>
      <c r="D41" s="6">
        <v>0</v>
      </c>
      <c r="E41" s="6">
        <v>0</v>
      </c>
      <c r="F41" s="6">
        <v>191208.52</v>
      </c>
      <c r="G41" s="6">
        <v>129893.04</v>
      </c>
      <c r="H41" s="7">
        <v>321101.56</v>
      </c>
    </row>
    <row r="42" spans="1:8">
      <c r="A42" s="4"/>
      <c r="B42" s="39">
        <f t="shared" ref="B42:H42" si="2">SUBTOTAL(109,B30:B41)</f>
        <v>83272.680000000008</v>
      </c>
      <c r="C42" s="39">
        <f t="shared" si="2"/>
        <v>2988.63</v>
      </c>
      <c r="D42" s="39">
        <f t="shared" si="2"/>
        <v>110797.53</v>
      </c>
      <c r="E42" s="39">
        <f t="shared" si="2"/>
        <v>0</v>
      </c>
      <c r="F42" s="39">
        <f t="shared" si="2"/>
        <v>1015814.3600000001</v>
      </c>
      <c r="G42" s="39">
        <f t="shared" si="2"/>
        <v>694950.55</v>
      </c>
      <c r="H42" s="39">
        <f t="shared" si="2"/>
        <v>1907823.75</v>
      </c>
    </row>
    <row r="43" spans="1:8">
      <c r="A43" s="4" t="s">
        <v>36</v>
      </c>
      <c r="B43" s="6">
        <v>0</v>
      </c>
      <c r="C43" s="6">
        <v>0</v>
      </c>
      <c r="D43" s="6">
        <v>0</v>
      </c>
      <c r="E43" s="6">
        <v>0</v>
      </c>
      <c r="F43" s="6">
        <v>23339.95</v>
      </c>
      <c r="G43" s="6">
        <v>20120.78</v>
      </c>
      <c r="H43" s="7">
        <v>43460.73</v>
      </c>
    </row>
    <row r="44" spans="1:8">
      <c r="A44" s="4" t="s">
        <v>37</v>
      </c>
      <c r="B44" s="6">
        <v>0</v>
      </c>
      <c r="C44" s="6">
        <v>0</v>
      </c>
      <c r="D44" s="6">
        <v>0</v>
      </c>
      <c r="E44" s="6">
        <v>0</v>
      </c>
      <c r="F44" s="6">
        <v>92263.07</v>
      </c>
      <c r="G44" s="6">
        <v>38655.85</v>
      </c>
      <c r="H44" s="7">
        <v>130918.92</v>
      </c>
    </row>
    <row r="45" spans="1:8">
      <c r="A45" s="4" t="s">
        <v>38</v>
      </c>
      <c r="B45" s="6">
        <v>0</v>
      </c>
      <c r="C45" s="6">
        <v>0</v>
      </c>
      <c r="D45" s="6">
        <v>0</v>
      </c>
      <c r="E45" s="6">
        <v>0</v>
      </c>
      <c r="F45" s="6">
        <v>68201.710000000006</v>
      </c>
      <c r="G45" s="6">
        <v>86983.08</v>
      </c>
      <c r="H45" s="7">
        <v>155184.79</v>
      </c>
    </row>
    <row r="46" spans="1:8">
      <c r="A46" s="4" t="s">
        <v>39</v>
      </c>
      <c r="B46" s="6">
        <v>0</v>
      </c>
      <c r="C46" s="6">
        <v>0</v>
      </c>
      <c r="D46" s="6">
        <v>0</v>
      </c>
      <c r="E46" s="6">
        <v>0</v>
      </c>
      <c r="F46" s="6">
        <v>62026.86</v>
      </c>
      <c r="G46" s="6">
        <v>66547.960000000006</v>
      </c>
      <c r="H46" s="7">
        <v>128574.82</v>
      </c>
    </row>
    <row r="47" spans="1:8">
      <c r="A47" s="4" t="s">
        <v>40</v>
      </c>
      <c r="B47" s="6">
        <v>0</v>
      </c>
      <c r="C47" s="6">
        <v>0</v>
      </c>
      <c r="D47" s="6">
        <v>0</v>
      </c>
      <c r="E47" s="6">
        <v>0</v>
      </c>
      <c r="F47" s="6">
        <v>90665.63</v>
      </c>
      <c r="G47" s="6">
        <v>102712.47</v>
      </c>
      <c r="H47" s="7">
        <v>193378.1</v>
      </c>
    </row>
    <row r="48" spans="1:8">
      <c r="A48" s="4" t="s">
        <v>41</v>
      </c>
      <c r="B48" s="6">
        <v>0</v>
      </c>
      <c r="C48" s="6">
        <v>0</v>
      </c>
      <c r="D48" s="6">
        <v>0</v>
      </c>
      <c r="E48" s="6">
        <v>0</v>
      </c>
      <c r="F48" s="6">
        <v>114946.49</v>
      </c>
      <c r="G48" s="6">
        <v>28473.5</v>
      </c>
      <c r="H48" s="7">
        <v>143419.99</v>
      </c>
    </row>
    <row r="49" spans="1:8">
      <c r="A49" s="4" t="s">
        <v>42</v>
      </c>
      <c r="B49" s="6">
        <v>0</v>
      </c>
      <c r="C49" s="6">
        <v>0</v>
      </c>
      <c r="D49" s="6">
        <v>0</v>
      </c>
      <c r="E49" s="6">
        <v>0</v>
      </c>
      <c r="F49" s="6">
        <v>155831.06</v>
      </c>
      <c r="G49" s="6">
        <v>62160.41</v>
      </c>
      <c r="H49" s="7">
        <v>217991.47</v>
      </c>
    </row>
    <row r="50" spans="1:8">
      <c r="A50" s="4" t="s">
        <v>43</v>
      </c>
      <c r="B50" s="6">
        <v>0</v>
      </c>
      <c r="C50" s="6">
        <v>0</v>
      </c>
      <c r="D50" s="6">
        <v>95.57</v>
      </c>
      <c r="E50" s="6">
        <v>0</v>
      </c>
      <c r="F50" s="6">
        <v>135130.31</v>
      </c>
      <c r="G50" s="6">
        <v>61751.01</v>
      </c>
      <c r="H50" s="7">
        <v>196976.89</v>
      </c>
    </row>
    <row r="51" spans="1:8">
      <c r="A51" s="4" t="s">
        <v>44</v>
      </c>
      <c r="B51" s="6">
        <v>0</v>
      </c>
      <c r="C51" s="6">
        <v>0</v>
      </c>
      <c r="D51" s="6">
        <v>0</v>
      </c>
      <c r="E51" s="6">
        <v>0</v>
      </c>
      <c r="F51" s="6">
        <v>67106.539999999994</v>
      </c>
      <c r="G51" s="6">
        <v>26242.48</v>
      </c>
      <c r="H51" s="7">
        <v>93349.02</v>
      </c>
    </row>
    <row r="52" spans="1:8">
      <c r="A52" s="4" t="s">
        <v>45</v>
      </c>
      <c r="B52" s="6">
        <v>0</v>
      </c>
      <c r="C52" s="6">
        <v>0</v>
      </c>
      <c r="D52" s="6">
        <v>0</v>
      </c>
      <c r="E52" s="6">
        <v>33.31</v>
      </c>
      <c r="F52" s="6">
        <v>95216.33</v>
      </c>
      <c r="G52" s="6">
        <v>110213.15</v>
      </c>
      <c r="H52" s="7">
        <v>205462.79</v>
      </c>
    </row>
    <row r="53" spans="1:8">
      <c r="A53" s="4" t="s">
        <v>46</v>
      </c>
      <c r="B53" s="6">
        <v>0</v>
      </c>
      <c r="C53" s="6">
        <v>0</v>
      </c>
      <c r="D53" s="6">
        <v>0</v>
      </c>
      <c r="E53" s="6">
        <v>0</v>
      </c>
      <c r="F53" s="6">
        <v>179518.54</v>
      </c>
      <c r="G53" s="6">
        <v>149988.92000000001</v>
      </c>
      <c r="H53" s="7">
        <v>329507.46000000002</v>
      </c>
    </row>
    <row r="54" spans="1:8">
      <c r="A54" s="4" t="s">
        <v>47</v>
      </c>
      <c r="B54" s="6">
        <v>0</v>
      </c>
      <c r="C54" s="6">
        <v>0</v>
      </c>
      <c r="D54" s="6">
        <v>0</v>
      </c>
      <c r="E54" s="6">
        <v>809.49</v>
      </c>
      <c r="F54" s="6">
        <v>215488.94</v>
      </c>
      <c r="G54" s="6">
        <v>208490.91</v>
      </c>
      <c r="H54" s="7">
        <v>424789.34</v>
      </c>
    </row>
    <row r="55" spans="1:8">
      <c r="A55" s="4"/>
      <c r="B55" s="39">
        <f t="shared" ref="B55:H55" si="3">SUBTOTAL(109,B43:B54)</f>
        <v>0</v>
      </c>
      <c r="C55" s="39">
        <f t="shared" si="3"/>
        <v>0</v>
      </c>
      <c r="D55" s="39">
        <f t="shared" si="3"/>
        <v>95.57</v>
      </c>
      <c r="E55" s="39">
        <f t="shared" si="3"/>
        <v>842.8</v>
      </c>
      <c r="F55" s="39">
        <f t="shared" si="3"/>
        <v>1299735.43</v>
      </c>
      <c r="G55" s="39">
        <f t="shared" si="3"/>
        <v>962340.52000000014</v>
      </c>
      <c r="H55" s="39">
        <f t="shared" si="3"/>
        <v>2263014.3199999998</v>
      </c>
    </row>
    <row r="56" spans="1:8">
      <c r="A56" s="4" t="s">
        <v>48</v>
      </c>
      <c r="B56" s="6">
        <v>0</v>
      </c>
      <c r="C56" s="6">
        <v>0</v>
      </c>
      <c r="D56" s="6">
        <v>0</v>
      </c>
      <c r="E56" s="6">
        <v>0</v>
      </c>
      <c r="F56" s="6">
        <v>2146.2800000000002</v>
      </c>
      <c r="G56" s="6">
        <v>73529.59</v>
      </c>
      <c r="H56" s="7">
        <v>75675.87</v>
      </c>
    </row>
    <row r="57" spans="1:8">
      <c r="A57" s="4" t="s">
        <v>49</v>
      </c>
      <c r="B57" s="6">
        <v>0</v>
      </c>
      <c r="C57" s="6">
        <v>0</v>
      </c>
      <c r="D57" s="6">
        <v>0</v>
      </c>
      <c r="E57" s="6">
        <v>0</v>
      </c>
      <c r="F57" s="6">
        <v>70576.45</v>
      </c>
      <c r="G57" s="6">
        <v>23134.37</v>
      </c>
      <c r="H57" s="7">
        <v>93710.82</v>
      </c>
    </row>
    <row r="58" spans="1:8">
      <c r="A58" s="4" t="s">
        <v>50</v>
      </c>
      <c r="B58" s="6">
        <v>0</v>
      </c>
      <c r="C58" s="6">
        <v>0</v>
      </c>
      <c r="D58" s="6">
        <v>0</v>
      </c>
      <c r="E58" s="6">
        <v>0</v>
      </c>
      <c r="F58" s="6">
        <v>63251.76</v>
      </c>
      <c r="G58" s="6">
        <v>169966.95</v>
      </c>
      <c r="H58" s="7">
        <v>233218.71</v>
      </c>
    </row>
    <row r="59" spans="1:8">
      <c r="A59" s="4" t="s">
        <v>51</v>
      </c>
      <c r="B59" s="6">
        <v>0</v>
      </c>
      <c r="C59" s="6">
        <v>0</v>
      </c>
      <c r="D59" s="6">
        <v>0</v>
      </c>
      <c r="E59" s="6">
        <v>0</v>
      </c>
      <c r="F59" s="6">
        <v>70943.490000000005</v>
      </c>
      <c r="G59" s="6">
        <v>162905.51</v>
      </c>
      <c r="H59" s="7">
        <v>233849</v>
      </c>
    </row>
    <row r="60" spans="1:8">
      <c r="A60" s="4" t="s">
        <v>52</v>
      </c>
      <c r="B60" s="6">
        <v>0</v>
      </c>
      <c r="C60" s="6">
        <v>0</v>
      </c>
      <c r="D60" s="6">
        <v>0</v>
      </c>
      <c r="E60" s="6">
        <v>0</v>
      </c>
      <c r="F60" s="6">
        <v>57901.55</v>
      </c>
      <c r="G60" s="6">
        <v>257068.2</v>
      </c>
      <c r="H60" s="7">
        <v>314969.75</v>
      </c>
    </row>
    <row r="61" spans="1:8">
      <c r="A61" s="4" t="s">
        <v>53</v>
      </c>
      <c r="B61" s="6">
        <v>0</v>
      </c>
      <c r="C61" s="6">
        <v>0</v>
      </c>
      <c r="D61" s="6">
        <v>0</v>
      </c>
      <c r="E61" s="6">
        <v>0</v>
      </c>
      <c r="F61" s="6">
        <v>75020.47</v>
      </c>
      <c r="G61" s="6">
        <v>136687.16</v>
      </c>
      <c r="H61" s="7">
        <v>211707.63</v>
      </c>
    </row>
    <row r="62" spans="1:8">
      <c r="A62" s="4" t="s">
        <v>54</v>
      </c>
      <c r="B62" s="6">
        <v>0</v>
      </c>
      <c r="C62" s="6">
        <v>0</v>
      </c>
      <c r="D62" s="6">
        <v>0</v>
      </c>
      <c r="E62" s="6">
        <v>49.5</v>
      </c>
      <c r="F62" s="6">
        <v>100908.06</v>
      </c>
      <c r="G62" s="6">
        <v>165047.69</v>
      </c>
      <c r="H62" s="7">
        <v>266005.25</v>
      </c>
    </row>
    <row r="63" spans="1:8">
      <c r="A63" s="4" t="s">
        <v>55</v>
      </c>
      <c r="B63" s="6">
        <v>0</v>
      </c>
      <c r="C63" s="6">
        <v>0</v>
      </c>
      <c r="D63" s="6">
        <v>0</v>
      </c>
      <c r="E63" s="6">
        <v>272.93</v>
      </c>
      <c r="F63" s="6">
        <v>54729.65</v>
      </c>
      <c r="G63" s="6">
        <v>279422.18</v>
      </c>
      <c r="H63" s="7">
        <v>334424.76</v>
      </c>
    </row>
    <row r="64" spans="1:8">
      <c r="A64" s="4" t="s">
        <v>56</v>
      </c>
      <c r="B64" s="6">
        <v>0</v>
      </c>
      <c r="C64" s="6">
        <v>0</v>
      </c>
      <c r="D64" s="6">
        <v>0</v>
      </c>
      <c r="E64" s="6">
        <v>0</v>
      </c>
      <c r="F64" s="6">
        <v>43876.65</v>
      </c>
      <c r="G64" s="6">
        <v>174262.03</v>
      </c>
      <c r="H64" s="7">
        <v>218138.68</v>
      </c>
    </row>
    <row r="65" spans="1:8">
      <c r="A65" s="4" t="s">
        <v>57</v>
      </c>
      <c r="B65" s="6">
        <v>0</v>
      </c>
      <c r="C65" s="6">
        <v>0</v>
      </c>
      <c r="D65" s="6">
        <v>0</v>
      </c>
      <c r="E65" s="6">
        <v>0</v>
      </c>
      <c r="F65" s="6">
        <v>70161.7</v>
      </c>
      <c r="G65" s="6">
        <v>178599.01</v>
      </c>
      <c r="H65" s="7">
        <v>248760.71</v>
      </c>
    </row>
    <row r="66" spans="1:8">
      <c r="A66" s="4" t="s">
        <v>58</v>
      </c>
      <c r="B66" s="6">
        <v>0</v>
      </c>
      <c r="C66" s="6">
        <v>0</v>
      </c>
      <c r="D66" s="6">
        <v>0</v>
      </c>
      <c r="E66" s="6">
        <v>0</v>
      </c>
      <c r="F66" s="6">
        <v>87014.63</v>
      </c>
      <c r="G66" s="6">
        <v>344274.67</v>
      </c>
      <c r="H66" s="7">
        <v>431289.3</v>
      </c>
    </row>
    <row r="67" spans="1:8">
      <c r="A67" s="4" t="s">
        <v>59</v>
      </c>
      <c r="B67" s="6">
        <v>0</v>
      </c>
      <c r="C67" s="6">
        <v>0</v>
      </c>
      <c r="D67" s="6">
        <v>0</v>
      </c>
      <c r="E67" s="6">
        <v>492.95</v>
      </c>
      <c r="F67" s="6">
        <v>173434.92</v>
      </c>
      <c r="G67" s="6">
        <v>254150.56</v>
      </c>
      <c r="H67" s="7">
        <v>428078.43</v>
      </c>
    </row>
    <row r="68" spans="1:8">
      <c r="A68" s="4"/>
      <c r="B68" s="39">
        <f t="shared" ref="B68:F68" si="4">SUBTOTAL(109,B56:B67)</f>
        <v>0</v>
      </c>
      <c r="C68" s="39">
        <f t="shared" si="4"/>
        <v>0</v>
      </c>
      <c r="D68" s="39">
        <f t="shared" si="4"/>
        <v>0</v>
      </c>
      <c r="E68" s="39">
        <f t="shared" si="4"/>
        <v>815.38</v>
      </c>
      <c r="F68" s="39">
        <f t="shared" si="4"/>
        <v>869965.61</v>
      </c>
      <c r="G68" s="39">
        <f>SUBTOTAL(109,G56:G67)</f>
        <v>2219047.92</v>
      </c>
      <c r="H68" s="39">
        <f>SUBTOTAL(109,H56:H67)</f>
        <v>3089828.91</v>
      </c>
    </row>
    <row r="69" spans="1:8">
      <c r="A69" s="4" t="s">
        <v>60</v>
      </c>
      <c r="B69" s="6">
        <v>0</v>
      </c>
      <c r="C69" s="6">
        <v>0</v>
      </c>
      <c r="D69" s="6">
        <v>0</v>
      </c>
      <c r="E69" s="6">
        <v>0</v>
      </c>
      <c r="F69" s="6">
        <v>74438.63</v>
      </c>
      <c r="G69" s="6">
        <v>90746.09</v>
      </c>
      <c r="H69" s="7">
        <v>165184.72</v>
      </c>
    </row>
    <row r="70" spans="1:8">
      <c r="A70" s="4" t="s">
        <v>61</v>
      </c>
      <c r="B70" s="6">
        <v>0</v>
      </c>
      <c r="C70" s="6">
        <v>0</v>
      </c>
      <c r="D70" s="6">
        <v>0</v>
      </c>
      <c r="E70" s="6">
        <v>0</v>
      </c>
      <c r="F70" s="6">
        <v>42539.99</v>
      </c>
      <c r="G70" s="6">
        <v>294457.65000000002</v>
      </c>
      <c r="H70" s="7">
        <v>336997.64</v>
      </c>
    </row>
    <row r="71" spans="1:8">
      <c r="A71" s="4" t="s">
        <v>62</v>
      </c>
      <c r="B71" s="6">
        <v>17045.45</v>
      </c>
      <c r="C71" s="6">
        <v>0</v>
      </c>
      <c r="D71" s="6">
        <v>0</v>
      </c>
      <c r="E71" s="6">
        <v>0</v>
      </c>
      <c r="F71" s="6">
        <v>75757.98</v>
      </c>
      <c r="G71" s="6">
        <v>319362.45</v>
      </c>
      <c r="H71" s="7">
        <v>412165.88</v>
      </c>
    </row>
    <row r="72" spans="1:8">
      <c r="A72" s="4" t="s">
        <v>63</v>
      </c>
      <c r="B72" s="6">
        <v>17945.95</v>
      </c>
      <c r="C72" s="6">
        <v>0</v>
      </c>
      <c r="D72" s="6">
        <v>0</v>
      </c>
      <c r="E72" s="6">
        <v>590.9</v>
      </c>
      <c r="F72" s="6">
        <v>98077.08</v>
      </c>
      <c r="G72" s="6">
        <v>300398.71000000002</v>
      </c>
      <c r="H72" s="7">
        <v>417012.64</v>
      </c>
    </row>
    <row r="73" spans="1:8">
      <c r="A73" s="4" t="s">
        <v>64</v>
      </c>
      <c r="B73" s="6">
        <v>0</v>
      </c>
      <c r="C73" s="6">
        <v>4302.24</v>
      </c>
      <c r="D73" s="6">
        <v>0.47</v>
      </c>
      <c r="E73" s="6">
        <v>0</v>
      </c>
      <c r="F73" s="6">
        <v>71978.98</v>
      </c>
      <c r="G73" s="6">
        <v>199661.78</v>
      </c>
      <c r="H73" s="7">
        <v>275943.46999999997</v>
      </c>
    </row>
    <row r="74" spans="1:8">
      <c r="A74" s="4" t="s">
        <v>65</v>
      </c>
      <c r="B74" s="6">
        <v>0</v>
      </c>
      <c r="C74" s="6">
        <v>0</v>
      </c>
      <c r="D74" s="6">
        <v>0</v>
      </c>
      <c r="E74" s="6">
        <v>0</v>
      </c>
      <c r="F74" s="6">
        <v>82668.639999999999</v>
      </c>
      <c r="G74" s="6">
        <v>162759.72</v>
      </c>
      <c r="H74" s="7">
        <v>245428.36</v>
      </c>
    </row>
    <row r="75" spans="1:8">
      <c r="A75" s="4" t="s">
        <v>66</v>
      </c>
      <c r="B75" s="6">
        <v>0</v>
      </c>
      <c r="C75" s="6">
        <v>0</v>
      </c>
      <c r="D75" s="6">
        <v>0</v>
      </c>
      <c r="E75" s="6">
        <v>0</v>
      </c>
      <c r="F75" s="6">
        <v>80749.45</v>
      </c>
      <c r="G75" s="6">
        <v>138693.66</v>
      </c>
      <c r="H75" s="7">
        <v>219443.11</v>
      </c>
    </row>
    <row r="76" spans="1:8">
      <c r="A76" s="4" t="s">
        <v>67</v>
      </c>
      <c r="B76" s="6">
        <v>0</v>
      </c>
      <c r="C76" s="6">
        <v>0</v>
      </c>
      <c r="D76" s="6">
        <v>0</v>
      </c>
      <c r="E76" s="6">
        <v>0</v>
      </c>
      <c r="F76" s="6">
        <v>47814.81</v>
      </c>
      <c r="G76" s="6">
        <v>63007.65</v>
      </c>
      <c r="H76" s="7">
        <v>110822.46</v>
      </c>
    </row>
    <row r="77" spans="1:8">
      <c r="A77" s="4" t="s">
        <v>68</v>
      </c>
      <c r="B77" s="6">
        <v>0</v>
      </c>
      <c r="C77" s="6">
        <v>0</v>
      </c>
      <c r="D77" s="6">
        <v>0</v>
      </c>
      <c r="E77" s="6">
        <v>0</v>
      </c>
      <c r="F77" s="6">
        <v>57669.440000000002</v>
      </c>
      <c r="G77" s="6">
        <v>124252.12</v>
      </c>
      <c r="H77" s="7">
        <v>181921.56</v>
      </c>
    </row>
    <row r="78" spans="1:8">
      <c r="A78" s="4" t="s">
        <v>69</v>
      </c>
      <c r="B78" s="6">
        <v>0</v>
      </c>
      <c r="C78" s="6">
        <v>0</v>
      </c>
      <c r="D78" s="6">
        <v>0</v>
      </c>
      <c r="E78" s="6">
        <v>0</v>
      </c>
      <c r="F78" s="6">
        <v>196035.34</v>
      </c>
      <c r="G78" s="6">
        <v>150854.78</v>
      </c>
      <c r="H78" s="7">
        <v>346890.12</v>
      </c>
    </row>
    <row r="79" spans="1:8">
      <c r="A79" s="4" t="s">
        <v>70</v>
      </c>
      <c r="B79" s="6">
        <v>0</v>
      </c>
      <c r="C79" s="6">
        <v>1014.77</v>
      </c>
      <c r="D79" s="6">
        <v>0</v>
      </c>
      <c r="E79" s="6">
        <v>173.95</v>
      </c>
      <c r="F79" s="6">
        <v>133117.9</v>
      </c>
      <c r="G79" s="6">
        <v>171458.62</v>
      </c>
      <c r="H79" s="7">
        <v>305765.24</v>
      </c>
    </row>
    <row r="80" spans="1:8">
      <c r="A80" s="4" t="s">
        <v>71</v>
      </c>
      <c r="B80" s="6">
        <v>0</v>
      </c>
      <c r="C80" s="6">
        <v>0</v>
      </c>
      <c r="D80" s="6">
        <v>0</v>
      </c>
      <c r="E80" s="6">
        <v>0</v>
      </c>
      <c r="F80" s="6">
        <v>156751.17000000001</v>
      </c>
      <c r="G80" s="6">
        <v>321001.67</v>
      </c>
      <c r="H80" s="7">
        <v>477752.84</v>
      </c>
    </row>
    <row r="81" spans="1:8">
      <c r="A81" s="4"/>
      <c r="B81" s="39">
        <f t="shared" ref="B81:H81" si="5">SUBTOTAL(109,B69:B80)</f>
        <v>34991.4</v>
      </c>
      <c r="C81" s="39">
        <f t="shared" si="5"/>
        <v>5317.01</v>
      </c>
      <c r="D81" s="39">
        <f t="shared" si="5"/>
        <v>0.47</v>
      </c>
      <c r="E81" s="39">
        <f t="shared" si="5"/>
        <v>764.84999999999991</v>
      </c>
      <c r="F81" s="39">
        <f t="shared" si="5"/>
        <v>1117599.4099999999</v>
      </c>
      <c r="G81" s="39">
        <f>SUBTOTAL(109,G69:G80)</f>
        <v>2336654.8999999994</v>
      </c>
      <c r="H81" s="39">
        <f t="shared" si="5"/>
        <v>3495328.04</v>
      </c>
    </row>
    <row r="82" spans="1:8">
      <c r="A82" s="4" t="s">
        <v>191</v>
      </c>
      <c r="B82" s="6">
        <v>0</v>
      </c>
      <c r="C82" s="6">
        <v>0</v>
      </c>
      <c r="D82" s="6">
        <v>686.94</v>
      </c>
      <c r="E82" s="6">
        <v>0</v>
      </c>
      <c r="F82" s="6">
        <v>41405.39</v>
      </c>
      <c r="G82" s="6">
        <v>63075.31</v>
      </c>
      <c r="H82" s="7">
        <v>105167.64</v>
      </c>
    </row>
    <row r="83" spans="1:8">
      <c r="A83" s="4" t="s">
        <v>193</v>
      </c>
      <c r="B83" s="6">
        <v>0</v>
      </c>
      <c r="C83" s="6">
        <v>0</v>
      </c>
      <c r="D83" s="6">
        <v>0</v>
      </c>
      <c r="E83" s="6">
        <v>0</v>
      </c>
      <c r="F83" s="37">
        <v>67170.62</v>
      </c>
      <c r="G83" s="37">
        <v>168927.67</v>
      </c>
      <c r="H83" s="37">
        <v>236098.29</v>
      </c>
    </row>
    <row r="84" spans="1:8">
      <c r="A84" s="4" t="s">
        <v>194</v>
      </c>
      <c r="B84" s="6">
        <v>0</v>
      </c>
      <c r="C84" s="6">
        <v>0</v>
      </c>
      <c r="D84" s="6">
        <v>0</v>
      </c>
      <c r="E84" s="6">
        <v>0</v>
      </c>
      <c r="F84" s="37">
        <v>107228.9</v>
      </c>
      <c r="G84" s="37">
        <v>211692.84</v>
      </c>
      <c r="H84" s="37">
        <v>318921.74</v>
      </c>
    </row>
    <row r="85" spans="1:8">
      <c r="A85" s="4" t="s">
        <v>198</v>
      </c>
      <c r="B85" s="37">
        <v>0</v>
      </c>
      <c r="C85" s="37">
        <v>0</v>
      </c>
      <c r="D85" s="37">
        <v>0</v>
      </c>
      <c r="E85" s="37">
        <v>0</v>
      </c>
      <c r="F85" s="37">
        <v>68565.63</v>
      </c>
      <c r="G85" s="37">
        <v>291619.08</v>
      </c>
      <c r="H85" s="37">
        <v>360184.71</v>
      </c>
    </row>
    <row r="86" spans="1:8">
      <c r="A86" s="4" t="s">
        <v>199</v>
      </c>
      <c r="B86" s="37">
        <v>0</v>
      </c>
      <c r="C86" s="37">
        <v>0</v>
      </c>
      <c r="D86" s="37">
        <v>0</v>
      </c>
      <c r="E86" s="37">
        <v>0</v>
      </c>
      <c r="F86" s="37">
        <v>141455.51999999999</v>
      </c>
      <c r="G86" s="37">
        <v>220779.51999999999</v>
      </c>
      <c r="H86" s="37">
        <v>362235.04</v>
      </c>
    </row>
    <row r="87" spans="1:8">
      <c r="A87" s="4" t="s">
        <v>200</v>
      </c>
      <c r="B87" s="37">
        <v>0</v>
      </c>
      <c r="C87" s="37">
        <v>0</v>
      </c>
      <c r="D87" s="37">
        <v>0</v>
      </c>
      <c r="E87" s="37">
        <v>0</v>
      </c>
      <c r="F87" s="37">
        <v>120931.99</v>
      </c>
      <c r="G87" s="37">
        <v>199627.09</v>
      </c>
      <c r="H87" s="37">
        <v>320559.08</v>
      </c>
    </row>
    <row r="88" spans="1:8">
      <c r="A88" s="4" t="s">
        <v>201</v>
      </c>
      <c r="B88" s="37">
        <v>0</v>
      </c>
      <c r="C88" s="37">
        <v>0</v>
      </c>
      <c r="D88" s="37">
        <v>0</v>
      </c>
      <c r="E88" s="37">
        <v>0</v>
      </c>
      <c r="F88" s="37">
        <v>56340.2</v>
      </c>
      <c r="G88" s="37">
        <v>203042.08</v>
      </c>
      <c r="H88" s="37">
        <v>259382.28</v>
      </c>
    </row>
    <row r="89" spans="1:8">
      <c r="A89" s="4" t="s">
        <v>202</v>
      </c>
      <c r="B89" s="37">
        <v>0</v>
      </c>
      <c r="C89" s="37">
        <v>0</v>
      </c>
      <c r="D89" s="37">
        <v>0</v>
      </c>
      <c r="E89" s="37">
        <v>0</v>
      </c>
      <c r="F89" s="37">
        <v>45443.5</v>
      </c>
      <c r="G89" s="37">
        <v>209325.2</v>
      </c>
      <c r="H89" s="37">
        <v>254768.7</v>
      </c>
    </row>
    <row r="90" spans="1:8">
      <c r="A90" s="4" t="s">
        <v>203</v>
      </c>
      <c r="B90" s="37">
        <v>0</v>
      </c>
      <c r="C90" s="37">
        <v>0</v>
      </c>
      <c r="D90" s="37">
        <v>238.27</v>
      </c>
      <c r="E90" s="37">
        <v>0</v>
      </c>
      <c r="F90" s="37">
        <v>81250.47</v>
      </c>
      <c r="G90" s="37">
        <v>252673.32</v>
      </c>
      <c r="H90" s="37">
        <v>334162.06</v>
      </c>
    </row>
    <row r="91" spans="1:8">
      <c r="A91" s="4" t="s">
        <v>204</v>
      </c>
      <c r="B91" s="37">
        <v>0</v>
      </c>
      <c r="C91" s="37">
        <v>3754.3</v>
      </c>
      <c r="D91" s="37">
        <v>0</v>
      </c>
      <c r="E91" s="37">
        <v>0</v>
      </c>
      <c r="F91" s="37">
        <v>92357.89</v>
      </c>
      <c r="G91" s="37">
        <v>366684.15999999997</v>
      </c>
      <c r="H91" s="37">
        <v>462796.35</v>
      </c>
    </row>
    <row r="92" spans="1:8">
      <c r="A92" s="4" t="s">
        <v>205</v>
      </c>
      <c r="B92" s="37">
        <v>0</v>
      </c>
      <c r="C92" s="37">
        <v>0</v>
      </c>
      <c r="D92" s="37">
        <v>0</v>
      </c>
      <c r="E92" s="37">
        <v>0</v>
      </c>
      <c r="F92" s="37">
        <v>158839.01</v>
      </c>
      <c r="G92" s="37">
        <v>304856.33</v>
      </c>
      <c r="H92" s="37">
        <v>463695.34</v>
      </c>
    </row>
    <row r="93" spans="1:8">
      <c r="A93" s="4" t="s">
        <v>206</v>
      </c>
      <c r="B93" s="37">
        <v>0</v>
      </c>
      <c r="C93" s="37">
        <v>0</v>
      </c>
      <c r="D93" s="37">
        <v>0</v>
      </c>
      <c r="E93" s="37">
        <v>0</v>
      </c>
      <c r="F93" s="37">
        <v>176099.59</v>
      </c>
      <c r="G93" s="37">
        <v>372879.26</v>
      </c>
      <c r="H93" s="37">
        <v>548978.85</v>
      </c>
    </row>
    <row r="94" spans="1:8" s="134" customFormat="1">
      <c r="A94" s="136"/>
      <c r="B94" s="139">
        <f t="shared" ref="B94:E94" si="6">SUBTOTAL(109,B82:B93)</f>
        <v>0</v>
      </c>
      <c r="C94" s="139">
        <f>SUBTOTAL(109,C82:C93)</f>
        <v>3754.3</v>
      </c>
      <c r="D94" s="139">
        <f>SUBTOTAL(109,D82:D93)</f>
        <v>925.21</v>
      </c>
      <c r="E94" s="139">
        <f t="shared" si="6"/>
        <v>0</v>
      </c>
      <c r="F94" s="139">
        <f>SUBTOTAL(109,F82:F93)</f>
        <v>1157088.71</v>
      </c>
      <c r="G94" s="139">
        <f>SUBTOTAL(109,G82:G93)</f>
        <v>2865181.8600000003</v>
      </c>
      <c r="H94" s="139">
        <f>SUBTOTAL(109,H82:H93)</f>
        <v>4026950.08</v>
      </c>
    </row>
    <row r="95" spans="1:8">
      <c r="A95" s="93" t="s">
        <v>207</v>
      </c>
      <c r="B95" s="94">
        <v>0</v>
      </c>
      <c r="C95" s="94">
        <v>0</v>
      </c>
      <c r="D95" s="94">
        <v>0</v>
      </c>
      <c r="E95" s="94">
        <v>0</v>
      </c>
      <c r="F95" s="94">
        <v>87564.49</v>
      </c>
      <c r="G95" s="94">
        <v>178510.92</v>
      </c>
      <c r="H95" s="95">
        <v>266075.40999999997</v>
      </c>
    </row>
    <row r="96" spans="1:8">
      <c r="A96" s="93" t="s">
        <v>219</v>
      </c>
      <c r="B96" s="37">
        <v>0</v>
      </c>
      <c r="C96" s="37">
        <v>0</v>
      </c>
      <c r="D96" s="37">
        <v>0</v>
      </c>
      <c r="E96" s="37">
        <v>0</v>
      </c>
      <c r="F96" s="37">
        <v>106951.93</v>
      </c>
      <c r="G96" s="37">
        <v>249012.23</v>
      </c>
      <c r="H96" s="107">
        <v>355964.15999999997</v>
      </c>
    </row>
    <row r="97" spans="1:8">
      <c r="A97" s="93" t="s">
        <v>230</v>
      </c>
      <c r="B97" s="37">
        <v>0</v>
      </c>
      <c r="C97" s="37">
        <v>0</v>
      </c>
      <c r="D97" s="37">
        <v>0</v>
      </c>
      <c r="E97" s="37">
        <v>0</v>
      </c>
      <c r="F97" s="37">
        <v>109068.49</v>
      </c>
      <c r="G97" s="37">
        <v>245597.91</v>
      </c>
      <c r="H97" s="107">
        <v>354666.4</v>
      </c>
    </row>
    <row r="98" spans="1:8">
      <c r="A98" s="93" t="s">
        <v>233</v>
      </c>
      <c r="B98" s="37">
        <v>0</v>
      </c>
      <c r="C98" s="37">
        <v>0</v>
      </c>
      <c r="D98" s="37">
        <v>0</v>
      </c>
      <c r="E98" s="37">
        <v>0</v>
      </c>
      <c r="F98" s="37">
        <v>117000.01</v>
      </c>
      <c r="G98" s="37">
        <v>334393.68</v>
      </c>
      <c r="H98" s="107">
        <v>451393.69</v>
      </c>
    </row>
    <row r="99" spans="1:8">
      <c r="A99" s="93" t="s">
        <v>234</v>
      </c>
      <c r="B99" s="37">
        <v>0</v>
      </c>
      <c r="C99" s="37">
        <v>0</v>
      </c>
      <c r="D99" s="37">
        <v>0</v>
      </c>
      <c r="E99" s="37">
        <v>0</v>
      </c>
      <c r="F99" s="37">
        <v>147408.44</v>
      </c>
      <c r="G99" s="37">
        <v>265037.8</v>
      </c>
      <c r="H99" s="107">
        <v>412446.24</v>
      </c>
    </row>
    <row r="100" spans="1:8">
      <c r="A100" s="93" t="s">
        <v>235</v>
      </c>
      <c r="B100" s="37">
        <v>0</v>
      </c>
      <c r="C100" s="37">
        <v>0</v>
      </c>
      <c r="D100" s="37">
        <v>95.72</v>
      </c>
      <c r="E100" s="37">
        <v>0</v>
      </c>
      <c r="F100" s="37">
        <v>78849.929999999993</v>
      </c>
      <c r="G100" s="37">
        <v>313694.98</v>
      </c>
      <c r="H100" s="107">
        <v>392640.63</v>
      </c>
    </row>
    <row r="101" spans="1:8">
      <c r="A101" s="93" t="s">
        <v>237</v>
      </c>
      <c r="B101" s="37">
        <v>0</v>
      </c>
      <c r="C101" s="37">
        <v>0</v>
      </c>
      <c r="D101" s="37">
        <v>0</v>
      </c>
      <c r="E101" s="37">
        <v>0</v>
      </c>
      <c r="F101" s="37">
        <v>129999.96</v>
      </c>
      <c r="G101" s="37">
        <v>207237.28</v>
      </c>
      <c r="H101" s="107">
        <v>337237.24</v>
      </c>
    </row>
    <row r="102" spans="1:8">
      <c r="A102" s="93" t="s">
        <v>239</v>
      </c>
      <c r="B102" s="112">
        <v>0</v>
      </c>
      <c r="C102" s="112">
        <v>0</v>
      </c>
      <c r="D102" s="112">
        <v>0</v>
      </c>
      <c r="E102" s="112">
        <v>0</v>
      </c>
      <c r="F102" s="112">
        <v>65498.85</v>
      </c>
      <c r="G102" s="112">
        <v>141646.6</v>
      </c>
      <c r="H102" s="107">
        <v>207145.45</v>
      </c>
    </row>
    <row r="103" spans="1:8">
      <c r="A103" s="93" t="s">
        <v>242</v>
      </c>
      <c r="B103" s="37">
        <v>0</v>
      </c>
      <c r="C103" s="37">
        <v>0</v>
      </c>
      <c r="D103" s="37">
        <v>0</v>
      </c>
      <c r="E103" s="37">
        <v>0</v>
      </c>
      <c r="F103" s="37">
        <v>170390.34</v>
      </c>
      <c r="G103" s="37">
        <v>284767.71000000002</v>
      </c>
      <c r="H103" s="107">
        <v>455158.05</v>
      </c>
    </row>
    <row r="104" spans="1:8">
      <c r="A104" s="93" t="s">
        <v>245</v>
      </c>
      <c r="B104" s="37">
        <v>0</v>
      </c>
      <c r="C104" s="37">
        <v>0</v>
      </c>
      <c r="D104" s="37">
        <v>0</v>
      </c>
      <c r="E104" s="37">
        <v>0</v>
      </c>
      <c r="F104" s="37">
        <v>136791.48000000001</v>
      </c>
      <c r="G104" s="37">
        <v>216526.25</v>
      </c>
      <c r="H104" s="107">
        <v>353317.73</v>
      </c>
    </row>
    <row r="105" spans="1:8">
      <c r="A105" s="93" t="s">
        <v>248</v>
      </c>
      <c r="B105" s="37">
        <v>0</v>
      </c>
      <c r="C105" s="37">
        <v>0</v>
      </c>
      <c r="D105" s="37">
        <v>0</v>
      </c>
      <c r="E105" s="37">
        <v>0</v>
      </c>
      <c r="F105" s="37">
        <v>261668.13</v>
      </c>
      <c r="G105" s="37">
        <v>302232.17</v>
      </c>
      <c r="H105" s="107">
        <v>563900.30000000005</v>
      </c>
    </row>
    <row r="106" spans="1:8" ht="15.75" thickBot="1">
      <c r="A106" s="93" t="s">
        <v>252</v>
      </c>
      <c r="B106" s="37">
        <v>0</v>
      </c>
      <c r="C106" s="37">
        <v>0</v>
      </c>
      <c r="D106" s="37">
        <v>0</v>
      </c>
      <c r="E106" s="37">
        <v>88.68</v>
      </c>
      <c r="F106" s="37">
        <v>270281.03000000003</v>
      </c>
      <c r="G106" s="37">
        <v>404686.56</v>
      </c>
      <c r="H106" s="107">
        <v>675056.27</v>
      </c>
    </row>
    <row r="107" spans="1:8" ht="15.75" thickTop="1">
      <c r="A107" s="119"/>
      <c r="B107" s="139">
        <f>SUBTOTAL(109,B95:B106)</f>
        <v>0</v>
      </c>
      <c r="C107" s="139">
        <f t="shared" ref="C107:E107" si="7">SUBTOTAL(109,C95:C106)</f>
        <v>0</v>
      </c>
      <c r="D107" s="139">
        <f>SUBTOTAL(109,D95:D106)</f>
        <v>95.72</v>
      </c>
      <c r="E107" s="139">
        <f t="shared" si="7"/>
        <v>88.68</v>
      </c>
      <c r="F107" s="139">
        <f>SUBTOTAL(109,F95:F106)</f>
        <v>1681473.0799999998</v>
      </c>
      <c r="G107" s="139">
        <f>SUBTOTAL(109,G95:G106)</f>
        <v>3143344.0900000003</v>
      </c>
      <c r="H107" s="139">
        <f>SUBTOTAL(109,H95:H106)</f>
        <v>4825001.57</v>
      </c>
    </row>
    <row r="108" spans="1:8" s="134" customFormat="1">
      <c r="A108" s="144" t="s">
        <v>258</v>
      </c>
      <c r="B108" s="85">
        <v>0</v>
      </c>
      <c r="C108" s="85">
        <v>0</v>
      </c>
      <c r="D108" s="85">
        <v>0</v>
      </c>
      <c r="E108" s="85">
        <v>0</v>
      </c>
      <c r="F108" s="138">
        <v>84440.1</v>
      </c>
      <c r="G108">
        <v>54656.62</v>
      </c>
      <c r="H108">
        <f>SUM(Tabla11[[#This Row],[ 0203110000]:[ 0203290000]])</f>
        <v>139096.72</v>
      </c>
    </row>
    <row r="109" spans="1:8" s="134" customFormat="1">
      <c r="A109" s="144" t="s">
        <v>260</v>
      </c>
      <c r="B109" s="138">
        <v>0</v>
      </c>
      <c r="C109" s="138">
        <v>0</v>
      </c>
      <c r="D109" s="138">
        <v>0</v>
      </c>
      <c r="E109" s="138">
        <v>0</v>
      </c>
      <c r="F109" s="138">
        <v>183956.67</v>
      </c>
      <c r="G109" s="138">
        <v>329050.31</v>
      </c>
      <c r="H109" s="134">
        <f>SUM(Tabla11[[#This Row],[ 0203110000]:[ 0203290000]])</f>
        <v>513006.98</v>
      </c>
    </row>
    <row r="110" spans="1:8" s="134" customFormat="1">
      <c r="A110" s="144" t="s">
        <v>372</v>
      </c>
      <c r="B110" s="138">
        <v>0</v>
      </c>
      <c r="C110" s="138">
        <v>0</v>
      </c>
      <c r="D110" s="138">
        <v>0</v>
      </c>
      <c r="E110" s="138">
        <v>19956</v>
      </c>
      <c r="F110" s="138">
        <v>223184.61</v>
      </c>
      <c r="G110" s="138">
        <v>191709.2</v>
      </c>
      <c r="H110" s="134">
        <f>SUM(Tabla11[[#This Row],[ 0203110000]:[ 0203290000]])</f>
        <v>434849.81</v>
      </c>
    </row>
    <row r="111" spans="1:8" s="134" customFormat="1">
      <c r="A111" s="144" t="s">
        <v>407</v>
      </c>
      <c r="B111" s="138">
        <v>0</v>
      </c>
      <c r="C111" s="138">
        <v>0</v>
      </c>
      <c r="D111" s="138">
        <v>0</v>
      </c>
      <c r="E111" s="138">
        <v>0</v>
      </c>
      <c r="F111" s="138">
        <v>123576.88</v>
      </c>
      <c r="G111" s="138">
        <v>284300.69</v>
      </c>
      <c r="H111" s="134">
        <f>SUM(Tabla11[[#This Row],[ 0203110000]:[ 0203290000]])</f>
        <v>407877.57</v>
      </c>
    </row>
    <row r="112" spans="1:8" s="134" customFormat="1">
      <c r="A112" s="144" t="s">
        <v>409</v>
      </c>
      <c r="B112" s="85">
        <v>7938.3</v>
      </c>
      <c r="C112" s="138">
        <v>0</v>
      </c>
      <c r="D112" s="138">
        <v>0</v>
      </c>
      <c r="E112" s="138">
        <v>0</v>
      </c>
      <c r="F112" s="138">
        <v>110066.78</v>
      </c>
      <c r="G112" s="138">
        <v>330768.3</v>
      </c>
      <c r="H112" s="134">
        <f>SUM(Tabla11[[#This Row],[ 0203110000]:[ 0203290000]])</f>
        <v>448773.38</v>
      </c>
    </row>
    <row r="113" spans="1:8" s="134" customFormat="1">
      <c r="A113" s="144" t="s">
        <v>411</v>
      </c>
      <c r="B113" s="85">
        <v>7654.8</v>
      </c>
      <c r="C113" s="138">
        <v>0</v>
      </c>
      <c r="D113" s="138">
        <v>0</v>
      </c>
      <c r="E113" s="138">
        <v>0</v>
      </c>
      <c r="F113" s="138">
        <v>187958.2</v>
      </c>
      <c r="G113" s="138">
        <v>460939.26</v>
      </c>
      <c r="H113" s="134">
        <f>SUM(Tabla11[[#This Row],[ 0203110000]:[ 0203290000]])</f>
        <v>656552.26</v>
      </c>
    </row>
    <row r="114" spans="1:8" s="134" customFormat="1">
      <c r="A114" s="144" t="s">
        <v>413</v>
      </c>
      <c r="B114" s="85">
        <v>0</v>
      </c>
      <c r="C114" s="138">
        <v>0</v>
      </c>
      <c r="D114" s="138">
        <v>0.45</v>
      </c>
      <c r="E114" s="138">
        <v>0</v>
      </c>
      <c r="F114" s="138">
        <v>78130.899999999994</v>
      </c>
      <c r="G114" s="138">
        <v>204539.78</v>
      </c>
      <c r="H114" s="134">
        <f>SUM(Tabla11[[#This Row],[ 0203110000]:[ 0203290000]])</f>
        <v>282671.13</v>
      </c>
    </row>
    <row r="115" spans="1:8" s="134" customFormat="1">
      <c r="A115" s="144" t="s">
        <v>415</v>
      </c>
      <c r="B115" s="85">
        <v>0</v>
      </c>
      <c r="C115" s="138">
        <v>0</v>
      </c>
      <c r="D115" s="138">
        <v>0</v>
      </c>
      <c r="E115" s="138">
        <v>0</v>
      </c>
      <c r="F115" s="138">
        <v>158800.63</v>
      </c>
      <c r="G115" s="138">
        <v>282787.63</v>
      </c>
      <c r="H115" s="107">
        <f>SUM(Tabla11[[#This Row],[ 0203110000]:[ 0203290000]])</f>
        <v>441588.26</v>
      </c>
    </row>
    <row r="116" spans="1:8" s="134" customFormat="1">
      <c r="A116" s="144" t="s">
        <v>424</v>
      </c>
      <c r="B116" s="85">
        <v>0</v>
      </c>
      <c r="C116" s="138">
        <v>0</v>
      </c>
      <c r="D116" s="138">
        <v>0</v>
      </c>
      <c r="E116" s="138">
        <v>0</v>
      </c>
      <c r="F116" s="138">
        <v>184024.94</v>
      </c>
      <c r="G116" s="138">
        <v>211591.51</v>
      </c>
      <c r="H116" s="134">
        <f>SUM(Tabla11[[#This Row],[ 0203110000]:[ 0203290000]])</f>
        <v>395616.45</v>
      </c>
    </row>
    <row r="117" spans="1:8" s="134" customFormat="1">
      <c r="A117" s="144" t="s">
        <v>426</v>
      </c>
      <c r="B117" s="85">
        <v>0</v>
      </c>
      <c r="C117" s="138">
        <v>0</v>
      </c>
      <c r="D117" s="138">
        <v>0</v>
      </c>
      <c r="E117" s="138">
        <v>0</v>
      </c>
      <c r="F117" s="138">
        <v>174381.36</v>
      </c>
      <c r="G117" s="138">
        <v>331870.34000000003</v>
      </c>
      <c r="H117" s="107">
        <f>SUM(Tabla11[[#This Row],[ 0203110000]:[ 0203290000]])</f>
        <v>506251.7</v>
      </c>
    </row>
    <row r="118" spans="1:8" s="134" customFormat="1">
      <c r="A118" s="144" t="s">
        <v>428</v>
      </c>
      <c r="B118" s="85">
        <v>0</v>
      </c>
      <c r="C118" s="138">
        <v>0</v>
      </c>
      <c r="D118" s="138">
        <v>0</v>
      </c>
      <c r="E118" s="138">
        <v>0</v>
      </c>
      <c r="F118" s="138">
        <v>228735.68</v>
      </c>
      <c r="G118" s="138">
        <v>338841.91</v>
      </c>
      <c r="H118" s="138">
        <f>SUM(Tabla11[[#This Row],[ 0203110000]:[ 0203290000]])</f>
        <v>567577.59</v>
      </c>
    </row>
    <row r="119" spans="1:8" s="134" customFormat="1">
      <c r="A119" s="144" t="s">
        <v>430</v>
      </c>
      <c r="B119" s="85">
        <v>0</v>
      </c>
      <c r="C119" s="138">
        <v>0</v>
      </c>
      <c r="D119" s="138">
        <v>0</v>
      </c>
      <c r="E119" s="138">
        <v>0</v>
      </c>
      <c r="F119" s="138">
        <v>149873.06</v>
      </c>
      <c r="G119" s="138">
        <v>329104.11</v>
      </c>
      <c r="H119" s="173">
        <v>478977.17</v>
      </c>
    </row>
    <row r="120" spans="1:8">
      <c r="B120" s="172">
        <f>+SUM(B108:B119)</f>
        <v>15593.1</v>
      </c>
      <c r="C120" s="172">
        <f t="shared" ref="C120:H120" si="8">+SUM(C108:C119)</f>
        <v>0</v>
      </c>
      <c r="D120" s="172">
        <f t="shared" si="8"/>
        <v>0.45</v>
      </c>
      <c r="E120" s="172">
        <f t="shared" si="8"/>
        <v>19956</v>
      </c>
      <c r="F120" s="172">
        <f t="shared" si="8"/>
        <v>1887129.8099999998</v>
      </c>
      <c r="G120" s="172">
        <f t="shared" si="8"/>
        <v>3350159.6599999997</v>
      </c>
      <c r="H120" s="172">
        <f t="shared" si="8"/>
        <v>5272839.0199999996</v>
      </c>
    </row>
    <row r="121" spans="1:8">
      <c r="A121" s="144" t="s">
        <v>434</v>
      </c>
      <c r="B121" s="85">
        <v>0</v>
      </c>
      <c r="C121" s="138">
        <v>0</v>
      </c>
      <c r="D121" s="138">
        <v>0</v>
      </c>
      <c r="E121" s="138">
        <v>0</v>
      </c>
      <c r="F121" s="138">
        <v>100302.11</v>
      </c>
      <c r="G121" s="138">
        <v>323283.78000000003</v>
      </c>
      <c r="H121" s="107">
        <v>423585.89</v>
      </c>
    </row>
    <row r="122" spans="1:8" s="134" customFormat="1">
      <c r="A122" s="144" t="s">
        <v>438</v>
      </c>
      <c r="B122" s="178">
        <v>0</v>
      </c>
      <c r="C122" s="74">
        <v>0</v>
      </c>
      <c r="D122" s="74">
        <v>0</v>
      </c>
      <c r="E122" s="74">
        <v>0</v>
      </c>
      <c r="F122" s="74">
        <v>146415.70000000001</v>
      </c>
      <c r="G122" s="74">
        <v>417991.21</v>
      </c>
      <c r="H122" s="182">
        <v>564406.91</v>
      </c>
    </row>
    <row r="123" spans="1:8" s="134" customFormat="1">
      <c r="A123" s="144" t="s">
        <v>441</v>
      </c>
      <c r="B123" s="193">
        <v>0</v>
      </c>
      <c r="C123" s="42">
        <v>0</v>
      </c>
      <c r="D123" s="42">
        <v>0</v>
      </c>
      <c r="E123" s="42">
        <v>0</v>
      </c>
      <c r="F123" s="42">
        <v>214907.38</v>
      </c>
      <c r="G123" s="42">
        <v>375792.79</v>
      </c>
      <c r="H123" s="194">
        <v>590700.17000000004</v>
      </c>
    </row>
    <row r="124" spans="1:8" s="134" customFormat="1">
      <c r="A124" s="144" t="s">
        <v>452</v>
      </c>
      <c r="B124" s="195">
        <v>0</v>
      </c>
      <c r="C124" s="195">
        <v>0</v>
      </c>
      <c r="D124" s="195">
        <v>0</v>
      </c>
      <c r="E124" s="195">
        <v>0</v>
      </c>
      <c r="F124" s="195">
        <v>236098.63</v>
      </c>
      <c r="G124" s="195">
        <v>499696.11</v>
      </c>
      <c r="H124" s="196">
        <v>735794.74</v>
      </c>
    </row>
    <row r="125" spans="1:8" s="134" customFormat="1">
      <c r="A125" s="144" t="s">
        <v>457</v>
      </c>
      <c r="B125" s="138">
        <v>0</v>
      </c>
      <c r="C125" s="138">
        <v>0</v>
      </c>
      <c r="D125" s="138">
        <v>0</v>
      </c>
      <c r="E125" s="138">
        <v>0</v>
      </c>
      <c r="F125" s="138">
        <v>167142.19</v>
      </c>
      <c r="G125" s="138">
        <v>304088.87</v>
      </c>
      <c r="H125" s="107">
        <v>471231.06</v>
      </c>
    </row>
    <row r="126" spans="1:8" s="134" customFormat="1">
      <c r="A126" s="144" t="s">
        <v>461</v>
      </c>
      <c r="B126" s="202">
        <v>0</v>
      </c>
      <c r="C126" s="202">
        <v>0</v>
      </c>
      <c r="D126" s="202">
        <v>0</v>
      </c>
      <c r="E126" s="202">
        <v>0</v>
      </c>
      <c r="F126" s="203">
        <v>188663.58</v>
      </c>
      <c r="G126" s="203">
        <v>354725.98</v>
      </c>
      <c r="H126" s="204">
        <v>543389.56000000006</v>
      </c>
    </row>
    <row r="127" spans="1:8" s="134" customFormat="1">
      <c r="A127" s="144" t="s">
        <v>464</v>
      </c>
      <c r="B127" s="138">
        <v>0</v>
      </c>
      <c r="C127" s="138">
        <v>0</v>
      </c>
      <c r="D127" s="138">
        <v>0</v>
      </c>
      <c r="E127" s="138">
        <v>0</v>
      </c>
      <c r="F127" s="138">
        <v>212385.59</v>
      </c>
      <c r="G127" s="138">
        <v>554350.81000000006</v>
      </c>
      <c r="H127" s="107">
        <v>766736.4</v>
      </c>
    </row>
    <row r="128" spans="1:8" s="134" customFormat="1">
      <c r="A128" s="144" t="s">
        <v>465</v>
      </c>
      <c r="B128" s="202">
        <v>0</v>
      </c>
      <c r="C128" s="202">
        <v>0</v>
      </c>
      <c r="D128" s="202">
        <v>0</v>
      </c>
      <c r="E128" s="202">
        <v>0</v>
      </c>
      <c r="F128" s="203">
        <v>187447.67999999999</v>
      </c>
      <c r="G128" s="203">
        <v>328644.02</v>
      </c>
      <c r="H128" s="204">
        <v>516091.7</v>
      </c>
    </row>
    <row r="129" spans="1:8" s="134" customFormat="1">
      <c r="A129" s="144" t="s">
        <v>468</v>
      </c>
      <c r="B129" s="85">
        <v>0</v>
      </c>
      <c r="C129" s="85">
        <v>0</v>
      </c>
      <c r="D129" s="85">
        <v>0</v>
      </c>
      <c r="E129" s="85">
        <v>0</v>
      </c>
      <c r="F129" s="138">
        <v>170997.42</v>
      </c>
      <c r="G129" s="138">
        <v>351498.64</v>
      </c>
      <c r="H129" s="107">
        <v>522496.06</v>
      </c>
    </row>
    <row r="130" spans="1:8" s="134" customFormat="1">
      <c r="A130" s="144" t="s">
        <v>471</v>
      </c>
      <c r="B130" s="202">
        <v>0</v>
      </c>
      <c r="C130" s="202">
        <v>0</v>
      </c>
      <c r="D130" s="202">
        <v>0</v>
      </c>
      <c r="E130" s="202">
        <v>0</v>
      </c>
      <c r="F130" s="203">
        <v>199429.62</v>
      </c>
      <c r="G130" s="203">
        <v>402484.49</v>
      </c>
      <c r="H130" s="204">
        <v>601914.11</v>
      </c>
    </row>
    <row r="131" spans="1:8" s="134" customFormat="1">
      <c r="A131" s="144" t="s">
        <v>474</v>
      </c>
      <c r="B131" s="138">
        <v>0</v>
      </c>
      <c r="C131" s="138">
        <v>0</v>
      </c>
      <c r="D131" s="138">
        <v>0</v>
      </c>
      <c r="E131" s="138">
        <v>112.04</v>
      </c>
      <c r="F131" s="138">
        <v>234688.07</v>
      </c>
      <c r="G131" s="138">
        <v>391563.1</v>
      </c>
      <c r="H131" s="107">
        <v>626363.21</v>
      </c>
    </row>
    <row r="132" spans="1:8" s="134" customFormat="1" ht="15.75" thickBot="1">
      <c r="A132" s="144" t="s">
        <v>479</v>
      </c>
      <c r="B132" s="74">
        <v>0</v>
      </c>
      <c r="C132" s="74">
        <v>0</v>
      </c>
      <c r="D132" s="74">
        <v>0</v>
      </c>
      <c r="E132" s="74">
        <v>0</v>
      </c>
      <c r="F132" s="74">
        <v>177649.15</v>
      </c>
      <c r="G132" s="74">
        <v>601380.34</v>
      </c>
      <c r="H132" s="182">
        <v>779029.49</v>
      </c>
    </row>
    <row r="133" spans="1:8" s="134" customFormat="1" ht="15.75" thickTop="1">
      <c r="A133" s="119"/>
      <c r="B133" s="120">
        <f>+SUM(B121:B132)</f>
        <v>0</v>
      </c>
      <c r="C133" s="120">
        <f t="shared" ref="C133:H133" si="9">+SUM(C121:C132)</f>
        <v>0</v>
      </c>
      <c r="D133" s="120">
        <f t="shared" si="9"/>
        <v>0</v>
      </c>
      <c r="E133" s="120">
        <f t="shared" si="9"/>
        <v>112.04</v>
      </c>
      <c r="F133" s="120">
        <f t="shared" si="9"/>
        <v>2236127.12</v>
      </c>
      <c r="G133" s="120">
        <f t="shared" si="9"/>
        <v>4905500.1399999997</v>
      </c>
      <c r="H133" s="120">
        <f t="shared" si="9"/>
        <v>7141739.2999999998</v>
      </c>
    </row>
    <row r="134" spans="1:8" s="134" customFormat="1">
      <c r="A134" s="144" t="s">
        <v>484</v>
      </c>
      <c r="B134" s="85">
        <v>0</v>
      </c>
      <c r="C134" s="138">
        <v>0</v>
      </c>
      <c r="D134" s="138">
        <v>0</v>
      </c>
      <c r="E134" s="138">
        <v>0</v>
      </c>
      <c r="F134" s="138">
        <v>157826.01999999999</v>
      </c>
      <c r="G134" s="138">
        <v>313371.28000000003</v>
      </c>
      <c r="H134" s="107">
        <v>471197.3</v>
      </c>
    </row>
    <row r="135" spans="1:8" s="134" customFormat="1">
      <c r="A135" s="144" t="s">
        <v>486</v>
      </c>
      <c r="B135" s="74">
        <v>0</v>
      </c>
      <c r="C135" s="74">
        <v>0</v>
      </c>
      <c r="D135" s="74">
        <v>0</v>
      </c>
      <c r="E135" s="74">
        <v>0</v>
      </c>
      <c r="F135" s="74">
        <v>140587.96</v>
      </c>
      <c r="G135" s="74">
        <v>347790.43</v>
      </c>
      <c r="H135" s="182">
        <v>488378.39</v>
      </c>
    </row>
    <row r="136" spans="1:8" s="134" customFormat="1">
      <c r="A136" s="144" t="s">
        <v>488</v>
      </c>
      <c r="B136" s="138">
        <v>0</v>
      </c>
      <c r="C136" s="138">
        <v>0</v>
      </c>
      <c r="D136" s="138">
        <v>0</v>
      </c>
      <c r="E136" s="138">
        <v>221.14</v>
      </c>
      <c r="F136" s="138">
        <v>189192.65</v>
      </c>
      <c r="G136" s="138">
        <v>640976.81999999995</v>
      </c>
      <c r="H136" s="107">
        <v>830390.61</v>
      </c>
    </row>
    <row r="137" spans="1:8" s="134" customFormat="1">
      <c r="A137" s="144" t="s">
        <v>490</v>
      </c>
      <c r="B137" s="74">
        <v>0</v>
      </c>
      <c r="C137" s="74">
        <v>0</v>
      </c>
      <c r="D137" s="74">
        <v>0</v>
      </c>
      <c r="E137" s="74">
        <v>0</v>
      </c>
      <c r="F137" s="74">
        <v>189130.15</v>
      </c>
      <c r="G137" s="74">
        <v>428596.18</v>
      </c>
      <c r="H137" s="182">
        <v>617726.32999999996</v>
      </c>
    </row>
    <row r="138" spans="1:8" s="134" customFormat="1">
      <c r="A138" s="144" t="s">
        <v>493</v>
      </c>
      <c r="B138" s="138">
        <v>0</v>
      </c>
      <c r="C138" s="138">
        <v>0</v>
      </c>
      <c r="D138" s="138">
        <v>0</v>
      </c>
      <c r="E138" s="138">
        <v>0</v>
      </c>
      <c r="F138" s="138">
        <v>177878.25</v>
      </c>
      <c r="G138" s="138">
        <v>550398.62</v>
      </c>
      <c r="H138" s="107">
        <v>728276.87</v>
      </c>
    </row>
    <row r="139" spans="1:8" s="134" customFormat="1">
      <c r="A139" s="144" t="s">
        <v>495</v>
      </c>
      <c r="B139" s="74">
        <v>0</v>
      </c>
      <c r="C139" s="74">
        <v>0</v>
      </c>
      <c r="D139" s="74">
        <v>0</v>
      </c>
      <c r="E139" s="74">
        <v>0</v>
      </c>
      <c r="F139" s="74">
        <v>199453.15</v>
      </c>
      <c r="G139" s="74">
        <v>460764.27</v>
      </c>
      <c r="H139" s="182">
        <v>660217.42000000004</v>
      </c>
    </row>
    <row r="140" spans="1:8" s="134" customFormat="1">
      <c r="A140" s="144" t="s">
        <v>497</v>
      </c>
      <c r="B140" s="138">
        <v>0</v>
      </c>
      <c r="C140" s="138">
        <v>83.89</v>
      </c>
      <c r="D140" s="138">
        <v>0</v>
      </c>
      <c r="E140" s="138">
        <v>20.7</v>
      </c>
      <c r="F140" s="138">
        <v>206245.67</v>
      </c>
      <c r="G140" s="138">
        <v>364288.39</v>
      </c>
      <c r="H140" s="107">
        <v>570638.65</v>
      </c>
    </row>
    <row r="141" spans="1:8" s="134" customFormat="1">
      <c r="A141" s="144" t="s">
        <v>501</v>
      </c>
      <c r="B141" s="74">
        <v>0</v>
      </c>
      <c r="C141" s="74">
        <v>0</v>
      </c>
      <c r="D141" s="74">
        <v>0</v>
      </c>
      <c r="E141" s="74">
        <v>22</v>
      </c>
      <c r="F141" s="74">
        <v>145253.24</v>
      </c>
      <c r="G141" s="74">
        <v>482647.2</v>
      </c>
      <c r="H141" s="182">
        <v>627922.43999999994</v>
      </c>
    </row>
    <row r="142" spans="1:8" s="134" customFormat="1">
      <c r="A142" s="144" t="s">
        <v>504</v>
      </c>
      <c r="B142" s="138">
        <v>0</v>
      </c>
      <c r="C142" s="138">
        <v>0</v>
      </c>
      <c r="D142" s="138">
        <v>0</v>
      </c>
      <c r="E142" s="138">
        <v>0</v>
      </c>
      <c r="F142" s="138">
        <v>152853.32999999999</v>
      </c>
      <c r="G142" s="138">
        <v>412183.91</v>
      </c>
      <c r="H142" s="107">
        <v>565037.24</v>
      </c>
    </row>
    <row r="143" spans="1:8" s="134" customFormat="1">
      <c r="A143" s="144" t="s">
        <v>507</v>
      </c>
      <c r="B143" s="74">
        <v>0</v>
      </c>
      <c r="C143" s="74">
        <v>0</v>
      </c>
      <c r="D143" s="74">
        <v>27.83</v>
      </c>
      <c r="E143" s="74">
        <v>0</v>
      </c>
      <c r="F143" s="74">
        <v>261038.96</v>
      </c>
      <c r="G143" s="74">
        <v>570549.6</v>
      </c>
      <c r="H143" s="182">
        <v>831616.39</v>
      </c>
    </row>
    <row r="144" spans="1:8" s="134" customFormat="1">
      <c r="A144" s="144" t="s">
        <v>510</v>
      </c>
      <c r="B144" s="138">
        <v>0</v>
      </c>
      <c r="C144" s="138">
        <v>0</v>
      </c>
      <c r="D144" s="138">
        <v>0</v>
      </c>
      <c r="E144" s="138">
        <v>154</v>
      </c>
      <c r="F144" s="138">
        <v>243553.13</v>
      </c>
      <c r="G144" s="138">
        <v>550000.1</v>
      </c>
      <c r="H144" s="107">
        <v>793707.23</v>
      </c>
    </row>
    <row r="145" spans="1:8" s="134" customFormat="1" ht="15.75" thickBot="1">
      <c r="A145" s="144" t="s">
        <v>512</v>
      </c>
      <c r="B145" s="74">
        <v>0</v>
      </c>
      <c r="C145" s="74">
        <v>0</v>
      </c>
      <c r="D145" s="74">
        <v>0</v>
      </c>
      <c r="E145" s="74">
        <v>0</v>
      </c>
      <c r="F145" s="74">
        <v>186539.51</v>
      </c>
      <c r="G145" s="74">
        <v>266234.12</v>
      </c>
      <c r="H145" s="182">
        <v>452773.63</v>
      </c>
    </row>
    <row r="146" spans="1:8" s="134" customFormat="1" ht="15.75" thickTop="1">
      <c r="A146" s="150"/>
      <c r="B146" s="120">
        <f>+SUM(B134:B145)</f>
        <v>0</v>
      </c>
      <c r="C146" s="120">
        <f t="shared" ref="C146:H146" si="10">+SUM(C134:C145)</f>
        <v>83.89</v>
      </c>
      <c r="D146" s="120">
        <f t="shared" si="10"/>
        <v>27.83</v>
      </c>
      <c r="E146" s="120">
        <f t="shared" si="10"/>
        <v>417.84</v>
      </c>
      <c r="F146" s="120">
        <f t="shared" si="10"/>
        <v>2249552.0199999996</v>
      </c>
      <c r="G146" s="120">
        <f t="shared" si="10"/>
        <v>5387800.9199999999</v>
      </c>
      <c r="H146" s="120">
        <f t="shared" si="10"/>
        <v>7637882.4999999991</v>
      </c>
    </row>
    <row r="147" spans="1:8" s="134" customFormat="1">
      <c r="A147" s="144" t="s">
        <v>514</v>
      </c>
      <c r="B147" s="138">
        <v>0</v>
      </c>
      <c r="C147" s="138">
        <v>0</v>
      </c>
      <c r="D147" s="138">
        <v>0</v>
      </c>
      <c r="E147" s="138">
        <v>0</v>
      </c>
      <c r="F147" s="138">
        <v>167553.60999999999</v>
      </c>
      <c r="G147" s="138">
        <v>582402.78</v>
      </c>
      <c r="H147" s="107">
        <v>749956.39</v>
      </c>
    </row>
    <row r="148" spans="1:8" s="134" customFormat="1">
      <c r="A148" s="144" t="s">
        <v>516</v>
      </c>
      <c r="B148" s="74">
        <v>0</v>
      </c>
      <c r="C148" s="74">
        <v>0</v>
      </c>
      <c r="D148" s="74">
        <v>0</v>
      </c>
      <c r="E148" s="74">
        <v>452.16</v>
      </c>
      <c r="F148" s="74">
        <v>158319.25</v>
      </c>
      <c r="G148" s="74">
        <v>614248.16</v>
      </c>
      <c r="H148" s="182">
        <v>773019.57</v>
      </c>
    </row>
    <row r="149" spans="1:8" s="134" customFormat="1">
      <c r="A149" s="144" t="s">
        <v>517</v>
      </c>
      <c r="B149" s="138">
        <v>0</v>
      </c>
      <c r="C149" s="138">
        <v>0</v>
      </c>
      <c r="D149" s="138">
        <v>0</v>
      </c>
      <c r="E149" s="138">
        <v>0</v>
      </c>
      <c r="F149" s="138">
        <v>127233.26</v>
      </c>
      <c r="G149" s="138">
        <v>629593.18999999994</v>
      </c>
      <c r="H149" s="107">
        <v>756826.45</v>
      </c>
    </row>
    <row r="150" spans="1:8" s="134" customFormat="1">
      <c r="A150" s="144" t="s">
        <v>523</v>
      </c>
      <c r="B150" s="74">
        <v>0</v>
      </c>
      <c r="C150" s="74">
        <v>0</v>
      </c>
      <c r="D150" s="74">
        <v>0</v>
      </c>
      <c r="E150" s="74">
        <v>0</v>
      </c>
      <c r="F150" s="74">
        <v>124530.28</v>
      </c>
      <c r="G150" s="74">
        <v>662688.16</v>
      </c>
      <c r="H150" s="182">
        <v>787218.44</v>
      </c>
    </row>
    <row r="151" spans="1:8" s="134" customFormat="1">
      <c r="A151" s="144" t="s">
        <v>528</v>
      </c>
      <c r="B151" s="138">
        <v>0</v>
      </c>
      <c r="C151" s="138">
        <v>0</v>
      </c>
      <c r="D151" s="138">
        <v>0</v>
      </c>
      <c r="E151" s="138">
        <v>0</v>
      </c>
      <c r="F151" s="138">
        <v>108537.49</v>
      </c>
      <c r="G151" s="138">
        <v>399527.04</v>
      </c>
      <c r="H151" s="107">
        <v>508064.53</v>
      </c>
    </row>
    <row r="152" spans="1:8" s="134" customFormat="1">
      <c r="A152" s="144" t="s">
        <v>529</v>
      </c>
      <c r="B152" s="74">
        <v>0</v>
      </c>
      <c r="C152" s="74">
        <v>0</v>
      </c>
      <c r="D152" s="74">
        <v>0</v>
      </c>
      <c r="E152" s="74">
        <v>0</v>
      </c>
      <c r="F152" s="74">
        <v>135551.14000000001</v>
      </c>
      <c r="G152" s="74">
        <v>296467.59000000003</v>
      </c>
      <c r="H152" s="182">
        <v>432018.73</v>
      </c>
    </row>
    <row r="153" spans="1:8" s="134" customFormat="1">
      <c r="A153" s="144" t="s">
        <v>530</v>
      </c>
      <c r="B153" s="138">
        <v>0</v>
      </c>
      <c r="C153" s="138">
        <v>0</v>
      </c>
      <c r="D153" s="138">
        <v>0</v>
      </c>
      <c r="E153" s="138">
        <v>0</v>
      </c>
      <c r="F153" s="138">
        <v>164951.85</v>
      </c>
      <c r="G153" s="138">
        <v>395341.56</v>
      </c>
      <c r="H153" s="107">
        <v>560293.41</v>
      </c>
    </row>
    <row r="154" spans="1:8" s="134" customFormat="1">
      <c r="A154" s="144" t="s">
        <v>534</v>
      </c>
      <c r="B154" s="74">
        <v>0</v>
      </c>
      <c r="C154" s="74">
        <v>0</v>
      </c>
      <c r="D154" s="74">
        <v>0</v>
      </c>
      <c r="E154" s="74">
        <v>0</v>
      </c>
      <c r="F154" s="74">
        <v>107500.97</v>
      </c>
      <c r="G154" s="74">
        <v>425850.8</v>
      </c>
      <c r="H154" s="182">
        <v>533351.77</v>
      </c>
    </row>
    <row r="155" spans="1:8" s="134" customFormat="1">
      <c r="A155" s="144" t="s">
        <v>535</v>
      </c>
      <c r="B155" s="138">
        <v>0</v>
      </c>
      <c r="C155" s="138">
        <v>0</v>
      </c>
      <c r="D155" s="138">
        <v>0</v>
      </c>
      <c r="E155" s="138">
        <v>0</v>
      </c>
      <c r="F155" s="138">
        <v>105445.31</v>
      </c>
      <c r="G155" s="138">
        <v>388130.06</v>
      </c>
      <c r="H155" s="107">
        <v>493575.37</v>
      </c>
    </row>
    <row r="156" spans="1:8" s="134" customFormat="1">
      <c r="A156" s="144" t="s">
        <v>536</v>
      </c>
      <c r="B156" s="74">
        <v>0</v>
      </c>
      <c r="C156" s="74">
        <v>0</v>
      </c>
      <c r="D156" s="74">
        <v>0</v>
      </c>
      <c r="E156" s="74">
        <v>0</v>
      </c>
      <c r="F156" s="74">
        <v>237935.45</v>
      </c>
      <c r="G156" s="74">
        <v>590688.05000000005</v>
      </c>
      <c r="H156" s="182">
        <v>828623.5</v>
      </c>
    </row>
    <row r="157" spans="1:8" s="134" customFormat="1">
      <c r="A157" s="144" t="s">
        <v>544</v>
      </c>
      <c r="B157" s="42">
        <v>0</v>
      </c>
      <c r="C157" s="42">
        <v>0</v>
      </c>
      <c r="D157" s="42">
        <v>0</v>
      </c>
      <c r="E157" s="42">
        <v>0</v>
      </c>
      <c r="F157" s="42">
        <v>260927.21</v>
      </c>
      <c r="G157" s="42">
        <v>464423.18</v>
      </c>
      <c r="H157" s="194">
        <v>725350.39</v>
      </c>
    </row>
    <row r="158" spans="1:8" s="134" customFormat="1" ht="15.75" thickBot="1">
      <c r="A158" s="144" t="s">
        <v>546</v>
      </c>
      <c r="B158" s="74">
        <v>0</v>
      </c>
      <c r="C158" s="74">
        <v>0</v>
      </c>
      <c r="D158" s="74">
        <v>0</v>
      </c>
      <c r="E158" s="74">
        <v>0</v>
      </c>
      <c r="F158" s="74">
        <v>248142.26</v>
      </c>
      <c r="G158" s="74">
        <v>648495.99</v>
      </c>
      <c r="H158" s="182">
        <v>896638.25</v>
      </c>
    </row>
    <row r="159" spans="1:8" s="134" customFormat="1" ht="15.75" thickTop="1">
      <c r="A159" s="150"/>
      <c r="B159" s="120">
        <f>+SUM(B147:B158)</f>
        <v>0</v>
      </c>
      <c r="C159" s="120">
        <f t="shared" ref="C159:H159" si="11">+SUM(C147:C158)</f>
        <v>0</v>
      </c>
      <c r="D159" s="120">
        <f t="shared" si="11"/>
        <v>0</v>
      </c>
      <c r="E159" s="120">
        <f t="shared" si="11"/>
        <v>452.16</v>
      </c>
      <c r="F159" s="120">
        <f t="shared" si="11"/>
        <v>1946628.08</v>
      </c>
      <c r="G159" s="120">
        <f t="shared" si="11"/>
        <v>6097856.5599999996</v>
      </c>
      <c r="H159" s="120">
        <f t="shared" si="11"/>
        <v>8044936.7999999989</v>
      </c>
    </row>
    <row r="160" spans="1:8" s="134" customFormat="1">
      <c r="A160" s="144" t="s">
        <v>549</v>
      </c>
      <c r="B160" s="6">
        <v>0</v>
      </c>
      <c r="C160" s="6">
        <v>0</v>
      </c>
      <c r="D160" s="6">
        <v>0</v>
      </c>
      <c r="E160" s="6">
        <v>0</v>
      </c>
      <c r="F160" s="6">
        <v>107193.57</v>
      </c>
      <c r="G160" s="6">
        <v>547350.69999999995</v>
      </c>
      <c r="H160" s="261">
        <v>654544.27</v>
      </c>
    </row>
    <row r="161" spans="1:8" s="134" customFormat="1">
      <c r="A161" s="144" t="s">
        <v>566</v>
      </c>
      <c r="B161" s="265">
        <v>0</v>
      </c>
      <c r="C161" s="265">
        <v>0</v>
      </c>
      <c r="D161" s="265">
        <v>0</v>
      </c>
      <c r="E161" s="265">
        <v>0</v>
      </c>
      <c r="F161" s="265">
        <v>251948.24</v>
      </c>
      <c r="G161" s="265">
        <v>897059.52</v>
      </c>
      <c r="H161" s="266">
        <v>1149007.76</v>
      </c>
    </row>
    <row r="162" spans="1:8" s="134" customFormat="1">
      <c r="A162" s="144" t="s">
        <v>568</v>
      </c>
      <c r="B162" s="6">
        <v>0</v>
      </c>
      <c r="C162" s="6">
        <v>0</v>
      </c>
      <c r="D162" s="6">
        <v>0</v>
      </c>
      <c r="E162" s="6">
        <v>0</v>
      </c>
      <c r="F162" s="6">
        <v>225014.54</v>
      </c>
      <c r="G162" s="6">
        <v>1044435.82</v>
      </c>
      <c r="H162" s="261">
        <v>1269450.3600000001</v>
      </c>
    </row>
    <row r="163" spans="1:8" s="134" customFormat="1">
      <c r="A163" s="144" t="s">
        <v>570</v>
      </c>
      <c r="B163" s="265">
        <v>0</v>
      </c>
      <c r="C163" s="265">
        <v>0</v>
      </c>
      <c r="D163" s="265">
        <v>0</v>
      </c>
      <c r="E163" s="265">
        <v>0</v>
      </c>
      <c r="F163" s="265">
        <v>240406.96</v>
      </c>
      <c r="G163" s="265">
        <v>1333877.69</v>
      </c>
      <c r="H163" s="266">
        <v>1574284.65</v>
      </c>
    </row>
    <row r="164" spans="1:8" s="134" customFormat="1">
      <c r="A164" s="144" t="s">
        <v>573</v>
      </c>
      <c r="B164" s="6">
        <v>0</v>
      </c>
      <c r="C164" s="6">
        <v>0</v>
      </c>
      <c r="D164" s="6">
        <v>549.9</v>
      </c>
      <c r="E164" s="6">
        <v>0</v>
      </c>
      <c r="F164" s="6">
        <v>221014.18</v>
      </c>
      <c r="G164" s="6">
        <v>784345.71</v>
      </c>
      <c r="H164" s="261">
        <v>1005909.79</v>
      </c>
    </row>
    <row r="165" spans="1:8" s="134" customFormat="1">
      <c r="A165" s="144" t="s">
        <v>578</v>
      </c>
      <c r="B165" s="265">
        <v>0</v>
      </c>
      <c r="C165" s="265">
        <v>0</v>
      </c>
      <c r="D165" s="265">
        <v>274.95</v>
      </c>
      <c r="E165" s="265">
        <v>0</v>
      </c>
      <c r="F165" s="265">
        <v>251338.37</v>
      </c>
      <c r="G165" s="265">
        <v>931174.19</v>
      </c>
      <c r="H165" s="266">
        <v>1182787.51</v>
      </c>
    </row>
    <row r="166" spans="1:8" ht="18.75">
      <c r="A166" s="66" t="s">
        <v>183</v>
      </c>
      <c r="B166" s="67"/>
      <c r="C166" s="67"/>
      <c r="D166" s="67"/>
    </row>
    <row r="167" spans="1:8" ht="18.75">
      <c r="A167" s="198" t="s">
        <v>576</v>
      </c>
      <c r="B167" s="67"/>
      <c r="C167" s="67"/>
      <c r="D167" s="67"/>
    </row>
  </sheetData>
  <sheetProtection password="9E07" sheet="1" objects="1" scenarios="1"/>
  <mergeCells count="1">
    <mergeCell ref="A1:H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K167"/>
  <sheetViews>
    <sheetView zoomScale="110" zoomScaleNormal="110" workbookViewId="0">
      <pane ySplit="3" topLeftCell="A142" activePane="bottomLeft" state="frozen"/>
      <selection activeCell="A85" sqref="A85"/>
      <selection pane="bottomLeft" activeCell="H171" sqref="H171"/>
    </sheetView>
  </sheetViews>
  <sheetFormatPr baseColWidth="10" defaultRowHeight="15"/>
  <cols>
    <col min="1" max="1" width="12.42578125" customWidth="1"/>
    <col min="2" max="8" width="14.7109375" customWidth="1"/>
  </cols>
  <sheetData>
    <row r="1" spans="1:11" ht="53.25" customHeight="1">
      <c r="A1" s="269" t="s">
        <v>562</v>
      </c>
      <c r="B1" s="269"/>
      <c r="C1" s="269"/>
      <c r="D1" s="269"/>
      <c r="E1" s="269"/>
      <c r="F1" s="269"/>
      <c r="G1" s="269"/>
      <c r="H1" s="269"/>
      <c r="I1" s="12"/>
      <c r="J1" s="12"/>
      <c r="K1" s="12"/>
    </row>
    <row r="2" spans="1:11">
      <c r="A2" s="2" t="s">
        <v>109</v>
      </c>
      <c r="B2" s="5" t="s">
        <v>399</v>
      </c>
      <c r="C2" s="5" t="s">
        <v>400</v>
      </c>
      <c r="D2" s="5" t="s">
        <v>401</v>
      </c>
      <c r="E2" s="5" t="s">
        <v>402</v>
      </c>
      <c r="F2" s="5" t="s">
        <v>403</v>
      </c>
      <c r="G2" s="5" t="s">
        <v>404</v>
      </c>
      <c r="H2" s="4" t="s">
        <v>108</v>
      </c>
    </row>
    <row r="3" spans="1:11" s="25" customFormat="1">
      <c r="A3" s="136" t="s">
        <v>110</v>
      </c>
      <c r="B3" s="23" t="s">
        <v>170</v>
      </c>
      <c r="C3" s="23" t="s">
        <v>171</v>
      </c>
      <c r="D3" s="65" t="s">
        <v>98</v>
      </c>
      <c r="E3" s="23" t="s">
        <v>170</v>
      </c>
      <c r="F3" s="23" t="s">
        <v>171</v>
      </c>
      <c r="G3" s="65" t="s">
        <v>98</v>
      </c>
      <c r="H3" s="24"/>
    </row>
    <row r="4" spans="1:11">
      <c r="A4" s="4" t="s">
        <v>0</v>
      </c>
      <c r="B4" s="6">
        <v>0</v>
      </c>
      <c r="C4" s="6">
        <v>19329.47</v>
      </c>
      <c r="D4" s="6">
        <v>1645.36</v>
      </c>
      <c r="E4" s="6">
        <v>44137.18</v>
      </c>
      <c r="F4" s="6">
        <v>58896.959999999999</v>
      </c>
      <c r="G4" s="6">
        <v>218366.59</v>
      </c>
      <c r="H4" s="7">
        <v>342375.56</v>
      </c>
    </row>
    <row r="5" spans="1:11">
      <c r="A5" s="4" t="s">
        <v>1</v>
      </c>
      <c r="B5" s="6">
        <v>863.77</v>
      </c>
      <c r="C5" s="6">
        <v>2889.36</v>
      </c>
      <c r="D5" s="6">
        <v>0</v>
      </c>
      <c r="E5" s="6">
        <v>0</v>
      </c>
      <c r="F5" s="6">
        <v>288388.28000000003</v>
      </c>
      <c r="G5" s="6">
        <v>286159.01</v>
      </c>
      <c r="H5" s="7">
        <v>578300.42000000004</v>
      </c>
    </row>
    <row r="6" spans="1:11">
      <c r="A6" s="4" t="s">
        <v>2</v>
      </c>
      <c r="B6" s="6">
        <v>0</v>
      </c>
      <c r="C6" s="6">
        <v>2987.86</v>
      </c>
      <c r="D6" s="6">
        <v>0</v>
      </c>
      <c r="E6" s="6">
        <v>0</v>
      </c>
      <c r="F6" s="6">
        <v>378679.64</v>
      </c>
      <c r="G6" s="6">
        <v>147454.07</v>
      </c>
      <c r="H6" s="7">
        <v>529121.56999999995</v>
      </c>
    </row>
    <row r="7" spans="1:11">
      <c r="A7" s="4" t="s">
        <v>3</v>
      </c>
      <c r="B7" s="6">
        <v>0</v>
      </c>
      <c r="C7" s="6">
        <v>0</v>
      </c>
      <c r="D7" s="6">
        <v>0</v>
      </c>
      <c r="E7" s="6">
        <v>0</v>
      </c>
      <c r="F7" s="6">
        <v>184761.59</v>
      </c>
      <c r="G7" s="6">
        <v>219839.74</v>
      </c>
      <c r="H7" s="7">
        <v>404601.33</v>
      </c>
    </row>
    <row r="8" spans="1:11">
      <c r="A8" s="4" t="s">
        <v>4</v>
      </c>
      <c r="B8" s="6">
        <v>0</v>
      </c>
      <c r="C8" s="6">
        <v>0</v>
      </c>
      <c r="D8" s="6">
        <v>0</v>
      </c>
      <c r="E8" s="6">
        <v>0</v>
      </c>
      <c r="F8" s="6">
        <v>293245.25</v>
      </c>
      <c r="G8" s="6">
        <v>252434.71</v>
      </c>
      <c r="H8" s="7">
        <v>545679.96</v>
      </c>
    </row>
    <row r="9" spans="1:11">
      <c r="A9" s="4" t="s">
        <v>5</v>
      </c>
      <c r="B9" s="6">
        <v>0</v>
      </c>
      <c r="C9" s="6">
        <v>0</v>
      </c>
      <c r="D9" s="6">
        <v>0</v>
      </c>
      <c r="E9" s="6">
        <v>0</v>
      </c>
      <c r="F9" s="6">
        <v>252113.5</v>
      </c>
      <c r="G9" s="6">
        <v>190406.16</v>
      </c>
      <c r="H9" s="7">
        <v>442519.66</v>
      </c>
    </row>
    <row r="10" spans="1:11">
      <c r="A10" s="4" t="s">
        <v>6</v>
      </c>
      <c r="B10" s="6">
        <v>0</v>
      </c>
      <c r="C10" s="6">
        <v>0</v>
      </c>
      <c r="D10" s="6">
        <v>0</v>
      </c>
      <c r="E10" s="6">
        <v>0</v>
      </c>
      <c r="F10" s="6">
        <v>167874.41</v>
      </c>
      <c r="G10" s="6">
        <v>284563.11</v>
      </c>
      <c r="H10" s="7">
        <v>452437.52</v>
      </c>
    </row>
    <row r="11" spans="1:11">
      <c r="A11" s="4" t="s">
        <v>7</v>
      </c>
      <c r="B11" s="6">
        <v>0</v>
      </c>
      <c r="C11" s="6">
        <v>14047.46</v>
      </c>
      <c r="D11" s="6">
        <v>0</v>
      </c>
      <c r="E11" s="6">
        <v>0</v>
      </c>
      <c r="F11" s="6">
        <v>178472.07</v>
      </c>
      <c r="G11" s="6">
        <v>252671.95</v>
      </c>
      <c r="H11" s="7">
        <v>445191.48</v>
      </c>
    </row>
    <row r="12" spans="1:11">
      <c r="A12" s="4" t="s">
        <v>8</v>
      </c>
      <c r="B12" s="6">
        <v>0</v>
      </c>
      <c r="C12" s="6">
        <v>0</v>
      </c>
      <c r="D12" s="6">
        <v>20.02</v>
      </c>
      <c r="E12" s="6">
        <v>304.64999999999998</v>
      </c>
      <c r="F12" s="6">
        <v>290325.59000000003</v>
      </c>
      <c r="G12" s="6">
        <v>83347.63</v>
      </c>
      <c r="H12" s="7">
        <v>373997.89</v>
      </c>
    </row>
    <row r="13" spans="1:11">
      <c r="A13" s="4" t="s">
        <v>9</v>
      </c>
      <c r="B13" s="6">
        <v>0</v>
      </c>
      <c r="C13" s="6">
        <v>0</v>
      </c>
      <c r="D13" s="6">
        <v>0</v>
      </c>
      <c r="E13" s="6">
        <v>0</v>
      </c>
      <c r="F13" s="6">
        <v>217954.91</v>
      </c>
      <c r="G13" s="6">
        <v>161983.34</v>
      </c>
      <c r="H13" s="7">
        <v>379938.25</v>
      </c>
    </row>
    <row r="14" spans="1:11">
      <c r="A14" s="4" t="s">
        <v>10</v>
      </c>
      <c r="B14" s="6">
        <v>0</v>
      </c>
      <c r="C14" s="6">
        <v>0</v>
      </c>
      <c r="D14" s="6">
        <v>0</v>
      </c>
      <c r="E14" s="6">
        <v>0</v>
      </c>
      <c r="F14" s="6">
        <v>282443.96000000002</v>
      </c>
      <c r="G14" s="6">
        <v>296684.27</v>
      </c>
      <c r="H14" s="7">
        <v>579128.23</v>
      </c>
    </row>
    <row r="15" spans="1:11">
      <c r="A15" s="4" t="s">
        <v>11</v>
      </c>
      <c r="B15" s="6">
        <v>0</v>
      </c>
      <c r="C15" s="6">
        <v>0</v>
      </c>
      <c r="D15" s="6">
        <v>0</v>
      </c>
      <c r="E15" s="6">
        <v>0</v>
      </c>
      <c r="F15" s="6">
        <v>171913.05</v>
      </c>
      <c r="G15" s="6">
        <v>333137.24</v>
      </c>
      <c r="H15" s="7">
        <v>505050.29</v>
      </c>
    </row>
    <row r="16" spans="1:11">
      <c r="A16" s="4"/>
      <c r="B16" s="39">
        <f>SUBTOTAL(109,B4:B15)</f>
        <v>863.77</v>
      </c>
      <c r="C16" s="39">
        <f t="shared" ref="C16:H16" si="0">SUBTOTAL(109,C4:C15)</f>
        <v>39254.15</v>
      </c>
      <c r="D16" s="39">
        <f t="shared" si="0"/>
        <v>1665.3799999999999</v>
      </c>
      <c r="E16" s="39">
        <f t="shared" si="0"/>
        <v>44441.83</v>
      </c>
      <c r="F16" s="39">
        <f t="shared" si="0"/>
        <v>2765069.21</v>
      </c>
      <c r="G16" s="39">
        <f t="shared" si="0"/>
        <v>2727047.8199999994</v>
      </c>
      <c r="H16" s="39">
        <f t="shared" si="0"/>
        <v>5578342.1600000011</v>
      </c>
    </row>
    <row r="17" spans="1:8">
      <c r="A17" s="4" t="s">
        <v>12</v>
      </c>
      <c r="B17" s="6">
        <v>0</v>
      </c>
      <c r="C17" s="6">
        <v>0</v>
      </c>
      <c r="D17" s="6">
        <v>0</v>
      </c>
      <c r="E17" s="6">
        <v>0</v>
      </c>
      <c r="F17" s="6">
        <v>157210.01</v>
      </c>
      <c r="G17" s="6">
        <v>93755.16</v>
      </c>
      <c r="H17" s="7">
        <v>250965.17</v>
      </c>
    </row>
    <row r="18" spans="1:8">
      <c r="A18" s="4" t="s">
        <v>13</v>
      </c>
      <c r="B18" s="6">
        <v>0</v>
      </c>
      <c r="C18" s="6">
        <v>0</v>
      </c>
      <c r="D18" s="6">
        <v>0</v>
      </c>
      <c r="E18" s="6">
        <v>0</v>
      </c>
      <c r="F18" s="6">
        <v>300458.21999999997</v>
      </c>
      <c r="G18" s="6">
        <v>195010.7</v>
      </c>
      <c r="H18" s="7">
        <v>495468.92</v>
      </c>
    </row>
    <row r="19" spans="1:8">
      <c r="A19" s="4" t="s">
        <v>14</v>
      </c>
      <c r="B19" s="6">
        <v>0</v>
      </c>
      <c r="C19" s="6">
        <v>0</v>
      </c>
      <c r="D19" s="6">
        <v>0</v>
      </c>
      <c r="E19" s="6">
        <v>0</v>
      </c>
      <c r="F19" s="6">
        <v>326576.59999999998</v>
      </c>
      <c r="G19" s="6">
        <v>297871.28000000003</v>
      </c>
      <c r="H19" s="7">
        <v>624447.88</v>
      </c>
    </row>
    <row r="20" spans="1:8">
      <c r="A20" s="4" t="s">
        <v>15</v>
      </c>
      <c r="B20" s="6">
        <v>0</v>
      </c>
      <c r="C20" s="6">
        <v>0</v>
      </c>
      <c r="D20" s="6">
        <v>0</v>
      </c>
      <c r="E20" s="6">
        <v>0</v>
      </c>
      <c r="F20" s="6">
        <v>192549.06</v>
      </c>
      <c r="G20" s="6">
        <v>273852.74</v>
      </c>
      <c r="H20" s="7">
        <v>466401.8</v>
      </c>
    </row>
    <row r="21" spans="1:8">
      <c r="A21" s="4" t="s">
        <v>16</v>
      </c>
      <c r="B21" s="6">
        <v>0</v>
      </c>
      <c r="C21" s="6">
        <v>0</v>
      </c>
      <c r="D21" s="6">
        <v>0</v>
      </c>
      <c r="E21" s="6">
        <v>0</v>
      </c>
      <c r="F21" s="6">
        <v>241624.07</v>
      </c>
      <c r="G21" s="6">
        <v>35646.26</v>
      </c>
      <c r="H21" s="7">
        <v>277270.33</v>
      </c>
    </row>
    <row r="22" spans="1:8">
      <c r="A22" s="4" t="s">
        <v>17</v>
      </c>
      <c r="B22" s="6">
        <v>0</v>
      </c>
      <c r="C22" s="6">
        <v>0</v>
      </c>
      <c r="D22" s="6">
        <v>0</v>
      </c>
      <c r="E22" s="6">
        <v>0</v>
      </c>
      <c r="F22" s="6">
        <v>475496.1</v>
      </c>
      <c r="G22" s="6">
        <v>272105.53999999998</v>
      </c>
      <c r="H22" s="7">
        <v>747601.64</v>
      </c>
    </row>
    <row r="23" spans="1:8">
      <c r="A23" s="4" t="s">
        <v>18</v>
      </c>
      <c r="B23" s="6">
        <v>0</v>
      </c>
      <c r="C23" s="6">
        <v>0</v>
      </c>
      <c r="D23" s="6">
        <v>0</v>
      </c>
      <c r="E23" s="6">
        <v>0</v>
      </c>
      <c r="F23" s="6">
        <v>314800.53999999998</v>
      </c>
      <c r="G23" s="6">
        <v>117631.6</v>
      </c>
      <c r="H23" s="7">
        <v>432432.14</v>
      </c>
    </row>
    <row r="24" spans="1:8">
      <c r="A24" s="4" t="s">
        <v>19</v>
      </c>
      <c r="B24" s="6">
        <v>0</v>
      </c>
      <c r="C24" s="6">
        <v>0</v>
      </c>
      <c r="D24" s="6">
        <v>0</v>
      </c>
      <c r="E24" s="6">
        <v>0</v>
      </c>
      <c r="F24" s="6">
        <v>314953.43</v>
      </c>
      <c r="G24" s="6">
        <v>236904.9</v>
      </c>
      <c r="H24" s="7">
        <v>551858.32999999996</v>
      </c>
    </row>
    <row r="25" spans="1:8">
      <c r="A25" s="4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247628.26</v>
      </c>
      <c r="G25" s="6">
        <v>224780.94</v>
      </c>
      <c r="H25" s="7">
        <v>472409.2</v>
      </c>
    </row>
    <row r="26" spans="1:8">
      <c r="A26" s="4" t="s">
        <v>21</v>
      </c>
      <c r="B26" s="6">
        <v>0</v>
      </c>
      <c r="C26" s="6">
        <v>0</v>
      </c>
      <c r="D26" s="6">
        <v>0</v>
      </c>
      <c r="E26" s="6">
        <v>0</v>
      </c>
      <c r="F26" s="6">
        <v>210161.12</v>
      </c>
      <c r="G26" s="6">
        <v>276887.71000000002</v>
      </c>
      <c r="H26" s="7">
        <v>487048.83</v>
      </c>
    </row>
    <row r="27" spans="1:8">
      <c r="A27" s="4" t="s">
        <v>22</v>
      </c>
      <c r="B27" s="6">
        <v>5625</v>
      </c>
      <c r="C27" s="6">
        <v>0</v>
      </c>
      <c r="D27" s="6">
        <v>20.02</v>
      </c>
      <c r="E27" s="6">
        <v>0</v>
      </c>
      <c r="F27" s="6">
        <v>477711.92</v>
      </c>
      <c r="G27" s="6">
        <v>242761.64</v>
      </c>
      <c r="H27" s="7">
        <v>726118.58</v>
      </c>
    </row>
    <row r="28" spans="1:8">
      <c r="A28" s="4" t="s">
        <v>23</v>
      </c>
      <c r="B28" s="6">
        <v>28800</v>
      </c>
      <c r="C28" s="6">
        <v>0</v>
      </c>
      <c r="D28" s="6">
        <v>0</v>
      </c>
      <c r="E28" s="6">
        <v>0</v>
      </c>
      <c r="F28" s="6">
        <v>444767.92</v>
      </c>
      <c r="G28" s="6">
        <v>322692.27</v>
      </c>
      <c r="H28" s="7">
        <v>796260.19</v>
      </c>
    </row>
    <row r="29" spans="1:8">
      <c r="A29" s="4"/>
      <c r="B29" s="39">
        <f t="shared" ref="B29:H29" si="1">SUBTOTAL(109,B17:B28)</f>
        <v>34425</v>
      </c>
      <c r="C29" s="39">
        <f t="shared" si="1"/>
        <v>0</v>
      </c>
      <c r="D29" s="39">
        <f t="shared" si="1"/>
        <v>20.02</v>
      </c>
      <c r="E29" s="39">
        <f t="shared" si="1"/>
        <v>0</v>
      </c>
      <c r="F29" s="39">
        <f t="shared" si="1"/>
        <v>3703937.25</v>
      </c>
      <c r="G29" s="39">
        <f t="shared" si="1"/>
        <v>2589900.7399999998</v>
      </c>
      <c r="H29" s="39">
        <f t="shared" si="1"/>
        <v>6328283.0099999998</v>
      </c>
    </row>
    <row r="30" spans="1:8">
      <c r="A30" s="4" t="s">
        <v>24</v>
      </c>
      <c r="B30" s="6">
        <v>36000</v>
      </c>
      <c r="C30" s="6">
        <v>0</v>
      </c>
      <c r="D30" s="6">
        <v>20.02</v>
      </c>
      <c r="E30" s="6">
        <v>0</v>
      </c>
      <c r="F30" s="6">
        <v>207404.5</v>
      </c>
      <c r="G30" s="6">
        <v>160004.95000000001</v>
      </c>
      <c r="H30" s="7">
        <v>403429.47</v>
      </c>
    </row>
    <row r="31" spans="1:8">
      <c r="A31" s="4" t="s">
        <v>25</v>
      </c>
      <c r="B31" s="6">
        <v>39600</v>
      </c>
      <c r="C31" s="6">
        <v>9600</v>
      </c>
      <c r="D31" s="6">
        <v>0</v>
      </c>
      <c r="E31" s="6">
        <v>0</v>
      </c>
      <c r="F31" s="6">
        <v>280792.94</v>
      </c>
      <c r="G31" s="6">
        <v>192178.97</v>
      </c>
      <c r="H31" s="7">
        <v>522171.91</v>
      </c>
    </row>
    <row r="32" spans="1:8">
      <c r="A32" s="4" t="s">
        <v>26</v>
      </c>
      <c r="B32" s="6">
        <v>91200</v>
      </c>
      <c r="C32" s="6">
        <v>0</v>
      </c>
      <c r="D32" s="6">
        <v>0</v>
      </c>
      <c r="E32" s="6">
        <v>0</v>
      </c>
      <c r="F32" s="6">
        <v>244456.3</v>
      </c>
      <c r="G32" s="6">
        <v>107573.33</v>
      </c>
      <c r="H32" s="7">
        <v>443229.63</v>
      </c>
    </row>
    <row r="33" spans="1:8">
      <c r="A33" s="4" t="s">
        <v>27</v>
      </c>
      <c r="B33" s="6">
        <v>91200</v>
      </c>
      <c r="C33" s="6">
        <v>525</v>
      </c>
      <c r="D33" s="6">
        <v>0</v>
      </c>
      <c r="E33" s="6">
        <v>0</v>
      </c>
      <c r="F33" s="6">
        <v>216986.65</v>
      </c>
      <c r="G33" s="6">
        <v>49986.64</v>
      </c>
      <c r="H33" s="7">
        <v>358698.29</v>
      </c>
    </row>
    <row r="34" spans="1:8">
      <c r="A34" s="4" t="s">
        <v>28</v>
      </c>
      <c r="B34" s="6">
        <v>16800</v>
      </c>
      <c r="C34" s="6">
        <v>0</v>
      </c>
      <c r="D34" s="6">
        <v>65600</v>
      </c>
      <c r="E34" s="6">
        <v>0</v>
      </c>
      <c r="F34" s="6">
        <v>198717.75</v>
      </c>
      <c r="G34" s="6">
        <v>42344.67</v>
      </c>
      <c r="H34" s="7">
        <v>323462.42</v>
      </c>
    </row>
    <row r="35" spans="1:8">
      <c r="A35" s="4" t="s">
        <v>29</v>
      </c>
      <c r="B35" s="6">
        <v>0</v>
      </c>
      <c r="C35" s="6">
        <v>0</v>
      </c>
      <c r="D35" s="6">
        <v>73467.179999999993</v>
      </c>
      <c r="E35" s="6">
        <v>0</v>
      </c>
      <c r="F35" s="6">
        <v>185139.98</v>
      </c>
      <c r="G35" s="6">
        <v>368249.88</v>
      </c>
      <c r="H35" s="7">
        <v>626857.04</v>
      </c>
    </row>
    <row r="36" spans="1:8">
      <c r="A36" s="4" t="s">
        <v>30</v>
      </c>
      <c r="B36" s="6">
        <v>0</v>
      </c>
      <c r="C36" s="6">
        <v>88.21</v>
      </c>
      <c r="D36" s="6">
        <v>79356.789999999994</v>
      </c>
      <c r="E36" s="6">
        <v>0</v>
      </c>
      <c r="F36" s="6">
        <v>198242.49</v>
      </c>
      <c r="G36" s="6">
        <v>172100.9</v>
      </c>
      <c r="H36" s="7">
        <v>449788.39</v>
      </c>
    </row>
    <row r="37" spans="1:8">
      <c r="A37" s="4" t="s">
        <v>31</v>
      </c>
      <c r="B37" s="6">
        <v>0</v>
      </c>
      <c r="C37" s="6">
        <v>0</v>
      </c>
      <c r="D37" s="6">
        <v>60071.1</v>
      </c>
      <c r="E37" s="6">
        <v>0</v>
      </c>
      <c r="F37" s="6">
        <v>190018.05</v>
      </c>
      <c r="G37" s="6">
        <v>241027.36</v>
      </c>
      <c r="H37" s="7">
        <v>491116.51</v>
      </c>
    </row>
    <row r="38" spans="1:8">
      <c r="A38" s="4" t="s">
        <v>32</v>
      </c>
      <c r="B38" s="6">
        <v>0</v>
      </c>
      <c r="C38" s="6">
        <v>0</v>
      </c>
      <c r="D38" s="6">
        <v>54485.18</v>
      </c>
      <c r="E38" s="6">
        <v>0</v>
      </c>
      <c r="F38" s="6">
        <v>97047.37</v>
      </c>
      <c r="G38" s="6">
        <v>186289.77</v>
      </c>
      <c r="H38" s="7">
        <v>337822.32</v>
      </c>
    </row>
    <row r="39" spans="1:8">
      <c r="A39" s="4" t="s">
        <v>33</v>
      </c>
      <c r="B39" s="6">
        <v>0</v>
      </c>
      <c r="C39" s="6">
        <v>0</v>
      </c>
      <c r="D39" s="6">
        <v>59690.34</v>
      </c>
      <c r="E39" s="6">
        <v>0</v>
      </c>
      <c r="F39" s="6">
        <v>119660.13</v>
      </c>
      <c r="G39" s="6">
        <v>259046.78</v>
      </c>
      <c r="H39" s="7">
        <v>438397.25</v>
      </c>
    </row>
    <row r="40" spans="1:8">
      <c r="A40" s="4" t="s">
        <v>34</v>
      </c>
      <c r="B40" s="6">
        <v>0</v>
      </c>
      <c r="C40" s="6">
        <v>0</v>
      </c>
      <c r="D40" s="6">
        <v>9180.9599999999991</v>
      </c>
      <c r="E40" s="6">
        <v>0</v>
      </c>
      <c r="F40" s="6">
        <v>464234.72</v>
      </c>
      <c r="G40" s="6">
        <v>202422.07</v>
      </c>
      <c r="H40" s="7">
        <v>675837.75</v>
      </c>
    </row>
    <row r="41" spans="1:8">
      <c r="A41" s="4" t="s">
        <v>35</v>
      </c>
      <c r="B41" s="6">
        <v>0</v>
      </c>
      <c r="C41" s="6">
        <v>0</v>
      </c>
      <c r="D41" s="6">
        <v>0</v>
      </c>
      <c r="E41" s="6">
        <v>0</v>
      </c>
      <c r="F41" s="6">
        <v>595154.59</v>
      </c>
      <c r="G41" s="6">
        <v>446015.18</v>
      </c>
      <c r="H41" s="7">
        <v>1041169.77</v>
      </c>
    </row>
    <row r="42" spans="1:8">
      <c r="A42" s="4"/>
      <c r="B42" s="39">
        <f t="shared" ref="B42:H42" si="2">SUBTOTAL(109,B30:B41)</f>
        <v>274800</v>
      </c>
      <c r="C42" s="39">
        <f t="shared" si="2"/>
        <v>10213.209999999999</v>
      </c>
      <c r="D42" s="39">
        <f t="shared" si="2"/>
        <v>401871.57</v>
      </c>
      <c r="E42" s="39">
        <f t="shared" si="2"/>
        <v>0</v>
      </c>
      <c r="F42" s="39">
        <f t="shared" si="2"/>
        <v>2997855.4699999997</v>
      </c>
      <c r="G42" s="39">
        <f t="shared" si="2"/>
        <v>2427240.5000000005</v>
      </c>
      <c r="H42" s="39">
        <f t="shared" si="2"/>
        <v>6111980.75</v>
      </c>
    </row>
    <row r="43" spans="1:8">
      <c r="A43" s="4" t="s">
        <v>36</v>
      </c>
      <c r="B43" s="6">
        <v>0</v>
      </c>
      <c r="C43" s="6">
        <v>0</v>
      </c>
      <c r="D43" s="6">
        <v>0</v>
      </c>
      <c r="E43" s="6">
        <v>0</v>
      </c>
      <c r="F43" s="6">
        <v>81033.66</v>
      </c>
      <c r="G43" s="6">
        <v>66783.289999999994</v>
      </c>
      <c r="H43" s="7">
        <v>147816.95000000001</v>
      </c>
    </row>
    <row r="44" spans="1:8">
      <c r="A44" s="4" t="s">
        <v>37</v>
      </c>
      <c r="B44" s="6">
        <v>0</v>
      </c>
      <c r="C44" s="6">
        <v>0</v>
      </c>
      <c r="D44" s="6">
        <v>0</v>
      </c>
      <c r="E44" s="6">
        <v>0</v>
      </c>
      <c r="F44" s="6">
        <v>249658.84</v>
      </c>
      <c r="G44" s="6">
        <v>125767.17</v>
      </c>
      <c r="H44" s="7">
        <v>375426.01</v>
      </c>
    </row>
    <row r="45" spans="1:8">
      <c r="A45" s="4" t="s">
        <v>38</v>
      </c>
      <c r="B45" s="6">
        <v>0</v>
      </c>
      <c r="C45" s="6">
        <v>0</v>
      </c>
      <c r="D45" s="6">
        <v>0</v>
      </c>
      <c r="E45" s="6">
        <v>0</v>
      </c>
      <c r="F45" s="6">
        <v>232837.22</v>
      </c>
      <c r="G45" s="6">
        <v>261374.74</v>
      </c>
      <c r="H45" s="7">
        <v>494211.96</v>
      </c>
    </row>
    <row r="46" spans="1:8">
      <c r="A46" s="4" t="s">
        <v>39</v>
      </c>
      <c r="B46" s="6">
        <v>0</v>
      </c>
      <c r="C46" s="6">
        <v>0</v>
      </c>
      <c r="D46" s="6">
        <v>0</v>
      </c>
      <c r="E46" s="6">
        <v>0</v>
      </c>
      <c r="F46" s="6">
        <v>206615.29</v>
      </c>
      <c r="G46" s="6">
        <v>208327.1</v>
      </c>
      <c r="H46" s="7">
        <v>414942.39</v>
      </c>
    </row>
    <row r="47" spans="1:8">
      <c r="A47" s="4" t="s">
        <v>40</v>
      </c>
      <c r="B47" s="6">
        <v>0</v>
      </c>
      <c r="C47" s="6">
        <v>0</v>
      </c>
      <c r="D47" s="6">
        <v>0</v>
      </c>
      <c r="E47" s="6">
        <v>0</v>
      </c>
      <c r="F47" s="6">
        <v>246003.99</v>
      </c>
      <c r="G47" s="6">
        <v>250615.52</v>
      </c>
      <c r="H47" s="7">
        <v>496619.51</v>
      </c>
    </row>
    <row r="48" spans="1:8">
      <c r="A48" s="4" t="s">
        <v>41</v>
      </c>
      <c r="B48" s="6">
        <v>0</v>
      </c>
      <c r="C48" s="6">
        <v>0</v>
      </c>
      <c r="D48" s="6">
        <v>0</v>
      </c>
      <c r="E48" s="6">
        <v>0</v>
      </c>
      <c r="F48" s="6">
        <v>330999.51</v>
      </c>
      <c r="G48" s="6">
        <v>85332.17</v>
      </c>
      <c r="H48" s="7">
        <v>416331.68</v>
      </c>
    </row>
    <row r="49" spans="1:8">
      <c r="A49" s="4" t="s">
        <v>42</v>
      </c>
      <c r="B49" s="6">
        <v>0</v>
      </c>
      <c r="C49" s="6">
        <v>0</v>
      </c>
      <c r="D49" s="6">
        <v>0</v>
      </c>
      <c r="E49" s="6">
        <v>0</v>
      </c>
      <c r="F49" s="6">
        <v>546281.92000000004</v>
      </c>
      <c r="G49" s="6">
        <v>189225.24</v>
      </c>
      <c r="H49" s="7">
        <v>735507.16</v>
      </c>
    </row>
    <row r="50" spans="1:8">
      <c r="A50" s="4" t="s">
        <v>43</v>
      </c>
      <c r="B50" s="6">
        <v>0</v>
      </c>
      <c r="C50" s="6">
        <v>0</v>
      </c>
      <c r="D50" s="6">
        <v>91.9</v>
      </c>
      <c r="E50" s="6">
        <v>0</v>
      </c>
      <c r="F50" s="6">
        <v>334466.19</v>
      </c>
      <c r="G50" s="6">
        <v>188358.63</v>
      </c>
      <c r="H50" s="7">
        <v>522916.72</v>
      </c>
    </row>
    <row r="51" spans="1:8">
      <c r="A51" s="4" t="s">
        <v>44</v>
      </c>
      <c r="B51" s="6">
        <v>0</v>
      </c>
      <c r="C51" s="6">
        <v>0</v>
      </c>
      <c r="D51" s="6">
        <v>0</v>
      </c>
      <c r="E51" s="6">
        <v>0</v>
      </c>
      <c r="F51" s="6">
        <v>196695.79</v>
      </c>
      <c r="G51" s="6">
        <v>78943.38</v>
      </c>
      <c r="H51" s="7">
        <v>275639.17</v>
      </c>
    </row>
    <row r="52" spans="1:8">
      <c r="A52" s="4" t="s">
        <v>45</v>
      </c>
      <c r="B52" s="6">
        <v>0</v>
      </c>
      <c r="C52" s="6">
        <v>0</v>
      </c>
      <c r="D52" s="6">
        <v>0</v>
      </c>
      <c r="E52" s="6">
        <v>268.62</v>
      </c>
      <c r="F52" s="6">
        <v>267545.75</v>
      </c>
      <c r="G52" s="6">
        <v>355626.01</v>
      </c>
      <c r="H52" s="7">
        <v>623440.38</v>
      </c>
    </row>
    <row r="53" spans="1:8">
      <c r="A53" s="4" t="s">
        <v>46</v>
      </c>
      <c r="B53" s="6">
        <v>0</v>
      </c>
      <c r="C53" s="6">
        <v>0</v>
      </c>
      <c r="D53" s="6">
        <v>0</v>
      </c>
      <c r="E53" s="6">
        <v>0</v>
      </c>
      <c r="F53" s="6">
        <v>515127.71</v>
      </c>
      <c r="G53" s="6">
        <v>428196.27</v>
      </c>
      <c r="H53" s="7">
        <v>943323.98</v>
      </c>
    </row>
    <row r="54" spans="1:8">
      <c r="A54" s="4" t="s">
        <v>47</v>
      </c>
      <c r="B54" s="6">
        <v>0</v>
      </c>
      <c r="C54" s="6">
        <v>0</v>
      </c>
      <c r="D54" s="6">
        <v>0</v>
      </c>
      <c r="E54" s="6">
        <v>4157.34</v>
      </c>
      <c r="F54" s="6">
        <v>612556.57999999996</v>
      </c>
      <c r="G54" s="6">
        <v>633592.84</v>
      </c>
      <c r="H54" s="7">
        <v>1250306.76</v>
      </c>
    </row>
    <row r="55" spans="1:8">
      <c r="A55" s="4"/>
      <c r="B55" s="39">
        <f t="shared" ref="B55:H55" si="3">SUBTOTAL(109,B43:B54)</f>
        <v>0</v>
      </c>
      <c r="C55" s="39">
        <f t="shared" si="3"/>
        <v>0</v>
      </c>
      <c r="D55" s="39">
        <f t="shared" si="3"/>
        <v>91.9</v>
      </c>
      <c r="E55" s="39">
        <f t="shared" si="3"/>
        <v>4425.96</v>
      </c>
      <c r="F55" s="39">
        <f t="shared" si="3"/>
        <v>3819822.45</v>
      </c>
      <c r="G55" s="39">
        <f t="shared" si="3"/>
        <v>2872142.3599999994</v>
      </c>
      <c r="H55" s="39">
        <f t="shared" si="3"/>
        <v>6696482.6699999999</v>
      </c>
    </row>
    <row r="56" spans="1:8">
      <c r="A56" s="4" t="s">
        <v>48</v>
      </c>
      <c r="B56" s="6">
        <v>0</v>
      </c>
      <c r="C56" s="6">
        <v>0</v>
      </c>
      <c r="D56" s="6">
        <v>0</v>
      </c>
      <c r="E56" s="6">
        <v>0</v>
      </c>
      <c r="F56" s="6">
        <v>6249.57</v>
      </c>
      <c r="G56" s="6">
        <v>211246.6</v>
      </c>
      <c r="H56" s="7">
        <v>217496.17</v>
      </c>
    </row>
    <row r="57" spans="1:8">
      <c r="A57" s="4" t="s">
        <v>49</v>
      </c>
      <c r="B57" s="6">
        <v>0</v>
      </c>
      <c r="C57" s="6">
        <v>0</v>
      </c>
      <c r="D57" s="6">
        <v>0</v>
      </c>
      <c r="E57" s="6">
        <v>0</v>
      </c>
      <c r="F57" s="6">
        <v>170536.85</v>
      </c>
      <c r="G57" s="6">
        <v>69904.14</v>
      </c>
      <c r="H57" s="7">
        <v>240440.99</v>
      </c>
    </row>
    <row r="58" spans="1:8">
      <c r="A58" s="4" t="s">
        <v>50</v>
      </c>
      <c r="B58" s="6">
        <v>0</v>
      </c>
      <c r="C58" s="6">
        <v>0</v>
      </c>
      <c r="D58" s="6">
        <v>0</v>
      </c>
      <c r="E58" s="6">
        <v>0</v>
      </c>
      <c r="F58" s="6">
        <v>149132.01999999999</v>
      </c>
      <c r="G58" s="6">
        <v>461504.45</v>
      </c>
      <c r="H58" s="7">
        <v>610636.47</v>
      </c>
    </row>
    <row r="59" spans="1:8">
      <c r="A59" s="4" t="s">
        <v>51</v>
      </c>
      <c r="B59" s="6">
        <v>0</v>
      </c>
      <c r="C59" s="6">
        <v>0</v>
      </c>
      <c r="D59" s="6">
        <v>0</v>
      </c>
      <c r="E59" s="6">
        <v>0</v>
      </c>
      <c r="F59" s="6">
        <v>167201.37</v>
      </c>
      <c r="G59" s="6">
        <v>428453.46</v>
      </c>
      <c r="H59" s="7">
        <v>595654.82999999996</v>
      </c>
    </row>
    <row r="60" spans="1:8">
      <c r="A60" s="4" t="s">
        <v>52</v>
      </c>
      <c r="B60" s="6">
        <v>0</v>
      </c>
      <c r="C60" s="6">
        <v>0</v>
      </c>
      <c r="D60" s="6">
        <v>0</v>
      </c>
      <c r="E60" s="6">
        <v>0</v>
      </c>
      <c r="F60" s="6">
        <v>185105.47</v>
      </c>
      <c r="G60" s="6">
        <v>674295.13</v>
      </c>
      <c r="H60" s="7">
        <v>859400.6</v>
      </c>
    </row>
    <row r="61" spans="1:8">
      <c r="A61" s="4" t="s">
        <v>53</v>
      </c>
      <c r="B61" s="6">
        <v>0</v>
      </c>
      <c r="C61" s="6">
        <v>0</v>
      </c>
      <c r="D61" s="6">
        <v>0</v>
      </c>
      <c r="E61" s="6">
        <v>0</v>
      </c>
      <c r="F61" s="6">
        <v>180790.83</v>
      </c>
      <c r="G61" s="6">
        <v>404692.78</v>
      </c>
      <c r="H61" s="7">
        <v>585483.61</v>
      </c>
    </row>
    <row r="62" spans="1:8">
      <c r="A62" s="4" t="s">
        <v>54</v>
      </c>
      <c r="B62" s="6">
        <v>0</v>
      </c>
      <c r="C62" s="6">
        <v>0</v>
      </c>
      <c r="D62" s="6">
        <v>0</v>
      </c>
      <c r="E62" s="6">
        <v>309.5</v>
      </c>
      <c r="F62" s="6">
        <v>240441</v>
      </c>
      <c r="G62" s="6">
        <v>503042.49</v>
      </c>
      <c r="H62" s="7">
        <v>743792.99</v>
      </c>
    </row>
    <row r="63" spans="1:8">
      <c r="A63" s="4" t="s">
        <v>55</v>
      </c>
      <c r="B63" s="6">
        <v>0</v>
      </c>
      <c r="C63" s="6">
        <v>0</v>
      </c>
      <c r="D63" s="6">
        <v>0</v>
      </c>
      <c r="E63" s="6">
        <v>1488.74</v>
      </c>
      <c r="F63" s="6">
        <v>196279.58</v>
      </c>
      <c r="G63" s="6">
        <v>844422.42</v>
      </c>
      <c r="H63" s="7">
        <v>1042190.74</v>
      </c>
    </row>
    <row r="64" spans="1:8">
      <c r="A64" s="4" t="s">
        <v>56</v>
      </c>
      <c r="B64" s="6">
        <v>0</v>
      </c>
      <c r="C64" s="6">
        <v>0</v>
      </c>
      <c r="D64" s="6">
        <v>0</v>
      </c>
      <c r="E64" s="6">
        <v>0</v>
      </c>
      <c r="F64" s="6">
        <v>110409.41</v>
      </c>
      <c r="G64" s="6">
        <v>584359.93999999994</v>
      </c>
      <c r="H64" s="7">
        <v>694769.35</v>
      </c>
    </row>
    <row r="65" spans="1:8">
      <c r="A65" s="4" t="s">
        <v>57</v>
      </c>
      <c r="B65" s="6">
        <v>0</v>
      </c>
      <c r="C65" s="6">
        <v>0</v>
      </c>
      <c r="D65" s="6">
        <v>0</v>
      </c>
      <c r="E65" s="6">
        <v>0</v>
      </c>
      <c r="F65" s="6">
        <v>182441.1</v>
      </c>
      <c r="G65" s="6">
        <v>531037.03</v>
      </c>
      <c r="H65" s="7">
        <v>713478.13</v>
      </c>
    </row>
    <row r="66" spans="1:8">
      <c r="A66" s="4" t="s">
        <v>58</v>
      </c>
      <c r="B66" s="6">
        <v>0</v>
      </c>
      <c r="C66" s="6">
        <v>0</v>
      </c>
      <c r="D66" s="6">
        <v>0</v>
      </c>
      <c r="E66" s="6">
        <v>0</v>
      </c>
      <c r="F66" s="6">
        <v>218830.52</v>
      </c>
      <c r="G66" s="6">
        <v>1011814.05</v>
      </c>
      <c r="H66" s="7">
        <v>1230644.57</v>
      </c>
    </row>
    <row r="67" spans="1:8">
      <c r="A67" s="4" t="s">
        <v>59</v>
      </c>
      <c r="B67" s="6">
        <v>0</v>
      </c>
      <c r="C67" s="6">
        <v>0</v>
      </c>
      <c r="D67" s="6">
        <v>0</v>
      </c>
      <c r="E67" s="6">
        <v>3021.5</v>
      </c>
      <c r="F67" s="6">
        <v>456921.74</v>
      </c>
      <c r="G67" s="6">
        <v>761560.15</v>
      </c>
      <c r="H67" s="7">
        <v>1221503.3899999999</v>
      </c>
    </row>
    <row r="68" spans="1:8">
      <c r="A68" s="4"/>
      <c r="B68" s="39">
        <f t="shared" ref="B68:H68" si="4">SUBTOTAL(109,B56:B67)</f>
        <v>0</v>
      </c>
      <c r="C68" s="39">
        <f t="shared" si="4"/>
        <v>0</v>
      </c>
      <c r="D68" s="39">
        <f t="shared" si="4"/>
        <v>0</v>
      </c>
      <c r="E68" s="39">
        <f t="shared" si="4"/>
        <v>4819.74</v>
      </c>
      <c r="F68" s="39">
        <f t="shared" si="4"/>
        <v>2264339.46</v>
      </c>
      <c r="G68" s="39">
        <f t="shared" si="4"/>
        <v>6486332.6399999997</v>
      </c>
      <c r="H68" s="39">
        <f t="shared" si="4"/>
        <v>8755491.8399999999</v>
      </c>
    </row>
    <row r="69" spans="1:8">
      <c r="A69" s="4" t="s">
        <v>60</v>
      </c>
      <c r="B69" s="6">
        <v>0</v>
      </c>
      <c r="C69" s="6">
        <v>0</v>
      </c>
      <c r="D69" s="6">
        <v>0</v>
      </c>
      <c r="E69" s="6">
        <v>0</v>
      </c>
      <c r="F69" s="6">
        <v>168435.03</v>
      </c>
      <c r="G69" s="6">
        <v>198142.71</v>
      </c>
      <c r="H69" s="7">
        <v>366577.74</v>
      </c>
    </row>
    <row r="70" spans="1:8">
      <c r="A70" s="4" t="s">
        <v>61</v>
      </c>
      <c r="B70" s="6">
        <v>0</v>
      </c>
      <c r="C70" s="6">
        <v>0</v>
      </c>
      <c r="D70" s="6">
        <v>0</v>
      </c>
      <c r="E70" s="6">
        <v>0</v>
      </c>
      <c r="F70" s="6">
        <v>98735.63</v>
      </c>
      <c r="G70" s="6">
        <v>795031.34</v>
      </c>
      <c r="H70" s="7">
        <v>893766.97</v>
      </c>
    </row>
    <row r="71" spans="1:8">
      <c r="A71" s="4" t="s">
        <v>62</v>
      </c>
      <c r="B71" s="6">
        <v>60306.080000000002</v>
      </c>
      <c r="C71" s="6">
        <v>0</v>
      </c>
      <c r="D71" s="6">
        <v>0</v>
      </c>
      <c r="E71" s="6">
        <v>0</v>
      </c>
      <c r="F71" s="6">
        <v>204675.49</v>
      </c>
      <c r="G71" s="6">
        <v>922771.13</v>
      </c>
      <c r="H71" s="7">
        <v>1187752.7</v>
      </c>
    </row>
    <row r="72" spans="1:8">
      <c r="A72" s="4" t="s">
        <v>63</v>
      </c>
      <c r="B72" s="6">
        <v>69213.81</v>
      </c>
      <c r="C72" s="6">
        <v>0</v>
      </c>
      <c r="D72" s="6">
        <v>0</v>
      </c>
      <c r="E72" s="6">
        <v>2795.32</v>
      </c>
      <c r="F72" s="6">
        <v>222928.76</v>
      </c>
      <c r="G72" s="6">
        <v>1004437.13</v>
      </c>
      <c r="H72" s="7">
        <v>1299375.02</v>
      </c>
    </row>
    <row r="73" spans="1:8">
      <c r="A73" s="4" t="s">
        <v>64</v>
      </c>
      <c r="B73" s="6">
        <v>0</v>
      </c>
      <c r="C73" s="6">
        <v>37200.06</v>
      </c>
      <c r="D73" s="6">
        <v>5.54</v>
      </c>
      <c r="E73" s="6">
        <v>0</v>
      </c>
      <c r="F73" s="6">
        <v>200786.83</v>
      </c>
      <c r="G73" s="6">
        <v>781515.14</v>
      </c>
      <c r="H73" s="7">
        <v>1019507.57</v>
      </c>
    </row>
    <row r="74" spans="1:8">
      <c r="A74" s="4" t="s">
        <v>65</v>
      </c>
      <c r="B74" s="6">
        <v>0</v>
      </c>
      <c r="C74" s="6">
        <v>0</v>
      </c>
      <c r="D74" s="6">
        <v>0</v>
      </c>
      <c r="E74" s="6">
        <v>0</v>
      </c>
      <c r="F74" s="6">
        <v>255749.05</v>
      </c>
      <c r="G74" s="6">
        <v>581657.48</v>
      </c>
      <c r="H74" s="7">
        <v>837406.53</v>
      </c>
    </row>
    <row r="75" spans="1:8">
      <c r="A75" s="4" t="s">
        <v>66</v>
      </c>
      <c r="B75" s="6">
        <v>0</v>
      </c>
      <c r="C75" s="6">
        <v>0</v>
      </c>
      <c r="D75" s="6">
        <v>0</v>
      </c>
      <c r="E75" s="6">
        <v>0</v>
      </c>
      <c r="F75" s="6">
        <v>230930.59</v>
      </c>
      <c r="G75" s="6">
        <v>518955.14</v>
      </c>
      <c r="H75" s="7">
        <v>749885.73</v>
      </c>
    </row>
    <row r="76" spans="1:8">
      <c r="A76" s="4" t="s">
        <v>67</v>
      </c>
      <c r="B76" s="6">
        <v>0</v>
      </c>
      <c r="C76" s="6">
        <v>0</v>
      </c>
      <c r="D76" s="6">
        <v>0</v>
      </c>
      <c r="E76" s="6">
        <v>0</v>
      </c>
      <c r="F76" s="6">
        <v>120109.77</v>
      </c>
      <c r="G76" s="6">
        <v>287563.36</v>
      </c>
      <c r="H76" s="7">
        <v>407673.13</v>
      </c>
    </row>
    <row r="77" spans="1:8">
      <c r="A77" s="4" t="s">
        <v>68</v>
      </c>
      <c r="B77" s="6">
        <v>0</v>
      </c>
      <c r="C77" s="6">
        <v>0</v>
      </c>
      <c r="D77" s="6">
        <v>0</v>
      </c>
      <c r="E77" s="6">
        <v>0</v>
      </c>
      <c r="F77" s="6">
        <v>135855.29</v>
      </c>
      <c r="G77" s="6">
        <v>407247.48</v>
      </c>
      <c r="H77" s="7">
        <v>543102.77</v>
      </c>
    </row>
    <row r="78" spans="1:8">
      <c r="A78" s="4" t="s">
        <v>69</v>
      </c>
      <c r="B78" s="6">
        <v>0</v>
      </c>
      <c r="C78" s="6">
        <v>0</v>
      </c>
      <c r="D78" s="6">
        <v>0</v>
      </c>
      <c r="E78" s="6">
        <v>0</v>
      </c>
      <c r="F78" s="6">
        <v>614545.64</v>
      </c>
      <c r="G78" s="37">
        <v>448991.51</v>
      </c>
      <c r="H78" s="37">
        <v>1063537.1499999999</v>
      </c>
    </row>
    <row r="79" spans="1:8">
      <c r="A79" s="4" t="s">
        <v>70</v>
      </c>
      <c r="B79" s="6">
        <v>0</v>
      </c>
      <c r="C79" s="6">
        <v>4016.37</v>
      </c>
      <c r="D79" s="6">
        <v>0</v>
      </c>
      <c r="E79" s="6">
        <v>1714.43</v>
      </c>
      <c r="F79" s="6">
        <v>344514.94</v>
      </c>
      <c r="G79" s="6">
        <v>636044.61</v>
      </c>
      <c r="H79" s="7">
        <v>986290.35</v>
      </c>
    </row>
    <row r="80" spans="1:8">
      <c r="A80" s="4" t="s">
        <v>71</v>
      </c>
      <c r="B80" s="6">
        <v>0</v>
      </c>
      <c r="C80" s="6">
        <v>0</v>
      </c>
      <c r="D80" s="6">
        <v>0</v>
      </c>
      <c r="E80" s="6">
        <v>0</v>
      </c>
      <c r="F80" s="6">
        <v>394816.44</v>
      </c>
      <c r="G80" s="6">
        <v>1009754.42</v>
      </c>
      <c r="H80" s="7">
        <v>1404570.86</v>
      </c>
    </row>
    <row r="81" spans="1:8">
      <c r="A81" s="4"/>
      <c r="B81" s="39">
        <f t="shared" ref="B81:G81" si="5">SUBTOTAL(109,B69:B80)</f>
        <v>129519.89</v>
      </c>
      <c r="C81" s="39">
        <f t="shared" si="5"/>
        <v>41216.43</v>
      </c>
      <c r="D81" s="39">
        <f t="shared" si="5"/>
        <v>5.54</v>
      </c>
      <c r="E81" s="39">
        <f t="shared" si="5"/>
        <v>4509.75</v>
      </c>
      <c r="F81" s="39">
        <f t="shared" si="5"/>
        <v>2992083.46</v>
      </c>
      <c r="G81" s="39">
        <f t="shared" si="5"/>
        <v>7592111.4500000002</v>
      </c>
      <c r="H81" s="39">
        <f t="shared" ref="H81" si="6">SUBTOTAL(109,H69:H80)</f>
        <v>10759446.52</v>
      </c>
    </row>
    <row r="82" spans="1:8">
      <c r="A82" s="4" t="s">
        <v>191</v>
      </c>
      <c r="B82" s="6">
        <v>0</v>
      </c>
      <c r="C82" s="6">
        <v>0</v>
      </c>
      <c r="D82" s="6">
        <v>4128.6499999999996</v>
      </c>
      <c r="E82" s="6">
        <v>0</v>
      </c>
      <c r="F82" s="6">
        <v>103300.27</v>
      </c>
      <c r="G82" s="6">
        <v>185829.12</v>
      </c>
      <c r="H82" s="7">
        <v>293258.03999999998</v>
      </c>
    </row>
    <row r="83" spans="1:8">
      <c r="A83" s="4" t="s">
        <v>193</v>
      </c>
      <c r="B83" s="6">
        <v>0</v>
      </c>
      <c r="C83" s="6">
        <v>0</v>
      </c>
      <c r="D83" s="6">
        <v>0</v>
      </c>
      <c r="E83" s="6">
        <v>0</v>
      </c>
      <c r="F83" s="37">
        <v>153156.65</v>
      </c>
      <c r="G83" s="37">
        <v>440506.7</v>
      </c>
      <c r="H83" s="37">
        <v>593663.35</v>
      </c>
    </row>
    <row r="84" spans="1:8">
      <c r="A84" s="4" t="s">
        <v>194</v>
      </c>
      <c r="B84" s="6">
        <v>0</v>
      </c>
      <c r="C84" s="6">
        <v>0</v>
      </c>
      <c r="D84" s="6">
        <v>0</v>
      </c>
      <c r="E84" s="6">
        <v>0</v>
      </c>
      <c r="F84" s="37">
        <v>235612.31</v>
      </c>
      <c r="G84" s="37">
        <v>643732.12</v>
      </c>
      <c r="H84" s="37">
        <v>879344.43</v>
      </c>
    </row>
    <row r="85" spans="1:8">
      <c r="A85" s="4" t="s">
        <v>198</v>
      </c>
      <c r="B85" s="37">
        <v>0</v>
      </c>
      <c r="C85" s="37">
        <v>0</v>
      </c>
      <c r="D85" s="37">
        <v>0</v>
      </c>
      <c r="E85" s="37">
        <v>0</v>
      </c>
      <c r="F85" s="37">
        <v>169020.27</v>
      </c>
      <c r="G85" s="37">
        <v>786115.42</v>
      </c>
      <c r="H85" s="37">
        <v>955135.69</v>
      </c>
    </row>
    <row r="86" spans="1:8">
      <c r="A86" s="4" t="s">
        <v>199</v>
      </c>
      <c r="B86" s="37">
        <v>0</v>
      </c>
      <c r="C86" s="37">
        <v>0</v>
      </c>
      <c r="D86" s="37">
        <v>0</v>
      </c>
      <c r="E86" s="37">
        <v>0</v>
      </c>
      <c r="F86" s="37">
        <v>322471.98</v>
      </c>
      <c r="G86" s="37">
        <v>560820.59</v>
      </c>
      <c r="H86" s="37">
        <v>883292.57</v>
      </c>
    </row>
    <row r="87" spans="1:8">
      <c r="A87" s="4" t="s">
        <v>200</v>
      </c>
      <c r="B87" s="37">
        <v>0</v>
      </c>
      <c r="C87" s="37">
        <v>0</v>
      </c>
      <c r="D87" s="37">
        <v>0</v>
      </c>
      <c r="E87" s="37">
        <v>0</v>
      </c>
      <c r="F87" s="37">
        <v>314688.21999999997</v>
      </c>
      <c r="G87" s="37">
        <v>517479.05</v>
      </c>
      <c r="H87" s="37">
        <v>832167.27</v>
      </c>
    </row>
    <row r="88" spans="1:8">
      <c r="A88" s="4" t="s">
        <v>201</v>
      </c>
      <c r="B88" s="37">
        <v>0</v>
      </c>
      <c r="C88" s="37">
        <v>0</v>
      </c>
      <c r="D88" s="37">
        <v>0</v>
      </c>
      <c r="E88" s="37">
        <v>0</v>
      </c>
      <c r="F88" s="37">
        <v>152756.32999999999</v>
      </c>
      <c r="G88" s="37">
        <v>541404.12</v>
      </c>
      <c r="H88" s="37">
        <v>694160.45</v>
      </c>
    </row>
    <row r="89" spans="1:8">
      <c r="A89" s="4" t="s">
        <v>202</v>
      </c>
      <c r="B89" s="37">
        <v>0</v>
      </c>
      <c r="C89" s="37">
        <v>0</v>
      </c>
      <c r="D89" s="37">
        <v>0</v>
      </c>
      <c r="E89" s="37">
        <v>0</v>
      </c>
      <c r="F89" s="37">
        <v>147204.13</v>
      </c>
      <c r="G89" s="37">
        <v>500988.06</v>
      </c>
      <c r="H89" s="37">
        <v>648192.18999999994</v>
      </c>
    </row>
    <row r="90" spans="1:8">
      <c r="A90" s="4" t="s">
        <v>203</v>
      </c>
      <c r="B90" s="37">
        <v>0</v>
      </c>
      <c r="C90" s="37">
        <v>0</v>
      </c>
      <c r="D90" s="37">
        <v>908.47</v>
      </c>
      <c r="E90" s="37">
        <v>0</v>
      </c>
      <c r="F90" s="37">
        <v>218640.53</v>
      </c>
      <c r="G90" s="37">
        <v>666744.26</v>
      </c>
      <c r="H90" s="37">
        <v>886293.26</v>
      </c>
    </row>
    <row r="91" spans="1:8">
      <c r="A91" s="4" t="s">
        <v>204</v>
      </c>
      <c r="B91" s="81">
        <v>0</v>
      </c>
      <c r="C91" s="81">
        <v>25842.76</v>
      </c>
      <c r="D91" s="81">
        <v>0</v>
      </c>
      <c r="E91" s="81">
        <v>0</v>
      </c>
      <c r="F91" s="81">
        <v>224548.68</v>
      </c>
      <c r="G91" s="81">
        <v>789186.39</v>
      </c>
      <c r="H91" s="81">
        <v>1039577.83</v>
      </c>
    </row>
    <row r="92" spans="1:8">
      <c r="A92" s="4" t="s">
        <v>205</v>
      </c>
      <c r="B92" s="81">
        <v>0</v>
      </c>
      <c r="C92" s="81">
        <v>0</v>
      </c>
      <c r="D92" s="81">
        <v>0</v>
      </c>
      <c r="E92" s="81">
        <v>0</v>
      </c>
      <c r="F92" s="81">
        <v>392574.43</v>
      </c>
      <c r="G92" s="81">
        <v>672941.17</v>
      </c>
      <c r="H92" s="81">
        <v>1065515.6000000001</v>
      </c>
    </row>
    <row r="93" spans="1:8">
      <c r="A93" s="4" t="s">
        <v>206</v>
      </c>
      <c r="B93" s="81">
        <v>0</v>
      </c>
      <c r="C93" s="81">
        <v>0</v>
      </c>
      <c r="D93" s="81">
        <v>0</v>
      </c>
      <c r="E93" s="81">
        <v>0</v>
      </c>
      <c r="F93" s="81">
        <v>364914.86</v>
      </c>
      <c r="G93" s="81">
        <v>878664.99</v>
      </c>
      <c r="H93" s="81">
        <v>1243579.8500000001</v>
      </c>
    </row>
    <row r="94" spans="1:8" s="134" customFormat="1">
      <c r="A94" s="136"/>
      <c r="B94" s="139">
        <f>SUBTOTAL(109,B82:B93)</f>
        <v>0</v>
      </c>
      <c r="C94" s="139">
        <f t="shared" ref="C94:H94" si="7">SUBTOTAL(109,C82:C93)</f>
        <v>25842.76</v>
      </c>
      <c r="D94" s="139">
        <f t="shared" si="7"/>
        <v>5037.12</v>
      </c>
      <c r="E94" s="139">
        <f t="shared" si="7"/>
        <v>0</v>
      </c>
      <c r="F94" s="139">
        <f t="shared" si="7"/>
        <v>2798888.66</v>
      </c>
      <c r="G94" s="139">
        <f t="shared" si="7"/>
        <v>7184411.9899999993</v>
      </c>
      <c r="H94" s="139">
        <f t="shared" si="7"/>
        <v>10014180.529999999</v>
      </c>
    </row>
    <row r="95" spans="1:8">
      <c r="A95" s="96" t="s">
        <v>207</v>
      </c>
      <c r="B95" s="97">
        <v>0</v>
      </c>
      <c r="C95" s="97">
        <v>0</v>
      </c>
      <c r="D95" s="97">
        <v>0</v>
      </c>
      <c r="E95" s="97">
        <v>0</v>
      </c>
      <c r="F95" s="97">
        <v>166887.26999999999</v>
      </c>
      <c r="G95" s="97">
        <v>438644</v>
      </c>
      <c r="H95" s="98">
        <v>605531.27</v>
      </c>
    </row>
    <row r="96" spans="1:8">
      <c r="A96" s="96" t="s">
        <v>219</v>
      </c>
      <c r="B96" s="37">
        <v>0</v>
      </c>
      <c r="C96" s="37">
        <v>0</v>
      </c>
      <c r="D96" s="37">
        <v>0</v>
      </c>
      <c r="E96" s="37">
        <v>0</v>
      </c>
      <c r="F96" s="37">
        <v>192634.2</v>
      </c>
      <c r="G96" s="37">
        <v>520109.8</v>
      </c>
      <c r="H96" s="107">
        <v>712744</v>
      </c>
    </row>
    <row r="97" spans="1:8">
      <c r="A97" s="96" t="s">
        <v>230</v>
      </c>
      <c r="B97" s="37">
        <v>0</v>
      </c>
      <c r="C97" s="37">
        <v>0</v>
      </c>
      <c r="D97" s="37">
        <v>0</v>
      </c>
      <c r="E97" s="37">
        <v>0</v>
      </c>
      <c r="F97" s="37">
        <v>202743.23</v>
      </c>
      <c r="G97" s="37">
        <v>597814.53</v>
      </c>
      <c r="H97" s="107">
        <v>800557.76</v>
      </c>
    </row>
    <row r="98" spans="1:8">
      <c r="A98" s="96" t="s">
        <v>233</v>
      </c>
      <c r="B98" s="81">
        <v>0</v>
      </c>
      <c r="C98" s="81">
        <v>0</v>
      </c>
      <c r="D98" s="81">
        <v>0</v>
      </c>
      <c r="E98" s="81">
        <v>0</v>
      </c>
      <c r="F98" s="81">
        <v>230754.25</v>
      </c>
      <c r="G98" s="81">
        <v>876188.06</v>
      </c>
      <c r="H98" s="106">
        <v>1106942.31</v>
      </c>
    </row>
    <row r="99" spans="1:8">
      <c r="A99" s="96" t="s">
        <v>234</v>
      </c>
      <c r="B99" s="37">
        <v>0</v>
      </c>
      <c r="C99" s="37">
        <v>0</v>
      </c>
      <c r="D99" s="37">
        <v>0</v>
      </c>
      <c r="E99" s="37">
        <v>0</v>
      </c>
      <c r="F99" s="37">
        <v>309890.23</v>
      </c>
      <c r="G99" s="37">
        <v>681036.63</v>
      </c>
      <c r="H99" s="107">
        <v>990926.86</v>
      </c>
    </row>
    <row r="100" spans="1:8">
      <c r="A100" s="96" t="s">
        <v>235</v>
      </c>
      <c r="B100" s="37">
        <v>0</v>
      </c>
      <c r="C100" s="37">
        <v>0</v>
      </c>
      <c r="D100" s="37">
        <v>397.12</v>
      </c>
      <c r="E100" s="37">
        <v>0</v>
      </c>
      <c r="F100" s="37">
        <v>173420.95</v>
      </c>
      <c r="G100" s="37">
        <v>762290.34</v>
      </c>
      <c r="H100" s="107">
        <v>936108.41</v>
      </c>
    </row>
    <row r="101" spans="1:8">
      <c r="A101" s="96" t="s">
        <v>237</v>
      </c>
      <c r="B101" s="37">
        <v>0</v>
      </c>
      <c r="C101" s="37">
        <v>0</v>
      </c>
      <c r="D101" s="37">
        <v>0</v>
      </c>
      <c r="E101" s="37">
        <v>0</v>
      </c>
      <c r="F101" s="37">
        <v>292602.3</v>
      </c>
      <c r="G101" s="37">
        <v>589908.66</v>
      </c>
      <c r="H101" s="107">
        <v>882510.96</v>
      </c>
    </row>
    <row r="102" spans="1:8">
      <c r="A102" s="96" t="s">
        <v>239</v>
      </c>
      <c r="B102" s="37">
        <v>0</v>
      </c>
      <c r="C102" s="37">
        <v>0</v>
      </c>
      <c r="D102" s="37">
        <v>0</v>
      </c>
      <c r="E102" s="37">
        <v>0</v>
      </c>
      <c r="F102" s="37">
        <v>161785.79</v>
      </c>
      <c r="G102" s="37">
        <v>362274.72</v>
      </c>
      <c r="H102" s="107">
        <v>524060.51</v>
      </c>
    </row>
    <row r="103" spans="1:8">
      <c r="A103" s="96" t="s">
        <v>242</v>
      </c>
      <c r="B103" s="81">
        <v>0</v>
      </c>
      <c r="C103" s="81">
        <v>0</v>
      </c>
      <c r="D103" s="81">
        <v>0</v>
      </c>
      <c r="E103" s="81">
        <v>0</v>
      </c>
      <c r="F103" s="81">
        <v>403800.02</v>
      </c>
      <c r="G103" s="81">
        <v>757972.64</v>
      </c>
      <c r="H103" s="106">
        <v>1161772.6599999999</v>
      </c>
    </row>
    <row r="104" spans="1:8">
      <c r="A104" s="96" t="s">
        <v>245</v>
      </c>
      <c r="B104" s="37">
        <v>0</v>
      </c>
      <c r="C104" s="37">
        <v>0</v>
      </c>
      <c r="D104" s="37">
        <v>0</v>
      </c>
      <c r="E104" s="37">
        <v>0</v>
      </c>
      <c r="F104" s="37">
        <v>320607.75</v>
      </c>
      <c r="G104" s="37">
        <v>550836.27</v>
      </c>
      <c r="H104" s="107">
        <v>871444.02</v>
      </c>
    </row>
    <row r="105" spans="1:8">
      <c r="A105" s="96" t="s">
        <v>248</v>
      </c>
      <c r="B105" s="81">
        <v>0</v>
      </c>
      <c r="C105" s="81">
        <v>0</v>
      </c>
      <c r="D105" s="81">
        <v>0</v>
      </c>
      <c r="E105" s="81">
        <v>0</v>
      </c>
      <c r="F105" s="81">
        <v>588238</v>
      </c>
      <c r="G105" s="81">
        <v>757025.99</v>
      </c>
      <c r="H105" s="106">
        <v>1345263.99</v>
      </c>
    </row>
    <row r="106" spans="1:8">
      <c r="A106" s="142" t="s">
        <v>252</v>
      </c>
      <c r="B106" s="151">
        <v>0</v>
      </c>
      <c r="C106" s="151">
        <v>0</v>
      </c>
      <c r="D106" s="151">
        <v>0</v>
      </c>
      <c r="E106" s="149">
        <v>62.17</v>
      </c>
      <c r="F106" s="149">
        <v>596246.74</v>
      </c>
      <c r="G106" s="151">
        <v>1029320.3</v>
      </c>
      <c r="H106" s="232">
        <v>1626168.94</v>
      </c>
    </row>
    <row r="107" spans="1:8">
      <c r="B107" s="139">
        <f>SUBTOTAL(109,B95:B106)</f>
        <v>0</v>
      </c>
      <c r="C107" s="139">
        <f t="shared" ref="C107:G107" si="8">SUBTOTAL(109,C95:C106)</f>
        <v>0</v>
      </c>
      <c r="D107" s="139">
        <f t="shared" si="8"/>
        <v>397.12</v>
      </c>
      <c r="E107" s="139">
        <f t="shared" si="8"/>
        <v>62.17</v>
      </c>
      <c r="F107" s="139">
        <f t="shared" si="8"/>
        <v>3639610.7300000004</v>
      </c>
      <c r="G107" s="139">
        <f t="shared" si="8"/>
        <v>7923421.9399999985</v>
      </c>
      <c r="H107" s="139">
        <f t="shared" ref="H107" si="9">SUBTOTAL(109,H82:H106)</f>
        <v>21578212.219999995</v>
      </c>
    </row>
    <row r="108" spans="1:8">
      <c r="A108" s="142" t="s">
        <v>258</v>
      </c>
      <c r="B108" s="138">
        <v>0</v>
      </c>
      <c r="C108" s="138">
        <v>0</v>
      </c>
      <c r="D108" s="138">
        <v>0</v>
      </c>
      <c r="E108" s="138">
        <v>0</v>
      </c>
      <c r="F108" s="138">
        <v>196515</v>
      </c>
      <c r="G108" s="138">
        <v>135980.45000000001</v>
      </c>
      <c r="H108" s="134">
        <f>SUM(Tabla12[[#This Row],[ 0203110000]:[ 0203290000]])</f>
        <v>332495.45</v>
      </c>
    </row>
    <row r="109" spans="1:8" s="134" customFormat="1">
      <c r="A109" s="142" t="s">
        <v>260</v>
      </c>
      <c r="B109" s="138">
        <v>0</v>
      </c>
      <c r="C109" s="138">
        <v>0</v>
      </c>
      <c r="D109" s="138">
        <v>0</v>
      </c>
      <c r="E109" s="138">
        <v>0</v>
      </c>
      <c r="F109" s="138">
        <v>379939.88</v>
      </c>
      <c r="G109" s="138">
        <v>877901.9</v>
      </c>
      <c r="H109" s="138">
        <f>SUM(Tabla12[[#This Row],[ 0203110000]:[ 0203290000]])</f>
        <v>1257841.78</v>
      </c>
    </row>
    <row r="110" spans="1:8" s="134" customFormat="1">
      <c r="A110" s="142" t="s">
        <v>372</v>
      </c>
      <c r="B110" s="138">
        <v>0</v>
      </c>
      <c r="C110" s="138">
        <v>0</v>
      </c>
      <c r="D110" s="138">
        <v>0</v>
      </c>
      <c r="E110" s="138">
        <v>46619.9</v>
      </c>
      <c r="F110" s="138">
        <v>471737.59</v>
      </c>
      <c r="G110" s="138">
        <v>459692.54</v>
      </c>
      <c r="H110" s="138">
        <f>SUM(Tabla12[[#This Row],[ 0203110000]:[ 0203290000]])</f>
        <v>978050.03</v>
      </c>
    </row>
    <row r="111" spans="1:8" s="134" customFormat="1">
      <c r="A111" s="142" t="s">
        <v>407</v>
      </c>
      <c r="B111" s="81">
        <v>0</v>
      </c>
      <c r="C111" s="81">
        <v>0</v>
      </c>
      <c r="D111" s="81">
        <v>0</v>
      </c>
      <c r="E111" s="138">
        <v>0</v>
      </c>
      <c r="F111" s="138">
        <v>261315.68</v>
      </c>
      <c r="G111" s="138">
        <v>794253.05</v>
      </c>
      <c r="H111" s="138">
        <f>SUM(Tabla12[[#This Row],[ 0203110000]:[ 0203290000]])</f>
        <v>1055568.73</v>
      </c>
    </row>
    <row r="112" spans="1:8" s="134" customFormat="1">
      <c r="A112" s="142" t="s">
        <v>409</v>
      </c>
      <c r="B112" s="81">
        <v>27901.63</v>
      </c>
      <c r="C112" s="81">
        <v>0</v>
      </c>
      <c r="D112" s="81">
        <v>0</v>
      </c>
      <c r="E112" s="138">
        <v>0</v>
      </c>
      <c r="F112" s="138">
        <v>242239.27</v>
      </c>
      <c r="G112" s="138">
        <v>891099.93</v>
      </c>
      <c r="H112" s="138">
        <f>SUM(Tabla12[[#This Row],[ 0203110000]:[ 0203290000]])</f>
        <v>1161240.83</v>
      </c>
    </row>
    <row r="113" spans="1:8" s="134" customFormat="1">
      <c r="A113" s="142" t="s">
        <v>411</v>
      </c>
      <c r="B113" s="138">
        <v>25345.47</v>
      </c>
      <c r="C113" s="81">
        <v>0</v>
      </c>
      <c r="D113" s="81">
        <v>0</v>
      </c>
      <c r="E113" s="138">
        <v>0</v>
      </c>
      <c r="F113" s="138">
        <v>425350.7</v>
      </c>
      <c r="G113" s="138">
        <v>1266875.8500000001</v>
      </c>
      <c r="H113" s="138">
        <f>SUM(Tabla12[[#This Row],[ 0203110000]:[ 0203290000]])</f>
        <v>1717572.02</v>
      </c>
    </row>
    <row r="114" spans="1:8" s="134" customFormat="1">
      <c r="A114" s="142" t="s">
        <v>413</v>
      </c>
      <c r="B114" s="138">
        <v>0</v>
      </c>
      <c r="C114" s="81">
        <v>0</v>
      </c>
      <c r="D114" s="138">
        <v>54.06</v>
      </c>
      <c r="E114" s="138">
        <v>0</v>
      </c>
      <c r="F114" s="138">
        <v>182370.48</v>
      </c>
      <c r="G114" s="138">
        <v>599290.80000000005</v>
      </c>
      <c r="H114" s="138">
        <f>SUM(Tabla12[[#This Row],[ 0203110000]:[ 0203290000]])</f>
        <v>781715.34000000008</v>
      </c>
    </row>
    <row r="115" spans="1:8" s="134" customFormat="1">
      <c r="A115" s="142" t="s">
        <v>415</v>
      </c>
      <c r="B115" s="138">
        <v>0</v>
      </c>
      <c r="C115" s="81">
        <v>0</v>
      </c>
      <c r="D115" s="138">
        <v>0</v>
      </c>
      <c r="E115" s="138">
        <v>0</v>
      </c>
      <c r="F115" s="138">
        <v>383184.49</v>
      </c>
      <c r="G115" s="138">
        <v>770727.81</v>
      </c>
      <c r="H115" s="138">
        <f>SUM(Tabla12[[#This Row],[ 0203110000]:[ 0203290000]])</f>
        <v>1153912.3</v>
      </c>
    </row>
    <row r="116" spans="1:8" s="134" customFormat="1">
      <c r="A116" s="142" t="s">
        <v>424</v>
      </c>
      <c r="B116" s="138">
        <v>0</v>
      </c>
      <c r="C116" s="81">
        <v>0</v>
      </c>
      <c r="D116" s="138">
        <v>0</v>
      </c>
      <c r="E116" s="138">
        <v>0</v>
      </c>
      <c r="F116" s="138">
        <v>447042.68</v>
      </c>
      <c r="G116" s="138">
        <v>555444.46</v>
      </c>
      <c r="H116" s="138">
        <f>SUM(Tabla12[[#This Row],[ 0203110000]:[ 0203290000]])</f>
        <v>1002487.1399999999</v>
      </c>
    </row>
    <row r="117" spans="1:8" s="134" customFormat="1">
      <c r="A117" s="142" t="s">
        <v>426</v>
      </c>
      <c r="B117" s="138">
        <v>0</v>
      </c>
      <c r="C117" s="81">
        <v>0</v>
      </c>
      <c r="D117" s="138">
        <v>0</v>
      </c>
      <c r="E117" s="138">
        <v>0</v>
      </c>
      <c r="F117" s="138">
        <v>407417.82</v>
      </c>
      <c r="G117" s="138">
        <v>868534.45</v>
      </c>
      <c r="H117" s="138">
        <f>SUM(Tabla12[[#This Row],[ 0203110000]:[ 0203290000]])</f>
        <v>1275952.27</v>
      </c>
    </row>
    <row r="118" spans="1:8" s="134" customFormat="1">
      <c r="A118" s="142" t="s">
        <v>428</v>
      </c>
      <c r="B118" s="138">
        <v>0</v>
      </c>
      <c r="C118" s="81">
        <v>0</v>
      </c>
      <c r="D118" s="138">
        <v>0</v>
      </c>
      <c r="E118" s="138">
        <v>0</v>
      </c>
      <c r="F118" s="138">
        <v>519155.31</v>
      </c>
      <c r="G118" s="138">
        <v>882323.22</v>
      </c>
      <c r="H118" s="138">
        <f>SUM(Tabla12[[#This Row],[ 0203110000]:[ 0203290000]])</f>
        <v>1401478.53</v>
      </c>
    </row>
    <row r="119" spans="1:8" s="134" customFormat="1">
      <c r="A119" s="142" t="s">
        <v>430</v>
      </c>
      <c r="B119" s="138">
        <v>0</v>
      </c>
      <c r="C119" s="81">
        <v>0</v>
      </c>
      <c r="D119" s="138">
        <v>0</v>
      </c>
      <c r="E119" s="138">
        <v>0</v>
      </c>
      <c r="F119" s="138">
        <v>316514.13</v>
      </c>
      <c r="G119" s="138">
        <v>888633.08</v>
      </c>
      <c r="H119" s="138">
        <v>1205147.21</v>
      </c>
    </row>
    <row r="120" spans="1:8" s="134" customFormat="1">
      <c r="A120"/>
      <c r="B120" s="256">
        <f>+SUM(B108:B119)</f>
        <v>53247.100000000006</v>
      </c>
      <c r="C120" s="256">
        <f t="shared" ref="C120:H120" si="10">+SUM(C108:C119)</f>
        <v>0</v>
      </c>
      <c r="D120" s="256">
        <f t="shared" si="10"/>
        <v>54.06</v>
      </c>
      <c r="E120" s="256">
        <f t="shared" si="10"/>
        <v>46619.9</v>
      </c>
      <c r="F120" s="256">
        <f t="shared" si="10"/>
        <v>4232783.03</v>
      </c>
      <c r="G120" s="256">
        <f t="shared" si="10"/>
        <v>8990757.5399999991</v>
      </c>
      <c r="H120" s="256">
        <f t="shared" si="10"/>
        <v>13323461.629999999</v>
      </c>
    </row>
    <row r="121" spans="1:8">
      <c r="A121" s="145" t="s">
        <v>434</v>
      </c>
      <c r="B121" s="138">
        <v>0</v>
      </c>
      <c r="C121" s="138">
        <v>0</v>
      </c>
      <c r="D121" s="138">
        <v>0</v>
      </c>
      <c r="E121" s="138">
        <v>0</v>
      </c>
      <c r="F121" s="138">
        <v>217312.98</v>
      </c>
      <c r="G121" s="138">
        <v>771931.47</v>
      </c>
      <c r="H121" s="107">
        <v>989244.45</v>
      </c>
    </row>
    <row r="122" spans="1:8">
      <c r="A122" s="145" t="s">
        <v>438</v>
      </c>
      <c r="B122" s="83">
        <v>0</v>
      </c>
      <c r="C122" s="83">
        <v>0</v>
      </c>
      <c r="D122" s="83">
        <v>0</v>
      </c>
      <c r="E122" s="83">
        <v>0</v>
      </c>
      <c r="F122" s="83">
        <v>288587.49</v>
      </c>
      <c r="G122" s="83">
        <v>1072998.42</v>
      </c>
      <c r="H122" s="160">
        <v>1361585.91</v>
      </c>
    </row>
    <row r="123" spans="1:8" s="134" customFormat="1">
      <c r="A123" s="145" t="s">
        <v>441</v>
      </c>
      <c r="B123" s="81">
        <v>0</v>
      </c>
      <c r="C123" s="81">
        <v>0</v>
      </c>
      <c r="D123" s="81">
        <v>0</v>
      </c>
      <c r="E123" s="81">
        <v>0</v>
      </c>
      <c r="F123" s="81">
        <v>485199.45</v>
      </c>
      <c r="G123" s="81">
        <v>1008503.31</v>
      </c>
      <c r="H123" s="106">
        <v>1493702.76</v>
      </c>
    </row>
    <row r="124" spans="1:8" s="134" customFormat="1">
      <c r="A124" s="145" t="s">
        <v>452</v>
      </c>
      <c r="B124" s="83">
        <v>0</v>
      </c>
      <c r="C124" s="83">
        <v>0</v>
      </c>
      <c r="D124" s="83">
        <v>0</v>
      </c>
      <c r="E124" s="83">
        <v>0</v>
      </c>
      <c r="F124" s="83">
        <v>489534.03</v>
      </c>
      <c r="G124" s="83">
        <v>1286556.2</v>
      </c>
      <c r="H124" s="160">
        <v>1776090.23</v>
      </c>
    </row>
    <row r="125" spans="1:8" s="134" customFormat="1">
      <c r="A125" s="145" t="s">
        <v>457</v>
      </c>
      <c r="B125" s="81">
        <v>0</v>
      </c>
      <c r="C125" s="81">
        <v>0</v>
      </c>
      <c r="D125" s="81">
        <v>0</v>
      </c>
      <c r="E125" s="81">
        <v>0</v>
      </c>
      <c r="F125" s="81">
        <v>372459.07</v>
      </c>
      <c r="G125" s="81">
        <v>850587.2</v>
      </c>
      <c r="H125" s="106">
        <v>1223046.27</v>
      </c>
    </row>
    <row r="126" spans="1:8" s="134" customFormat="1">
      <c r="A126" s="145" t="s">
        <v>461</v>
      </c>
      <c r="B126" s="83">
        <v>0</v>
      </c>
      <c r="C126" s="83">
        <v>0</v>
      </c>
      <c r="D126" s="83">
        <v>0</v>
      </c>
      <c r="E126" s="83">
        <v>0</v>
      </c>
      <c r="F126" s="83">
        <v>417115.26</v>
      </c>
      <c r="G126" s="83">
        <v>878100.53</v>
      </c>
      <c r="H126" s="160">
        <v>1295215.79</v>
      </c>
    </row>
    <row r="127" spans="1:8" s="134" customFormat="1">
      <c r="A127" s="145" t="s">
        <v>464</v>
      </c>
      <c r="B127" s="81">
        <v>0</v>
      </c>
      <c r="C127" s="81">
        <v>0</v>
      </c>
      <c r="D127" s="81">
        <v>0</v>
      </c>
      <c r="E127" s="81">
        <v>0</v>
      </c>
      <c r="F127" s="81">
        <v>495645.15</v>
      </c>
      <c r="G127" s="81">
        <v>1421386.7</v>
      </c>
      <c r="H127" s="106">
        <v>1917031.85</v>
      </c>
    </row>
    <row r="128" spans="1:8" s="134" customFormat="1">
      <c r="A128" s="145" t="s">
        <v>465</v>
      </c>
      <c r="B128" s="205">
        <v>0</v>
      </c>
      <c r="C128" s="205">
        <v>0</v>
      </c>
      <c r="D128" s="205">
        <v>0</v>
      </c>
      <c r="E128" s="205">
        <v>0</v>
      </c>
      <c r="F128" s="83">
        <v>442297.69</v>
      </c>
      <c r="G128" s="83">
        <v>855735.47</v>
      </c>
      <c r="H128" s="160">
        <v>1298033.1599999999</v>
      </c>
    </row>
    <row r="129" spans="1:8" s="134" customFormat="1">
      <c r="A129" s="145" t="s">
        <v>468</v>
      </c>
      <c r="B129" s="82">
        <v>0</v>
      </c>
      <c r="C129" s="82">
        <v>0</v>
      </c>
      <c r="D129" s="82">
        <v>0</v>
      </c>
      <c r="E129" s="82">
        <v>0</v>
      </c>
      <c r="F129" s="81">
        <v>406328.13</v>
      </c>
      <c r="G129" s="81">
        <v>899001.36</v>
      </c>
      <c r="H129" s="106">
        <v>1305329.49</v>
      </c>
    </row>
    <row r="130" spans="1:8" s="134" customFormat="1">
      <c r="A130" s="145" t="s">
        <v>471</v>
      </c>
      <c r="B130" s="205">
        <v>0</v>
      </c>
      <c r="C130" s="205">
        <v>0</v>
      </c>
      <c r="D130" s="205">
        <v>0</v>
      </c>
      <c r="E130" s="205">
        <v>0</v>
      </c>
      <c r="F130" s="75">
        <v>446267.72</v>
      </c>
      <c r="G130" s="75">
        <v>923886.42</v>
      </c>
      <c r="H130" s="160">
        <v>1370154.14</v>
      </c>
    </row>
    <row r="131" spans="1:8" s="134" customFormat="1">
      <c r="A131" s="145" t="s">
        <v>474</v>
      </c>
      <c r="B131" s="81">
        <v>0</v>
      </c>
      <c r="C131" s="81">
        <v>0</v>
      </c>
      <c r="D131" s="81">
        <v>0</v>
      </c>
      <c r="E131" s="81">
        <v>827.93</v>
      </c>
      <c r="F131" s="81">
        <v>521718.44</v>
      </c>
      <c r="G131" s="81">
        <v>1012258.64</v>
      </c>
      <c r="H131" s="106">
        <v>1534805.01</v>
      </c>
    </row>
    <row r="132" spans="1:8" s="134" customFormat="1" ht="15.75" thickBot="1">
      <c r="A132" s="145" t="s">
        <v>479</v>
      </c>
      <c r="B132" s="81">
        <v>0</v>
      </c>
      <c r="C132" s="81">
        <v>0</v>
      </c>
      <c r="D132" s="81">
        <v>0</v>
      </c>
      <c r="E132" s="81">
        <v>0</v>
      </c>
      <c r="F132" s="81">
        <v>364640.1</v>
      </c>
      <c r="G132" s="81">
        <v>1441182.12</v>
      </c>
      <c r="H132" s="106">
        <v>1805822.22</v>
      </c>
    </row>
    <row r="133" spans="1:8" s="134" customFormat="1" ht="15.75" thickTop="1">
      <c r="A133" s="209"/>
      <c r="B133" s="210">
        <f>+SUM(B121:B132)</f>
        <v>0</v>
      </c>
      <c r="C133" s="210">
        <f t="shared" ref="C133:H133" si="11">+SUM(C121:C132)</f>
        <v>0</v>
      </c>
      <c r="D133" s="210">
        <f t="shared" si="11"/>
        <v>0</v>
      </c>
      <c r="E133" s="210">
        <f t="shared" si="11"/>
        <v>827.93</v>
      </c>
      <c r="F133" s="210">
        <f t="shared" si="11"/>
        <v>4947105.51</v>
      </c>
      <c r="G133" s="210">
        <f t="shared" si="11"/>
        <v>12422127.84</v>
      </c>
      <c r="H133" s="210">
        <f t="shared" si="11"/>
        <v>17370061.280000001</v>
      </c>
    </row>
    <row r="134" spans="1:8" s="134" customFormat="1">
      <c r="A134" s="145" t="s">
        <v>484</v>
      </c>
      <c r="B134" s="138">
        <v>0</v>
      </c>
      <c r="C134" s="138">
        <v>0</v>
      </c>
      <c r="D134" s="138">
        <v>0</v>
      </c>
      <c r="E134" s="138">
        <v>0</v>
      </c>
      <c r="F134" s="138">
        <v>305658</v>
      </c>
      <c r="G134" s="138">
        <v>747021.17</v>
      </c>
      <c r="H134" s="106">
        <v>1052679.17</v>
      </c>
    </row>
    <row r="135" spans="1:8" s="134" customFormat="1">
      <c r="A135" s="145" t="s">
        <v>486</v>
      </c>
      <c r="B135" s="75">
        <v>0</v>
      </c>
      <c r="C135" s="75">
        <v>0</v>
      </c>
      <c r="D135" s="75">
        <v>0</v>
      </c>
      <c r="E135" s="75">
        <v>0</v>
      </c>
      <c r="F135" s="75">
        <v>283180.88</v>
      </c>
      <c r="G135" s="75">
        <v>853891.98</v>
      </c>
      <c r="H135" s="160">
        <v>1137072.8600000001</v>
      </c>
    </row>
    <row r="136" spans="1:8" s="134" customFormat="1">
      <c r="A136" s="145" t="s">
        <v>488</v>
      </c>
      <c r="B136" s="81">
        <v>0</v>
      </c>
      <c r="C136" s="81">
        <v>0</v>
      </c>
      <c r="D136" s="81">
        <v>0</v>
      </c>
      <c r="E136" s="81">
        <v>464.62</v>
      </c>
      <c r="F136" s="81">
        <v>363981.67</v>
      </c>
      <c r="G136" s="81">
        <v>1522234.34</v>
      </c>
      <c r="H136" s="106">
        <v>1886680.63</v>
      </c>
    </row>
    <row r="137" spans="1:8" s="134" customFormat="1">
      <c r="A137" s="145" t="s">
        <v>490</v>
      </c>
      <c r="B137" s="83">
        <v>0</v>
      </c>
      <c r="C137" s="83">
        <v>0</v>
      </c>
      <c r="D137" s="83">
        <v>0</v>
      </c>
      <c r="E137" s="83">
        <v>0</v>
      </c>
      <c r="F137" s="83">
        <v>369253.73</v>
      </c>
      <c r="G137" s="83">
        <v>1005920.75</v>
      </c>
      <c r="H137" s="160">
        <v>1375174.48</v>
      </c>
    </row>
    <row r="138" spans="1:8" s="134" customFormat="1">
      <c r="A138" s="145" t="s">
        <v>493</v>
      </c>
      <c r="B138" s="81">
        <v>0</v>
      </c>
      <c r="C138" s="81">
        <v>0</v>
      </c>
      <c r="D138" s="81">
        <v>0</v>
      </c>
      <c r="E138" s="81">
        <v>0</v>
      </c>
      <c r="F138" s="81">
        <v>468951.91</v>
      </c>
      <c r="G138" s="81">
        <v>1399485.86</v>
      </c>
      <c r="H138" s="106">
        <v>1868437.77</v>
      </c>
    </row>
    <row r="139" spans="1:8" s="134" customFormat="1">
      <c r="A139" s="145" t="s">
        <v>495</v>
      </c>
      <c r="B139" s="83">
        <v>0</v>
      </c>
      <c r="C139" s="83">
        <v>0</v>
      </c>
      <c r="D139" s="83">
        <v>0</v>
      </c>
      <c r="E139" s="83">
        <v>0</v>
      </c>
      <c r="F139" s="83">
        <v>448972.27</v>
      </c>
      <c r="G139" s="83">
        <v>1305348.56</v>
      </c>
      <c r="H139" s="160">
        <v>1754320.83</v>
      </c>
    </row>
    <row r="140" spans="1:8" s="134" customFormat="1">
      <c r="A140" s="145" t="s">
        <v>497</v>
      </c>
      <c r="B140" s="81">
        <v>0</v>
      </c>
      <c r="C140" s="81">
        <v>1038.1099999999999</v>
      </c>
      <c r="D140" s="81">
        <v>0</v>
      </c>
      <c r="E140" s="81">
        <v>115.11</v>
      </c>
      <c r="F140" s="81">
        <v>446601.83</v>
      </c>
      <c r="G140" s="81">
        <v>925942.7</v>
      </c>
      <c r="H140" s="106">
        <v>1373697.75</v>
      </c>
    </row>
    <row r="141" spans="1:8" s="134" customFormat="1">
      <c r="A141" s="145" t="s">
        <v>501</v>
      </c>
      <c r="B141" s="83">
        <v>0</v>
      </c>
      <c r="C141" s="83">
        <v>0</v>
      </c>
      <c r="D141" s="83">
        <v>0</v>
      </c>
      <c r="E141" s="83">
        <v>129.86000000000001</v>
      </c>
      <c r="F141" s="83">
        <v>329263.24</v>
      </c>
      <c r="G141" s="83">
        <v>1335458.1599999999</v>
      </c>
      <c r="H141" s="160">
        <v>1664851.26</v>
      </c>
    </row>
    <row r="142" spans="1:8" s="134" customFormat="1">
      <c r="A142" s="145" t="s">
        <v>504</v>
      </c>
      <c r="B142" s="81">
        <v>0</v>
      </c>
      <c r="C142" s="81">
        <v>0</v>
      </c>
      <c r="D142" s="81">
        <v>0</v>
      </c>
      <c r="E142" s="81">
        <v>0</v>
      </c>
      <c r="F142" s="81">
        <v>333078.84999999998</v>
      </c>
      <c r="G142" s="81">
        <v>1017889.35</v>
      </c>
      <c r="H142" s="106">
        <v>1350968.2</v>
      </c>
    </row>
    <row r="143" spans="1:8" s="134" customFormat="1">
      <c r="A143" s="145" t="s">
        <v>507</v>
      </c>
      <c r="B143" s="83">
        <v>0</v>
      </c>
      <c r="C143" s="83">
        <v>0</v>
      </c>
      <c r="D143" s="83">
        <v>268.33</v>
      </c>
      <c r="E143" s="83">
        <v>0</v>
      </c>
      <c r="F143" s="83">
        <v>570359.82999999996</v>
      </c>
      <c r="G143" s="83">
        <v>1415319.38</v>
      </c>
      <c r="H143" s="160">
        <v>1985947.54</v>
      </c>
    </row>
    <row r="144" spans="1:8" s="134" customFormat="1">
      <c r="A144" s="145" t="s">
        <v>510</v>
      </c>
      <c r="B144" s="81">
        <v>0</v>
      </c>
      <c r="C144" s="81">
        <v>0</v>
      </c>
      <c r="D144" s="81">
        <v>0</v>
      </c>
      <c r="E144" s="81">
        <v>1069.82</v>
      </c>
      <c r="F144" s="81">
        <v>565311.34</v>
      </c>
      <c r="G144" s="81">
        <v>1363021.28</v>
      </c>
      <c r="H144" s="106">
        <v>1929402.44</v>
      </c>
    </row>
    <row r="145" spans="1:8" s="134" customFormat="1" ht="15.75" thickBot="1">
      <c r="A145" s="145" t="s">
        <v>512</v>
      </c>
      <c r="B145" s="83">
        <v>0</v>
      </c>
      <c r="C145" s="83">
        <v>0</v>
      </c>
      <c r="D145" s="83">
        <v>0</v>
      </c>
      <c r="E145" s="83">
        <v>0</v>
      </c>
      <c r="F145" s="83">
        <v>388991.88</v>
      </c>
      <c r="G145" s="83">
        <v>645632.98</v>
      </c>
      <c r="H145" s="160">
        <v>1034624.86</v>
      </c>
    </row>
    <row r="146" spans="1:8" s="134" customFormat="1" ht="15.75" thickTop="1">
      <c r="A146" s="146"/>
      <c r="B146" s="210">
        <f>+SUM(B134:B145)</f>
        <v>0</v>
      </c>
      <c r="C146" s="210">
        <f t="shared" ref="C146:H146" si="12">+SUM(C134:C145)</f>
        <v>1038.1099999999999</v>
      </c>
      <c r="D146" s="210">
        <f t="shared" si="12"/>
        <v>268.33</v>
      </c>
      <c r="E146" s="210">
        <f t="shared" si="12"/>
        <v>1779.4099999999999</v>
      </c>
      <c r="F146" s="210">
        <f t="shared" si="12"/>
        <v>4873605.4300000006</v>
      </c>
      <c r="G146" s="210">
        <f t="shared" si="12"/>
        <v>13537166.51</v>
      </c>
      <c r="H146" s="210">
        <f t="shared" si="12"/>
        <v>18413857.789999999</v>
      </c>
    </row>
    <row r="147" spans="1:8" s="134" customFormat="1">
      <c r="A147" s="145" t="s">
        <v>514</v>
      </c>
      <c r="B147" s="138">
        <v>0</v>
      </c>
      <c r="C147" s="138">
        <v>0</v>
      </c>
      <c r="D147" s="138">
        <v>0</v>
      </c>
      <c r="E147" s="138">
        <v>0</v>
      </c>
      <c r="F147" s="138">
        <v>389908.23</v>
      </c>
      <c r="G147" s="81">
        <v>1672393.32</v>
      </c>
      <c r="H147" s="106">
        <v>2062301.55</v>
      </c>
    </row>
    <row r="148" spans="1:8" s="134" customFormat="1">
      <c r="A148" s="145" t="s">
        <v>516</v>
      </c>
      <c r="B148" s="83">
        <v>0</v>
      </c>
      <c r="C148" s="83">
        <v>0</v>
      </c>
      <c r="D148" s="83">
        <v>0</v>
      </c>
      <c r="E148" s="83">
        <v>2900.61</v>
      </c>
      <c r="F148" s="83">
        <v>377466.85</v>
      </c>
      <c r="G148" s="83">
        <v>1580060.42</v>
      </c>
      <c r="H148" s="160">
        <v>1960427.88</v>
      </c>
    </row>
    <row r="149" spans="1:8" s="134" customFormat="1">
      <c r="A149" s="145" t="s">
        <v>517</v>
      </c>
      <c r="B149" s="81">
        <v>0</v>
      </c>
      <c r="C149" s="81">
        <v>0</v>
      </c>
      <c r="D149" s="81">
        <v>0</v>
      </c>
      <c r="E149" s="81">
        <v>0</v>
      </c>
      <c r="F149" s="81">
        <v>316808.61</v>
      </c>
      <c r="G149" s="81">
        <v>1666179.4</v>
      </c>
      <c r="H149" s="106">
        <v>1982988.01</v>
      </c>
    </row>
    <row r="150" spans="1:8" s="134" customFormat="1">
      <c r="A150" s="145" t="s">
        <v>523</v>
      </c>
      <c r="B150" s="83">
        <v>0</v>
      </c>
      <c r="C150" s="83">
        <v>0</v>
      </c>
      <c r="D150" s="83">
        <v>0</v>
      </c>
      <c r="E150" s="83">
        <v>0</v>
      </c>
      <c r="F150" s="83">
        <v>287733.61</v>
      </c>
      <c r="G150" s="83">
        <v>1737089.84</v>
      </c>
      <c r="H150" s="160">
        <v>2024823.45</v>
      </c>
    </row>
    <row r="151" spans="1:8" s="134" customFormat="1">
      <c r="A151" s="145" t="s">
        <v>528</v>
      </c>
      <c r="B151" s="81">
        <v>0</v>
      </c>
      <c r="C151" s="81">
        <v>0</v>
      </c>
      <c r="D151" s="81">
        <v>0</v>
      </c>
      <c r="E151" s="81">
        <v>0</v>
      </c>
      <c r="F151" s="81">
        <v>239420.62</v>
      </c>
      <c r="G151" s="81">
        <v>911790.88</v>
      </c>
      <c r="H151" s="106">
        <v>1151211.5</v>
      </c>
    </row>
    <row r="152" spans="1:8" s="134" customFormat="1">
      <c r="A152" s="145" t="s">
        <v>529</v>
      </c>
      <c r="B152" s="75">
        <v>0</v>
      </c>
      <c r="C152" s="75">
        <v>0</v>
      </c>
      <c r="D152" s="75">
        <v>0</v>
      </c>
      <c r="E152" s="75">
        <v>0</v>
      </c>
      <c r="F152" s="75">
        <v>252108.27</v>
      </c>
      <c r="G152" s="75">
        <v>746592.51</v>
      </c>
      <c r="H152" s="159">
        <v>998700.78</v>
      </c>
    </row>
    <row r="153" spans="1:8" s="134" customFormat="1">
      <c r="A153" s="145" t="s">
        <v>530</v>
      </c>
      <c r="B153" s="81">
        <v>0</v>
      </c>
      <c r="C153" s="81">
        <v>0</v>
      </c>
      <c r="D153" s="81">
        <v>0</v>
      </c>
      <c r="E153" s="81">
        <v>0</v>
      </c>
      <c r="F153" s="81">
        <v>347210.23999999999</v>
      </c>
      <c r="G153" s="81">
        <v>1033129.34</v>
      </c>
      <c r="H153" s="106">
        <v>1380339.58</v>
      </c>
    </row>
    <row r="154" spans="1:8" s="134" customFormat="1">
      <c r="A154" s="145" t="s">
        <v>534</v>
      </c>
      <c r="B154" s="83">
        <v>0</v>
      </c>
      <c r="C154" s="83">
        <v>0</v>
      </c>
      <c r="D154" s="83">
        <v>0</v>
      </c>
      <c r="E154" s="83">
        <v>0</v>
      </c>
      <c r="F154" s="83">
        <v>224021.54</v>
      </c>
      <c r="G154" s="83">
        <v>1126959.57</v>
      </c>
      <c r="H154" s="160">
        <v>1350981.11</v>
      </c>
    </row>
    <row r="155" spans="1:8" s="134" customFormat="1">
      <c r="A155" s="145" t="s">
        <v>535</v>
      </c>
      <c r="B155" s="81">
        <v>0</v>
      </c>
      <c r="C155" s="81">
        <v>0</v>
      </c>
      <c r="D155" s="81">
        <v>0</v>
      </c>
      <c r="E155" s="81">
        <v>0</v>
      </c>
      <c r="F155" s="81">
        <v>228586.16</v>
      </c>
      <c r="G155" s="81">
        <v>982169.36</v>
      </c>
      <c r="H155" s="106">
        <v>1210755.52</v>
      </c>
    </row>
    <row r="156" spans="1:8" s="134" customFormat="1">
      <c r="A156" s="145" t="s">
        <v>536</v>
      </c>
      <c r="B156" s="83">
        <v>0</v>
      </c>
      <c r="C156" s="83">
        <v>0</v>
      </c>
      <c r="D156" s="83">
        <v>0</v>
      </c>
      <c r="E156" s="83">
        <v>0</v>
      </c>
      <c r="F156" s="83">
        <v>568022.04</v>
      </c>
      <c r="G156" s="83">
        <v>1658139.86</v>
      </c>
      <c r="H156" s="160">
        <v>2226161.9</v>
      </c>
    </row>
    <row r="157" spans="1:8" s="134" customFormat="1">
      <c r="A157" s="145" t="s">
        <v>544</v>
      </c>
      <c r="B157" s="105">
        <v>0</v>
      </c>
      <c r="C157" s="105">
        <v>0</v>
      </c>
      <c r="D157" s="105">
        <v>0</v>
      </c>
      <c r="E157" s="105">
        <v>0</v>
      </c>
      <c r="F157" s="105">
        <v>636334.24</v>
      </c>
      <c r="G157" s="105">
        <v>1335559.53</v>
      </c>
      <c r="H157" s="155">
        <v>1971893.77</v>
      </c>
    </row>
    <row r="158" spans="1:8" s="134" customFormat="1" ht="15.75" thickBot="1">
      <c r="A158" s="145" t="s">
        <v>546</v>
      </c>
      <c r="B158" s="83">
        <v>0</v>
      </c>
      <c r="C158" s="83">
        <v>0</v>
      </c>
      <c r="D158" s="83">
        <v>0</v>
      </c>
      <c r="E158" s="83">
        <v>0</v>
      </c>
      <c r="F158" s="83">
        <v>602891.41</v>
      </c>
      <c r="G158" s="83">
        <v>2027261.76</v>
      </c>
      <c r="H158" s="160">
        <v>2630153.17</v>
      </c>
    </row>
    <row r="159" spans="1:8" s="134" customFormat="1" ht="15.75" thickTop="1">
      <c r="A159" s="146"/>
      <c r="B159" s="210">
        <f>+SUM(B147:B158)</f>
        <v>0</v>
      </c>
      <c r="C159" s="210">
        <f t="shared" ref="C159:H159" si="13">+SUM(C147:C158)</f>
        <v>0</v>
      </c>
      <c r="D159" s="210">
        <f t="shared" si="13"/>
        <v>0</v>
      </c>
      <c r="E159" s="210">
        <f t="shared" si="13"/>
        <v>2900.61</v>
      </c>
      <c r="F159" s="210">
        <f t="shared" si="13"/>
        <v>4470511.82</v>
      </c>
      <c r="G159" s="210">
        <f t="shared" si="13"/>
        <v>16477325.789999999</v>
      </c>
      <c r="H159" s="210">
        <f t="shared" si="13"/>
        <v>20950738.219999999</v>
      </c>
    </row>
    <row r="160" spans="1:8" s="134" customFormat="1">
      <c r="A160" s="145" t="s">
        <v>549</v>
      </c>
      <c r="B160" s="6">
        <v>0</v>
      </c>
      <c r="C160" s="6">
        <v>0</v>
      </c>
      <c r="D160" s="6">
        <v>0</v>
      </c>
      <c r="E160" s="6">
        <v>0</v>
      </c>
      <c r="F160" s="6">
        <v>312419.08</v>
      </c>
      <c r="G160" s="6">
        <v>1515032.72</v>
      </c>
      <c r="H160" s="261">
        <v>1827451.8</v>
      </c>
    </row>
    <row r="161" spans="1:8" s="134" customFormat="1">
      <c r="A161" s="145" t="s">
        <v>566</v>
      </c>
      <c r="B161" s="263">
        <v>0</v>
      </c>
      <c r="C161" s="263">
        <v>0</v>
      </c>
      <c r="D161" s="263">
        <v>0</v>
      </c>
      <c r="E161" s="263">
        <v>0</v>
      </c>
      <c r="F161" s="263">
        <v>688378.34</v>
      </c>
      <c r="G161" s="263">
        <v>2490392.4</v>
      </c>
      <c r="H161" s="264">
        <v>3178770.74</v>
      </c>
    </row>
    <row r="162" spans="1:8" s="134" customFormat="1">
      <c r="A162" s="145" t="s">
        <v>568</v>
      </c>
      <c r="B162" s="6">
        <v>0</v>
      </c>
      <c r="C162" s="6">
        <v>0</v>
      </c>
      <c r="D162" s="6">
        <v>0</v>
      </c>
      <c r="E162" s="6">
        <v>0</v>
      </c>
      <c r="F162" s="6">
        <v>599460.34</v>
      </c>
      <c r="G162" s="6">
        <v>3029789.39</v>
      </c>
      <c r="H162" s="261">
        <v>3629249.73</v>
      </c>
    </row>
    <row r="163" spans="1:8" s="134" customFormat="1">
      <c r="A163" s="145" t="s">
        <v>570</v>
      </c>
      <c r="B163" s="263">
        <v>0</v>
      </c>
      <c r="C163" s="263">
        <v>0</v>
      </c>
      <c r="D163" s="263">
        <v>0</v>
      </c>
      <c r="E163" s="263">
        <v>0</v>
      </c>
      <c r="F163" s="263">
        <v>644761.82999999996</v>
      </c>
      <c r="G163" s="263">
        <v>3939073.02</v>
      </c>
      <c r="H163" s="264">
        <v>4583834.8499999996</v>
      </c>
    </row>
    <row r="164" spans="1:8" s="134" customFormat="1">
      <c r="A164" s="145" t="s">
        <v>573</v>
      </c>
      <c r="B164" s="6">
        <v>0</v>
      </c>
      <c r="C164" s="6">
        <v>0</v>
      </c>
      <c r="D164" s="6">
        <v>4494.32</v>
      </c>
      <c r="E164" s="6">
        <v>0</v>
      </c>
      <c r="F164" s="6">
        <v>657989.18000000005</v>
      </c>
      <c r="G164" s="6">
        <v>2357351.9700000002</v>
      </c>
      <c r="H164" s="261">
        <v>3019835.47</v>
      </c>
    </row>
    <row r="165" spans="1:8" s="134" customFormat="1">
      <c r="A165" s="145" t="s">
        <v>578</v>
      </c>
      <c r="B165" s="263">
        <v>0</v>
      </c>
      <c r="C165" s="263">
        <v>0</v>
      </c>
      <c r="D165" s="263">
        <v>2208.27</v>
      </c>
      <c r="E165" s="263">
        <v>0</v>
      </c>
      <c r="F165" s="263">
        <v>743902.07</v>
      </c>
      <c r="G165" s="263">
        <v>3057855.9</v>
      </c>
      <c r="H165" s="264">
        <v>3803966.24</v>
      </c>
    </row>
    <row r="166" spans="1:8" ht="18.75">
      <c r="A166" s="69" t="s">
        <v>183</v>
      </c>
      <c r="B166" s="67"/>
      <c r="C166" s="67"/>
      <c r="D166" s="67"/>
    </row>
    <row r="167" spans="1:8" ht="18.75">
      <c r="A167" s="198" t="s">
        <v>576</v>
      </c>
      <c r="B167" s="67"/>
      <c r="C167" s="67"/>
      <c r="D167" s="67"/>
    </row>
  </sheetData>
  <sheetProtection password="9E07" sheet="1" objects="1" scenarios="1"/>
  <mergeCells count="1">
    <mergeCell ref="A1:H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U168"/>
  <sheetViews>
    <sheetView topLeftCell="F1" zoomScaleNormal="100" workbookViewId="0">
      <pane ySplit="3" topLeftCell="A146" activePane="bottomLeft" state="frozen"/>
      <selection activeCell="A85" sqref="A85"/>
      <selection pane="bottomLeft" activeCell="I176" sqref="I176"/>
    </sheetView>
  </sheetViews>
  <sheetFormatPr baseColWidth="10" defaultRowHeight="15"/>
  <cols>
    <col min="1" max="1" width="12.42578125" customWidth="1"/>
    <col min="2" max="2" width="11.85546875" bestFit="1" customWidth="1"/>
    <col min="3" max="3" width="15.28515625" customWidth="1"/>
    <col min="4" max="4" width="14.5703125" customWidth="1"/>
    <col min="8" max="8" width="13.85546875" customWidth="1"/>
    <col min="9" max="9" width="14" customWidth="1"/>
    <col min="21" max="21" width="14.85546875" customWidth="1"/>
  </cols>
  <sheetData>
    <row r="1" spans="1:21" ht="48.75" customHeight="1">
      <c r="A1" s="269" t="s">
        <v>563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</row>
    <row r="2" spans="1:21">
      <c r="A2" s="2" t="s">
        <v>109</v>
      </c>
      <c r="B2" s="3" t="s">
        <v>349</v>
      </c>
      <c r="C2" s="72" t="s">
        <v>350</v>
      </c>
      <c r="D2" s="3" t="s">
        <v>351</v>
      </c>
      <c r="E2" s="3" t="s">
        <v>361</v>
      </c>
      <c r="F2" s="3" t="s">
        <v>362</v>
      </c>
      <c r="G2" s="3" t="s">
        <v>363</v>
      </c>
      <c r="H2" s="3" t="s">
        <v>352</v>
      </c>
      <c r="I2" s="3" t="s">
        <v>353</v>
      </c>
      <c r="J2" s="3" t="s">
        <v>354</v>
      </c>
      <c r="K2" s="3" t="s">
        <v>355</v>
      </c>
      <c r="L2" s="3" t="s">
        <v>356</v>
      </c>
      <c r="M2" s="3" t="s">
        <v>357</v>
      </c>
      <c r="N2" s="3" t="s">
        <v>364</v>
      </c>
      <c r="O2" s="3" t="s">
        <v>365</v>
      </c>
      <c r="P2" s="3" t="s">
        <v>358</v>
      </c>
      <c r="Q2" s="3" t="s">
        <v>367</v>
      </c>
      <c r="R2" s="3" t="s">
        <v>359</v>
      </c>
      <c r="S2" s="3" t="s">
        <v>360</v>
      </c>
      <c r="T2" s="3" t="s">
        <v>366</v>
      </c>
      <c r="U2" s="8" t="s">
        <v>108</v>
      </c>
    </row>
    <row r="3" spans="1:21" s="33" customFormat="1">
      <c r="A3" s="136" t="s">
        <v>110</v>
      </c>
      <c r="B3" s="31" t="s">
        <v>253</v>
      </c>
      <c r="C3" s="31" t="s">
        <v>173</v>
      </c>
      <c r="D3" s="31" t="s">
        <v>174</v>
      </c>
      <c r="E3" s="197" t="s">
        <v>175</v>
      </c>
      <c r="F3" s="31" t="s">
        <v>176</v>
      </c>
      <c r="G3" s="31" t="s">
        <v>177</v>
      </c>
      <c r="H3" s="31" t="s">
        <v>178</v>
      </c>
      <c r="I3" s="31" t="s">
        <v>174</v>
      </c>
      <c r="J3" s="31" t="s">
        <v>175</v>
      </c>
      <c r="K3" s="31" t="s">
        <v>176</v>
      </c>
      <c r="L3" s="31" t="s">
        <v>179</v>
      </c>
      <c r="M3" s="31" t="s">
        <v>177</v>
      </c>
      <c r="N3" s="31" t="s">
        <v>172</v>
      </c>
      <c r="O3" s="31" t="s">
        <v>173</v>
      </c>
      <c r="P3" s="31" t="s">
        <v>146</v>
      </c>
      <c r="Q3" s="31" t="s">
        <v>178</v>
      </c>
      <c r="R3" s="31" t="s">
        <v>146</v>
      </c>
      <c r="S3" s="31" t="s">
        <v>180</v>
      </c>
      <c r="T3" s="31" t="s">
        <v>72</v>
      </c>
      <c r="U3" s="32"/>
    </row>
    <row r="4" spans="1:21">
      <c r="A4" s="38" t="s">
        <v>0</v>
      </c>
      <c r="B4" s="6">
        <v>116865.24</v>
      </c>
      <c r="C4" s="6">
        <v>233970.21</v>
      </c>
      <c r="D4" s="6">
        <v>32401.9</v>
      </c>
      <c r="E4" s="6">
        <v>1437.2</v>
      </c>
      <c r="F4" s="6">
        <v>10272.9</v>
      </c>
      <c r="G4" s="6">
        <v>145509.37</v>
      </c>
      <c r="H4" s="6">
        <v>302824.27</v>
      </c>
      <c r="I4" s="6">
        <v>11201.68</v>
      </c>
      <c r="J4" s="6">
        <v>0</v>
      </c>
      <c r="K4" s="6">
        <v>0</v>
      </c>
      <c r="L4" s="6">
        <v>0</v>
      </c>
      <c r="M4" s="6">
        <v>3847.17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48031.76</v>
      </c>
      <c r="U4" s="7">
        <v>906361.7</v>
      </c>
    </row>
    <row r="5" spans="1:21">
      <c r="A5" s="38" t="s">
        <v>1</v>
      </c>
      <c r="B5" s="6">
        <v>330283.38</v>
      </c>
      <c r="C5" s="6">
        <v>231864.65</v>
      </c>
      <c r="D5" s="6">
        <v>32286.75</v>
      </c>
      <c r="E5" s="6">
        <v>57058.7</v>
      </c>
      <c r="F5" s="6">
        <v>22232.639999999999</v>
      </c>
      <c r="G5" s="6">
        <v>79282.89</v>
      </c>
      <c r="H5" s="6">
        <v>252065.63</v>
      </c>
      <c r="I5" s="6">
        <v>22625.09</v>
      </c>
      <c r="J5" s="6">
        <v>91.61</v>
      </c>
      <c r="K5" s="6">
        <v>1696.01</v>
      </c>
      <c r="L5" s="6">
        <v>0</v>
      </c>
      <c r="M5" s="6">
        <v>7229.02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33295.550000000003</v>
      </c>
      <c r="U5" s="7">
        <v>1070011.92</v>
      </c>
    </row>
    <row r="6" spans="1:21">
      <c r="A6" s="38" t="s">
        <v>2</v>
      </c>
      <c r="B6" s="6">
        <v>142248.95999999999</v>
      </c>
      <c r="C6" s="6">
        <v>40315.26</v>
      </c>
      <c r="D6" s="6">
        <v>26327.1</v>
      </c>
      <c r="E6" s="6">
        <v>62822.53</v>
      </c>
      <c r="F6" s="6">
        <v>34612.67</v>
      </c>
      <c r="G6" s="6">
        <v>33465.800000000003</v>
      </c>
      <c r="H6" s="6">
        <v>427798.64</v>
      </c>
      <c r="I6" s="6">
        <v>18547.900000000001</v>
      </c>
      <c r="J6" s="6">
        <v>18325.32</v>
      </c>
      <c r="K6" s="6">
        <v>2420.9699999999998</v>
      </c>
      <c r="L6" s="6">
        <v>0</v>
      </c>
      <c r="M6" s="6">
        <v>1418.88</v>
      </c>
      <c r="N6" s="6">
        <v>0</v>
      </c>
      <c r="O6" s="6">
        <v>2393</v>
      </c>
      <c r="P6" s="6">
        <v>19387</v>
      </c>
      <c r="Q6" s="6">
        <v>0</v>
      </c>
      <c r="R6" s="6">
        <v>0</v>
      </c>
      <c r="S6" s="6">
        <v>0</v>
      </c>
      <c r="T6" s="6">
        <v>27379</v>
      </c>
      <c r="U6" s="7">
        <v>857463.03</v>
      </c>
    </row>
    <row r="7" spans="1:21">
      <c r="A7" s="38" t="s">
        <v>3</v>
      </c>
      <c r="B7" s="6">
        <v>212.56</v>
      </c>
      <c r="C7" s="6">
        <v>40997.46</v>
      </c>
      <c r="D7" s="6">
        <v>24342.240000000002</v>
      </c>
      <c r="E7" s="6">
        <v>82932.39</v>
      </c>
      <c r="F7" s="6">
        <v>23334.21</v>
      </c>
      <c r="G7" s="6">
        <v>28645.96</v>
      </c>
      <c r="H7" s="6">
        <v>363083.54</v>
      </c>
      <c r="I7" s="6">
        <v>9162.66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7">
        <v>572711.02</v>
      </c>
    </row>
    <row r="8" spans="1:21">
      <c r="A8" s="38" t="s">
        <v>4</v>
      </c>
      <c r="B8" s="6">
        <v>0</v>
      </c>
      <c r="C8" s="6">
        <v>19102.27</v>
      </c>
      <c r="D8" s="6">
        <v>52925.3</v>
      </c>
      <c r="E8" s="6">
        <v>103914.11</v>
      </c>
      <c r="F8" s="6">
        <v>30245.51</v>
      </c>
      <c r="G8" s="6">
        <v>36318.06</v>
      </c>
      <c r="H8" s="6">
        <v>261710.34</v>
      </c>
      <c r="I8" s="6">
        <v>28358.86</v>
      </c>
      <c r="J8" s="6">
        <v>36764.32</v>
      </c>
      <c r="K8" s="6">
        <v>2572.75</v>
      </c>
      <c r="L8" s="6">
        <v>0</v>
      </c>
      <c r="M8" s="6">
        <v>5709.88</v>
      </c>
      <c r="N8" s="6">
        <v>0</v>
      </c>
      <c r="O8" s="6">
        <v>0</v>
      </c>
      <c r="P8" s="6">
        <v>0</v>
      </c>
      <c r="Q8" s="6">
        <v>0</v>
      </c>
      <c r="R8" s="6">
        <v>41239.480000000003</v>
      </c>
      <c r="S8" s="6">
        <v>0</v>
      </c>
      <c r="T8" s="6">
        <v>16379</v>
      </c>
      <c r="U8" s="7">
        <v>635239.88</v>
      </c>
    </row>
    <row r="9" spans="1:21">
      <c r="A9" s="38" t="s">
        <v>5</v>
      </c>
      <c r="B9" s="6">
        <v>73301.279999999999</v>
      </c>
      <c r="C9" s="6">
        <v>38483.160000000003</v>
      </c>
      <c r="D9" s="6">
        <v>18141.490000000002</v>
      </c>
      <c r="E9" s="6">
        <v>62522.92</v>
      </c>
      <c r="F9" s="6">
        <v>29742.959999999999</v>
      </c>
      <c r="G9" s="6">
        <v>41855.32</v>
      </c>
      <c r="H9" s="6">
        <v>373928.52</v>
      </c>
      <c r="I9" s="6">
        <v>19354.53</v>
      </c>
      <c r="J9" s="6">
        <v>18325.32</v>
      </c>
      <c r="K9" s="6">
        <v>0</v>
      </c>
      <c r="L9" s="6">
        <v>0</v>
      </c>
      <c r="M9" s="6">
        <v>2442.8000000000002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6350.96</v>
      </c>
      <c r="U9" s="7">
        <v>684449.26</v>
      </c>
    </row>
    <row r="10" spans="1:21">
      <c r="A10" s="38" t="s">
        <v>6</v>
      </c>
      <c r="B10" s="6">
        <v>0</v>
      </c>
      <c r="C10" s="6">
        <v>19400.88</v>
      </c>
      <c r="D10" s="6">
        <v>12713.36</v>
      </c>
      <c r="E10" s="6">
        <v>62443.72</v>
      </c>
      <c r="F10" s="6">
        <v>26449.64</v>
      </c>
      <c r="G10" s="6">
        <v>22640.71</v>
      </c>
      <c r="H10" s="6">
        <v>324549.92</v>
      </c>
      <c r="I10" s="6">
        <v>48233.57</v>
      </c>
      <c r="J10" s="6">
        <v>26163.53</v>
      </c>
      <c r="K10" s="6">
        <v>14689.29</v>
      </c>
      <c r="L10" s="6">
        <v>0</v>
      </c>
      <c r="M10" s="6">
        <v>2663.57</v>
      </c>
      <c r="N10" s="6">
        <v>0</v>
      </c>
      <c r="O10" s="6">
        <v>0</v>
      </c>
      <c r="P10" s="6">
        <v>0</v>
      </c>
      <c r="Q10" s="6">
        <v>0</v>
      </c>
      <c r="R10" s="6">
        <v>13398.58</v>
      </c>
      <c r="S10" s="6">
        <v>0</v>
      </c>
      <c r="T10" s="6">
        <v>11575</v>
      </c>
      <c r="U10" s="7">
        <v>584921.77</v>
      </c>
    </row>
    <row r="11" spans="1:21">
      <c r="A11" s="38" t="s">
        <v>7</v>
      </c>
      <c r="B11" s="6">
        <v>371.59</v>
      </c>
      <c r="C11" s="6">
        <v>38483.160000000003</v>
      </c>
      <c r="D11" s="6">
        <v>9684.64</v>
      </c>
      <c r="E11" s="6">
        <v>1363.98</v>
      </c>
      <c r="F11" s="6">
        <v>27038.18</v>
      </c>
      <c r="G11" s="6">
        <v>15074.72</v>
      </c>
      <c r="H11" s="6">
        <v>323151.76</v>
      </c>
      <c r="I11" s="6">
        <v>39874.28</v>
      </c>
      <c r="J11" s="6">
        <v>150261.67000000001</v>
      </c>
      <c r="K11" s="6">
        <v>51516.65</v>
      </c>
      <c r="L11" s="6">
        <v>0</v>
      </c>
      <c r="M11" s="6">
        <v>1109.6600000000001</v>
      </c>
      <c r="N11" s="6">
        <v>0</v>
      </c>
      <c r="O11" s="6">
        <v>420.85</v>
      </c>
      <c r="P11" s="6">
        <v>300</v>
      </c>
      <c r="Q11" s="6">
        <v>0</v>
      </c>
      <c r="R11" s="6">
        <v>8220.99</v>
      </c>
      <c r="S11" s="6">
        <v>0</v>
      </c>
      <c r="T11" s="6">
        <v>5025</v>
      </c>
      <c r="U11" s="7">
        <v>671897.13</v>
      </c>
    </row>
    <row r="12" spans="1:21">
      <c r="A12" s="38" t="s">
        <v>8</v>
      </c>
      <c r="B12" s="6">
        <v>0.1</v>
      </c>
      <c r="C12" s="6">
        <v>0</v>
      </c>
      <c r="D12" s="6">
        <v>7826.82</v>
      </c>
      <c r="E12" s="6">
        <v>548.86</v>
      </c>
      <c r="F12" s="6">
        <v>12108.88</v>
      </c>
      <c r="G12" s="6">
        <v>15593.9</v>
      </c>
      <c r="H12" s="6">
        <v>284820.94</v>
      </c>
      <c r="I12" s="6">
        <v>30074.85</v>
      </c>
      <c r="J12" s="6">
        <v>20575.3</v>
      </c>
      <c r="K12" s="6">
        <v>61399.29</v>
      </c>
      <c r="L12" s="6">
        <v>0</v>
      </c>
      <c r="M12" s="6">
        <v>498.95</v>
      </c>
      <c r="N12" s="6">
        <v>0</v>
      </c>
      <c r="O12" s="6">
        <v>6490.1</v>
      </c>
      <c r="P12" s="6">
        <v>0</v>
      </c>
      <c r="Q12" s="6">
        <v>0</v>
      </c>
      <c r="R12" s="6">
        <v>8995.2099999999991</v>
      </c>
      <c r="S12" s="6">
        <v>0</v>
      </c>
      <c r="T12" s="6">
        <v>52063</v>
      </c>
      <c r="U12" s="7">
        <v>500996.2</v>
      </c>
    </row>
    <row r="13" spans="1:21">
      <c r="A13" s="38" t="s">
        <v>9</v>
      </c>
      <c r="B13" s="6">
        <v>0</v>
      </c>
      <c r="C13" s="6">
        <v>0</v>
      </c>
      <c r="D13" s="6">
        <v>7765.35</v>
      </c>
      <c r="E13" s="6">
        <v>512.74</v>
      </c>
      <c r="F13" s="6">
        <v>18466.57</v>
      </c>
      <c r="G13" s="6">
        <v>16435.259999999998</v>
      </c>
      <c r="H13" s="6">
        <v>258867.56</v>
      </c>
      <c r="I13" s="6">
        <v>19646</v>
      </c>
      <c r="J13" s="6">
        <v>61725.9</v>
      </c>
      <c r="K13" s="6">
        <v>60869.86</v>
      </c>
      <c r="L13" s="6">
        <v>19958.27</v>
      </c>
      <c r="M13" s="6">
        <v>0</v>
      </c>
      <c r="N13" s="6">
        <v>0</v>
      </c>
      <c r="O13" s="6">
        <v>254.68</v>
      </c>
      <c r="P13" s="6">
        <v>460</v>
      </c>
      <c r="Q13" s="6">
        <v>0</v>
      </c>
      <c r="R13" s="6">
        <v>0</v>
      </c>
      <c r="S13" s="6">
        <v>0</v>
      </c>
      <c r="T13" s="6">
        <v>113355</v>
      </c>
      <c r="U13" s="7">
        <v>578317.18999999994</v>
      </c>
    </row>
    <row r="14" spans="1:21">
      <c r="A14" s="38" t="s">
        <v>10</v>
      </c>
      <c r="B14" s="6">
        <v>0</v>
      </c>
      <c r="C14" s="6">
        <v>0</v>
      </c>
      <c r="D14" s="6">
        <v>8726.44</v>
      </c>
      <c r="E14" s="6">
        <v>551.53</v>
      </c>
      <c r="F14" s="6">
        <v>18962.990000000002</v>
      </c>
      <c r="G14" s="6">
        <v>15830</v>
      </c>
      <c r="H14" s="6">
        <v>255524.09</v>
      </c>
      <c r="I14" s="6">
        <v>19145.43</v>
      </c>
      <c r="J14" s="6">
        <v>80051.22</v>
      </c>
      <c r="K14" s="6">
        <v>19634.98</v>
      </c>
      <c r="L14" s="6">
        <v>19958.27</v>
      </c>
      <c r="M14" s="6">
        <v>1768.43</v>
      </c>
      <c r="N14" s="6">
        <v>0</v>
      </c>
      <c r="O14" s="6">
        <v>53905.36</v>
      </c>
      <c r="P14" s="6">
        <v>1400</v>
      </c>
      <c r="Q14" s="6">
        <v>0</v>
      </c>
      <c r="R14" s="6">
        <v>18857.71</v>
      </c>
      <c r="S14" s="6">
        <v>0</v>
      </c>
      <c r="T14" s="6">
        <v>35042.410000000003</v>
      </c>
      <c r="U14" s="7">
        <v>549358.86</v>
      </c>
    </row>
    <row r="15" spans="1:21">
      <c r="A15" s="38" t="s">
        <v>11</v>
      </c>
      <c r="B15" s="6">
        <v>0</v>
      </c>
      <c r="C15" s="6">
        <v>0</v>
      </c>
      <c r="D15" s="6">
        <v>12595.64</v>
      </c>
      <c r="E15" s="6">
        <v>556.69000000000005</v>
      </c>
      <c r="F15" s="6">
        <v>25893.8</v>
      </c>
      <c r="G15" s="6">
        <v>22202.74</v>
      </c>
      <c r="H15" s="6">
        <v>399497.78</v>
      </c>
      <c r="I15" s="6">
        <v>21829.02</v>
      </c>
      <c r="J15" s="6">
        <v>81699.13</v>
      </c>
      <c r="K15" s="6">
        <v>5586.66</v>
      </c>
      <c r="L15" s="6">
        <v>239500.41</v>
      </c>
      <c r="M15" s="6">
        <v>9148.14</v>
      </c>
      <c r="N15" s="6">
        <v>0</v>
      </c>
      <c r="O15" s="6">
        <v>223573.06</v>
      </c>
      <c r="P15" s="6">
        <v>0</v>
      </c>
      <c r="Q15" s="6">
        <v>0</v>
      </c>
      <c r="R15" s="6">
        <v>489.88</v>
      </c>
      <c r="S15" s="6">
        <v>0</v>
      </c>
      <c r="T15" s="6">
        <v>48578.29</v>
      </c>
      <c r="U15" s="7">
        <v>1091151.24</v>
      </c>
    </row>
    <row r="16" spans="1:21">
      <c r="A16" s="38"/>
      <c r="B16" s="39">
        <f>SUBTOTAL(109,B4:B15)</f>
        <v>663283.11</v>
      </c>
      <c r="C16" s="39">
        <f t="shared" ref="C16:U16" si="0">SUBTOTAL(109,C4:C15)</f>
        <v>662617.05000000005</v>
      </c>
      <c r="D16" s="39">
        <f t="shared" si="0"/>
        <v>245737.03000000003</v>
      </c>
      <c r="E16" s="39">
        <f t="shared" si="0"/>
        <v>436665.36999999994</v>
      </c>
      <c r="F16" s="39">
        <f t="shared" si="0"/>
        <v>279360.94999999995</v>
      </c>
      <c r="G16" s="39">
        <f t="shared" si="0"/>
        <v>472854.73000000004</v>
      </c>
      <c r="H16" s="39">
        <f t="shared" si="0"/>
        <v>3827822.99</v>
      </c>
      <c r="I16" s="39">
        <f t="shared" si="0"/>
        <v>288053.87000000005</v>
      </c>
      <c r="J16" s="39">
        <f t="shared" si="0"/>
        <v>493983.32000000007</v>
      </c>
      <c r="K16" s="39">
        <f t="shared" si="0"/>
        <v>220386.46000000002</v>
      </c>
      <c r="L16" s="39">
        <f t="shared" si="0"/>
        <v>279416.95</v>
      </c>
      <c r="M16" s="39">
        <f t="shared" si="0"/>
        <v>35836.5</v>
      </c>
      <c r="N16" s="39">
        <f t="shared" si="0"/>
        <v>0</v>
      </c>
      <c r="O16" s="39">
        <f t="shared" si="0"/>
        <v>287037.05</v>
      </c>
      <c r="P16" s="39">
        <f t="shared" si="0"/>
        <v>21547</v>
      </c>
      <c r="Q16" s="39">
        <f t="shared" si="0"/>
        <v>0</v>
      </c>
      <c r="R16" s="39">
        <f t="shared" si="0"/>
        <v>91201.85</v>
      </c>
      <c r="S16" s="39">
        <f t="shared" si="0"/>
        <v>0</v>
      </c>
      <c r="T16" s="39">
        <f t="shared" si="0"/>
        <v>397074.97000000003</v>
      </c>
      <c r="U16" s="39">
        <f t="shared" si="0"/>
        <v>8702879.1999999993</v>
      </c>
    </row>
    <row r="17" spans="1:21">
      <c r="A17" s="38" t="s">
        <v>12</v>
      </c>
      <c r="B17" s="6">
        <v>0</v>
      </c>
      <c r="C17" s="6">
        <v>0</v>
      </c>
      <c r="D17" s="6">
        <v>10754.44</v>
      </c>
      <c r="E17" s="6">
        <v>504.71</v>
      </c>
      <c r="F17" s="6">
        <v>18194.61</v>
      </c>
      <c r="G17" s="6">
        <v>16141.79</v>
      </c>
      <c r="H17" s="6">
        <v>295520.98</v>
      </c>
      <c r="I17" s="6">
        <v>616.9</v>
      </c>
      <c r="J17" s="6">
        <v>79463.350000000006</v>
      </c>
      <c r="K17" s="6">
        <v>0</v>
      </c>
      <c r="L17" s="6">
        <v>0</v>
      </c>
      <c r="M17" s="6">
        <v>1188.28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59144.07</v>
      </c>
      <c r="U17" s="7">
        <v>481529.13</v>
      </c>
    </row>
    <row r="18" spans="1:21">
      <c r="A18" s="38" t="s">
        <v>13</v>
      </c>
      <c r="B18" s="6">
        <v>0</v>
      </c>
      <c r="C18" s="6">
        <v>0</v>
      </c>
      <c r="D18" s="6">
        <v>6274.09</v>
      </c>
      <c r="E18" s="6">
        <v>449.22</v>
      </c>
      <c r="F18" s="6">
        <v>15167.72</v>
      </c>
      <c r="G18" s="6">
        <v>16219.08</v>
      </c>
      <c r="H18" s="6">
        <v>363834.23</v>
      </c>
      <c r="I18" s="6">
        <v>20665.39</v>
      </c>
      <c r="J18" s="6">
        <v>79071.44</v>
      </c>
      <c r="K18" s="6">
        <v>0</v>
      </c>
      <c r="L18" s="6">
        <v>0</v>
      </c>
      <c r="M18" s="6">
        <v>1798.98</v>
      </c>
      <c r="N18" s="6">
        <v>0</v>
      </c>
      <c r="O18" s="6">
        <v>0</v>
      </c>
      <c r="P18" s="6">
        <v>4.34</v>
      </c>
      <c r="Q18" s="6">
        <v>0</v>
      </c>
      <c r="R18" s="6">
        <v>69.41</v>
      </c>
      <c r="S18" s="6">
        <v>0</v>
      </c>
      <c r="T18" s="6">
        <v>37052.449999999997</v>
      </c>
      <c r="U18" s="7">
        <v>540606.35</v>
      </c>
    </row>
    <row r="19" spans="1:21">
      <c r="A19" s="38" t="s">
        <v>14</v>
      </c>
      <c r="B19" s="6">
        <v>0</v>
      </c>
      <c r="C19" s="6">
        <v>0</v>
      </c>
      <c r="D19" s="6">
        <v>8165.63</v>
      </c>
      <c r="E19" s="6">
        <v>608.07000000000005</v>
      </c>
      <c r="F19" s="6">
        <v>16808.78</v>
      </c>
      <c r="G19" s="6">
        <v>18949.45</v>
      </c>
      <c r="H19" s="6">
        <v>317580.53999999998</v>
      </c>
      <c r="I19" s="6">
        <v>43490.31</v>
      </c>
      <c r="J19" s="6">
        <v>95237.74</v>
      </c>
      <c r="K19" s="6">
        <v>0</v>
      </c>
      <c r="L19" s="6">
        <v>0</v>
      </c>
      <c r="M19" s="6">
        <v>1832.1</v>
      </c>
      <c r="N19" s="6">
        <v>8.57</v>
      </c>
      <c r="O19" s="6">
        <v>0</v>
      </c>
      <c r="P19" s="6">
        <v>0</v>
      </c>
      <c r="Q19" s="6">
        <v>0</v>
      </c>
      <c r="R19" s="6">
        <v>19603.560000000001</v>
      </c>
      <c r="S19" s="6">
        <v>0</v>
      </c>
      <c r="T19" s="6">
        <v>49402.03</v>
      </c>
      <c r="U19" s="7">
        <v>571686.78</v>
      </c>
    </row>
    <row r="20" spans="1:21">
      <c r="A20" s="38" t="s">
        <v>15</v>
      </c>
      <c r="B20" s="6">
        <v>0</v>
      </c>
      <c r="C20" s="6">
        <v>1832.1</v>
      </c>
      <c r="D20" s="6">
        <v>7703.29</v>
      </c>
      <c r="E20" s="6">
        <v>474.61</v>
      </c>
      <c r="F20" s="6">
        <v>14386.84</v>
      </c>
      <c r="G20" s="6">
        <v>21035.49</v>
      </c>
      <c r="H20" s="6">
        <v>320912.90000000002</v>
      </c>
      <c r="I20" s="6">
        <v>9162.66</v>
      </c>
      <c r="J20" s="6">
        <v>100626.52</v>
      </c>
      <c r="K20" s="6">
        <v>0</v>
      </c>
      <c r="L20" s="6">
        <v>19958.27</v>
      </c>
      <c r="M20" s="6">
        <v>0</v>
      </c>
      <c r="N20" s="6">
        <v>0</v>
      </c>
      <c r="O20" s="6">
        <v>17997.48</v>
      </c>
      <c r="P20" s="6">
        <v>0</v>
      </c>
      <c r="Q20" s="6">
        <v>0</v>
      </c>
      <c r="R20" s="6">
        <v>12206.29</v>
      </c>
      <c r="S20" s="6">
        <v>0</v>
      </c>
      <c r="T20" s="6">
        <v>39922.92</v>
      </c>
      <c r="U20" s="7">
        <v>566219.37</v>
      </c>
    </row>
    <row r="21" spans="1:21">
      <c r="A21" s="38" t="s">
        <v>16</v>
      </c>
      <c r="B21" s="6">
        <v>19241.580000000002</v>
      </c>
      <c r="C21" s="6">
        <v>79377</v>
      </c>
      <c r="D21" s="6">
        <v>8572.08</v>
      </c>
      <c r="E21" s="6">
        <v>485.94</v>
      </c>
      <c r="F21" s="6">
        <v>19757.509999999998</v>
      </c>
      <c r="G21" s="6">
        <v>23243.25</v>
      </c>
      <c r="H21" s="6">
        <v>296622.57</v>
      </c>
      <c r="I21" s="6">
        <v>49973.91</v>
      </c>
      <c r="J21" s="6">
        <v>80190.899999999994</v>
      </c>
      <c r="K21" s="6">
        <v>2822.28</v>
      </c>
      <c r="L21" s="6">
        <v>79833.08</v>
      </c>
      <c r="M21" s="6">
        <v>5999.98</v>
      </c>
      <c r="N21" s="6">
        <v>0</v>
      </c>
      <c r="O21" s="6">
        <v>19682.400000000001</v>
      </c>
      <c r="P21" s="6">
        <v>0</v>
      </c>
      <c r="Q21" s="6">
        <v>0</v>
      </c>
      <c r="R21" s="6">
        <v>20003.62</v>
      </c>
      <c r="S21" s="6">
        <v>0</v>
      </c>
      <c r="T21" s="6">
        <v>62575.02</v>
      </c>
      <c r="U21" s="7">
        <v>768381.12</v>
      </c>
    </row>
    <row r="22" spans="1:21">
      <c r="A22" s="38" t="s">
        <v>17</v>
      </c>
      <c r="B22" s="6">
        <v>41243.480000000003</v>
      </c>
      <c r="C22" s="6">
        <v>99050.61</v>
      </c>
      <c r="D22" s="6">
        <v>10440.98</v>
      </c>
      <c r="E22" s="6">
        <v>573.62</v>
      </c>
      <c r="F22" s="6">
        <v>21830.34</v>
      </c>
      <c r="G22" s="6">
        <v>25253.33</v>
      </c>
      <c r="H22" s="6">
        <v>334690.84999999998</v>
      </c>
      <c r="I22" s="6">
        <v>9162.66</v>
      </c>
      <c r="J22" s="6">
        <v>68638.58</v>
      </c>
      <c r="K22" s="6">
        <v>0</v>
      </c>
      <c r="L22" s="6">
        <v>119749.62</v>
      </c>
      <c r="M22" s="6">
        <v>0</v>
      </c>
      <c r="N22" s="6">
        <v>0</v>
      </c>
      <c r="O22" s="6">
        <v>0</v>
      </c>
      <c r="P22" s="6">
        <v>0</v>
      </c>
      <c r="Q22" s="6">
        <v>21.77</v>
      </c>
      <c r="R22" s="6">
        <v>0</v>
      </c>
      <c r="S22" s="6">
        <v>0</v>
      </c>
      <c r="T22" s="6">
        <v>85000</v>
      </c>
      <c r="U22" s="7">
        <v>815655.84</v>
      </c>
    </row>
    <row r="23" spans="1:21">
      <c r="A23" s="38" t="s">
        <v>18</v>
      </c>
      <c r="B23" s="6">
        <v>0</v>
      </c>
      <c r="C23" s="6">
        <v>60103.25</v>
      </c>
      <c r="D23" s="6">
        <v>9660.85</v>
      </c>
      <c r="E23" s="6">
        <v>481</v>
      </c>
      <c r="F23" s="6">
        <v>21799.439999999999</v>
      </c>
      <c r="G23" s="6">
        <v>24883.33</v>
      </c>
      <c r="H23" s="6">
        <v>334170.77</v>
      </c>
      <c r="I23" s="6">
        <v>13085.33</v>
      </c>
      <c r="J23" s="6">
        <v>107363.11</v>
      </c>
      <c r="K23" s="6">
        <v>1845.72</v>
      </c>
      <c r="L23" s="6">
        <v>99791.61</v>
      </c>
      <c r="M23" s="6">
        <v>7153.72</v>
      </c>
      <c r="N23" s="6">
        <v>0</v>
      </c>
      <c r="O23" s="6">
        <v>17075.77</v>
      </c>
      <c r="P23" s="6">
        <v>0</v>
      </c>
      <c r="Q23" s="6">
        <v>0</v>
      </c>
      <c r="R23" s="6">
        <v>0</v>
      </c>
      <c r="S23" s="6">
        <v>0</v>
      </c>
      <c r="T23" s="6">
        <v>34171.79</v>
      </c>
      <c r="U23" s="7">
        <v>731585.69</v>
      </c>
    </row>
    <row r="24" spans="1:21">
      <c r="A24" s="38" t="s">
        <v>19</v>
      </c>
      <c r="B24" s="6">
        <v>0</v>
      </c>
      <c r="C24" s="6">
        <v>70.31</v>
      </c>
      <c r="D24" s="6">
        <v>9108.09</v>
      </c>
      <c r="E24" s="6">
        <v>342.98</v>
      </c>
      <c r="F24" s="6">
        <v>18526.03</v>
      </c>
      <c r="G24" s="6">
        <v>20406.849999999999</v>
      </c>
      <c r="H24" s="6">
        <v>349420.13</v>
      </c>
      <c r="I24" s="6">
        <v>22873.040000000001</v>
      </c>
      <c r="J24" s="6">
        <v>107914.3</v>
      </c>
      <c r="K24" s="6">
        <v>19958</v>
      </c>
      <c r="L24" s="6">
        <v>59875.07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25050.78</v>
      </c>
      <c r="S24" s="6">
        <v>0</v>
      </c>
      <c r="T24" s="6">
        <v>58543.13</v>
      </c>
      <c r="U24" s="7">
        <v>692088.71</v>
      </c>
    </row>
    <row r="25" spans="1:21">
      <c r="A25" s="38" t="s">
        <v>20</v>
      </c>
      <c r="B25" s="6">
        <v>0</v>
      </c>
      <c r="C25" s="6">
        <v>173174.31</v>
      </c>
      <c r="D25" s="6">
        <v>9804.59</v>
      </c>
      <c r="E25" s="6">
        <v>404.03</v>
      </c>
      <c r="F25" s="6">
        <v>16393.36</v>
      </c>
      <c r="G25" s="6">
        <v>19578.95</v>
      </c>
      <c r="H25" s="6">
        <v>344988.96</v>
      </c>
      <c r="I25" s="6">
        <v>67698.740000000005</v>
      </c>
      <c r="J25" s="6">
        <v>124774.68</v>
      </c>
      <c r="K25" s="6">
        <v>19958</v>
      </c>
      <c r="L25" s="6">
        <v>21772.66</v>
      </c>
      <c r="M25" s="6">
        <v>1300.6300000000001</v>
      </c>
      <c r="N25" s="6">
        <v>0</v>
      </c>
      <c r="O25" s="6">
        <v>19264.169999999998</v>
      </c>
      <c r="P25" s="6">
        <v>0</v>
      </c>
      <c r="Q25" s="6">
        <v>0</v>
      </c>
      <c r="R25" s="6">
        <v>10290.98</v>
      </c>
      <c r="S25" s="6">
        <v>0</v>
      </c>
      <c r="T25" s="6">
        <v>117600</v>
      </c>
      <c r="U25" s="7">
        <v>947004.06</v>
      </c>
    </row>
    <row r="26" spans="1:21">
      <c r="A26" s="38" t="s">
        <v>21</v>
      </c>
      <c r="B26" s="6">
        <v>0</v>
      </c>
      <c r="C26" s="6">
        <v>332.85</v>
      </c>
      <c r="D26" s="6">
        <v>16655.240000000002</v>
      </c>
      <c r="E26" s="6">
        <v>417.65</v>
      </c>
      <c r="F26" s="6">
        <v>16805.330000000002</v>
      </c>
      <c r="G26" s="6">
        <v>23851.39</v>
      </c>
      <c r="H26" s="6">
        <v>294146.08</v>
      </c>
      <c r="I26" s="6">
        <v>37396.089999999997</v>
      </c>
      <c r="J26" s="6">
        <v>125107.37</v>
      </c>
      <c r="K26" s="6">
        <v>0</v>
      </c>
      <c r="L26" s="6">
        <v>119749.62</v>
      </c>
      <c r="M26" s="6">
        <v>9652.61</v>
      </c>
      <c r="N26" s="6">
        <v>2410.88</v>
      </c>
      <c r="O26" s="6">
        <v>139352.07</v>
      </c>
      <c r="P26" s="6">
        <v>0</v>
      </c>
      <c r="Q26" s="6">
        <v>0</v>
      </c>
      <c r="R26" s="6">
        <v>0</v>
      </c>
      <c r="S26" s="6">
        <v>0</v>
      </c>
      <c r="T26" s="6">
        <v>160963</v>
      </c>
      <c r="U26" s="7">
        <v>946840.18</v>
      </c>
    </row>
    <row r="27" spans="1:21">
      <c r="A27" s="38" t="s">
        <v>22</v>
      </c>
      <c r="B27" s="6">
        <v>0</v>
      </c>
      <c r="C27" s="6">
        <v>0</v>
      </c>
      <c r="D27" s="6">
        <v>9179.07</v>
      </c>
      <c r="E27" s="6">
        <v>397.86</v>
      </c>
      <c r="F27" s="6">
        <v>15975.57</v>
      </c>
      <c r="G27" s="6">
        <v>22624.91</v>
      </c>
      <c r="H27" s="6">
        <v>393969.55</v>
      </c>
      <c r="I27" s="6">
        <v>57149.68</v>
      </c>
      <c r="J27" s="6">
        <v>140542.6</v>
      </c>
      <c r="K27" s="6">
        <v>19958</v>
      </c>
      <c r="L27" s="6">
        <v>79833.08</v>
      </c>
      <c r="M27" s="6">
        <v>20270.48</v>
      </c>
      <c r="N27" s="6">
        <v>0</v>
      </c>
      <c r="O27" s="6">
        <v>185440.45</v>
      </c>
      <c r="P27" s="6">
        <v>0</v>
      </c>
      <c r="Q27" s="6">
        <v>0</v>
      </c>
      <c r="R27" s="6">
        <v>0</v>
      </c>
      <c r="S27" s="6">
        <v>0</v>
      </c>
      <c r="T27" s="6">
        <v>59325</v>
      </c>
      <c r="U27" s="7">
        <v>1004666.25</v>
      </c>
    </row>
    <row r="28" spans="1:21">
      <c r="A28" s="38" t="s">
        <v>23</v>
      </c>
      <c r="B28" s="6">
        <v>0</v>
      </c>
      <c r="C28" s="6">
        <v>6188.28</v>
      </c>
      <c r="D28" s="6">
        <v>8675.77</v>
      </c>
      <c r="E28" s="6">
        <v>511.96</v>
      </c>
      <c r="F28" s="6">
        <v>22926.51</v>
      </c>
      <c r="G28" s="6">
        <v>40722.03</v>
      </c>
      <c r="H28" s="6">
        <v>451717.51</v>
      </c>
      <c r="I28" s="6">
        <v>49120.12</v>
      </c>
      <c r="J28" s="6">
        <v>59475.92</v>
      </c>
      <c r="K28" s="6">
        <v>652.55999999999995</v>
      </c>
      <c r="L28" s="6">
        <v>637757.56999999995</v>
      </c>
      <c r="M28" s="6">
        <v>2951.93</v>
      </c>
      <c r="N28" s="6">
        <v>0</v>
      </c>
      <c r="O28" s="6">
        <v>183270.21</v>
      </c>
      <c r="P28" s="6">
        <v>0</v>
      </c>
      <c r="Q28" s="6">
        <v>0</v>
      </c>
      <c r="R28" s="6">
        <v>671.55</v>
      </c>
      <c r="S28" s="6">
        <v>0</v>
      </c>
      <c r="T28" s="6">
        <v>39629.94</v>
      </c>
      <c r="U28" s="7">
        <v>1504271.86</v>
      </c>
    </row>
    <row r="29" spans="1:21">
      <c r="A29" s="38"/>
      <c r="B29" s="39">
        <f>SUBTOTAL(109,B17:B28)</f>
        <v>60485.060000000005</v>
      </c>
      <c r="C29" s="39">
        <f t="shared" ref="C29:U29" si="1">SUBTOTAL(109,C17:C28)</f>
        <v>420128.71</v>
      </c>
      <c r="D29" s="39">
        <f t="shared" si="1"/>
        <v>114994.12000000001</v>
      </c>
      <c r="E29" s="39">
        <f t="shared" si="1"/>
        <v>5651.65</v>
      </c>
      <c r="F29" s="39">
        <f t="shared" si="1"/>
        <v>218572.04000000004</v>
      </c>
      <c r="G29" s="39">
        <f t="shared" si="1"/>
        <v>272909.85000000003</v>
      </c>
      <c r="H29" s="39">
        <f t="shared" si="1"/>
        <v>4097575.0699999994</v>
      </c>
      <c r="I29" s="39">
        <f t="shared" si="1"/>
        <v>380394.83</v>
      </c>
      <c r="J29" s="39">
        <f t="shared" si="1"/>
        <v>1168406.51</v>
      </c>
      <c r="K29" s="39">
        <f t="shared" si="1"/>
        <v>65194.559999999998</v>
      </c>
      <c r="L29" s="39">
        <f t="shared" si="1"/>
        <v>1238320.58</v>
      </c>
      <c r="M29" s="39">
        <f t="shared" si="1"/>
        <v>52148.71</v>
      </c>
      <c r="N29" s="39">
        <f t="shared" si="1"/>
        <v>2419.4500000000003</v>
      </c>
      <c r="O29" s="39">
        <f t="shared" si="1"/>
        <v>582082.55000000005</v>
      </c>
      <c r="P29" s="39">
        <f t="shared" si="1"/>
        <v>4.34</v>
      </c>
      <c r="Q29" s="39">
        <f t="shared" si="1"/>
        <v>21.77</v>
      </c>
      <c r="R29" s="39">
        <f t="shared" si="1"/>
        <v>87896.19</v>
      </c>
      <c r="S29" s="39">
        <f t="shared" si="1"/>
        <v>0</v>
      </c>
      <c r="T29" s="39">
        <f t="shared" si="1"/>
        <v>803329.34999999986</v>
      </c>
      <c r="U29" s="39">
        <f t="shared" si="1"/>
        <v>9570535.339999998</v>
      </c>
    </row>
    <row r="30" spans="1:21">
      <c r="A30" s="38" t="s">
        <v>24</v>
      </c>
      <c r="B30" s="6">
        <v>0</v>
      </c>
      <c r="C30" s="6">
        <v>0</v>
      </c>
      <c r="D30" s="6">
        <v>7619.74</v>
      </c>
      <c r="E30" s="6">
        <v>443.03</v>
      </c>
      <c r="F30" s="6">
        <v>14638</v>
      </c>
      <c r="G30" s="6">
        <v>28505.31</v>
      </c>
      <c r="H30" s="6">
        <v>288548.38</v>
      </c>
      <c r="I30" s="6">
        <v>55594.83</v>
      </c>
      <c r="J30" s="6">
        <v>98376.54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51038.44</v>
      </c>
      <c r="U30" s="7">
        <v>544764.27</v>
      </c>
    </row>
    <row r="31" spans="1:21">
      <c r="A31" s="38" t="s">
        <v>25</v>
      </c>
      <c r="B31" s="6">
        <v>0</v>
      </c>
      <c r="C31" s="6">
        <v>0</v>
      </c>
      <c r="D31" s="6">
        <v>10798.08</v>
      </c>
      <c r="E31" s="6">
        <v>454.97</v>
      </c>
      <c r="F31" s="6">
        <v>15718.58</v>
      </c>
      <c r="G31" s="6">
        <v>28958.560000000001</v>
      </c>
      <c r="H31" s="6">
        <v>248544.76</v>
      </c>
      <c r="I31" s="6">
        <v>14604.2</v>
      </c>
      <c r="J31" s="6">
        <v>78777.509999999995</v>
      </c>
      <c r="K31" s="6">
        <v>0</v>
      </c>
      <c r="L31" s="6">
        <v>0</v>
      </c>
      <c r="M31" s="6">
        <v>10759.78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70695.91</v>
      </c>
      <c r="U31" s="7">
        <v>479312.35</v>
      </c>
    </row>
    <row r="32" spans="1:21">
      <c r="A32" s="38" t="s">
        <v>26</v>
      </c>
      <c r="B32" s="6">
        <v>0</v>
      </c>
      <c r="C32" s="6">
        <v>0</v>
      </c>
      <c r="D32" s="6">
        <v>7542.53</v>
      </c>
      <c r="E32" s="6">
        <v>557.54999999999995</v>
      </c>
      <c r="F32" s="6">
        <v>15564.93</v>
      </c>
      <c r="G32" s="6">
        <v>32416.69</v>
      </c>
      <c r="H32" s="6">
        <v>434820.21</v>
      </c>
      <c r="I32" s="6">
        <v>11831.27</v>
      </c>
      <c r="J32" s="6">
        <v>139527.14000000001</v>
      </c>
      <c r="K32" s="6">
        <v>0</v>
      </c>
      <c r="L32" s="6">
        <v>0</v>
      </c>
      <c r="M32" s="6">
        <v>0</v>
      </c>
      <c r="N32" s="6">
        <v>0</v>
      </c>
      <c r="O32" s="6">
        <v>25805.99</v>
      </c>
      <c r="P32" s="6">
        <v>0</v>
      </c>
      <c r="Q32" s="6">
        <v>0</v>
      </c>
      <c r="R32" s="6">
        <v>119.11</v>
      </c>
      <c r="S32" s="6">
        <v>0</v>
      </c>
      <c r="T32" s="6">
        <v>47253.35</v>
      </c>
      <c r="U32" s="7">
        <v>715438.77</v>
      </c>
    </row>
    <row r="33" spans="1:21">
      <c r="A33" s="38" t="s">
        <v>27</v>
      </c>
      <c r="B33" s="6">
        <v>0</v>
      </c>
      <c r="C33" s="6">
        <v>0</v>
      </c>
      <c r="D33" s="6">
        <v>8346.99</v>
      </c>
      <c r="E33" s="6">
        <v>636.1</v>
      </c>
      <c r="F33" s="6">
        <v>19733.79</v>
      </c>
      <c r="G33" s="6">
        <v>33949.1</v>
      </c>
      <c r="H33" s="6">
        <v>400734.76</v>
      </c>
      <c r="I33" s="6">
        <v>13190.78</v>
      </c>
      <c r="J33" s="6">
        <v>100626.52</v>
      </c>
      <c r="K33" s="6">
        <v>0</v>
      </c>
      <c r="L33" s="6">
        <v>0</v>
      </c>
      <c r="M33" s="6">
        <v>0</v>
      </c>
      <c r="N33" s="6">
        <v>0</v>
      </c>
      <c r="O33" s="6">
        <v>18122.099999999999</v>
      </c>
      <c r="P33" s="6">
        <v>0</v>
      </c>
      <c r="Q33" s="6">
        <v>0</v>
      </c>
      <c r="R33" s="6">
        <v>0</v>
      </c>
      <c r="S33" s="6">
        <v>0</v>
      </c>
      <c r="T33" s="6">
        <v>49362.49</v>
      </c>
      <c r="U33" s="7">
        <v>644702.63</v>
      </c>
    </row>
    <row r="34" spans="1:21">
      <c r="A34" s="38" t="s">
        <v>28</v>
      </c>
      <c r="B34" s="6">
        <v>0</v>
      </c>
      <c r="C34" s="6">
        <v>0</v>
      </c>
      <c r="D34" s="6">
        <v>8564.7900000000009</v>
      </c>
      <c r="E34" s="6">
        <v>535.29</v>
      </c>
      <c r="F34" s="6">
        <v>20136.88</v>
      </c>
      <c r="G34" s="6">
        <v>32504.17</v>
      </c>
      <c r="H34" s="6">
        <v>415267</v>
      </c>
      <c r="I34" s="6">
        <v>15047.06</v>
      </c>
      <c r="J34" s="6">
        <v>119987.08</v>
      </c>
      <c r="K34" s="6">
        <v>0</v>
      </c>
      <c r="L34" s="6">
        <v>79833.08</v>
      </c>
      <c r="M34" s="6">
        <v>1022.94</v>
      </c>
      <c r="N34" s="6">
        <v>0</v>
      </c>
      <c r="O34" s="6">
        <v>0</v>
      </c>
      <c r="P34" s="6">
        <v>0</v>
      </c>
      <c r="Q34" s="6">
        <v>0</v>
      </c>
      <c r="R34" s="6">
        <v>19253.490000000002</v>
      </c>
      <c r="S34" s="6">
        <v>0</v>
      </c>
      <c r="T34" s="6">
        <v>38686.379999999997</v>
      </c>
      <c r="U34" s="7">
        <v>750838.16</v>
      </c>
    </row>
    <row r="35" spans="1:21">
      <c r="A35" s="38" t="s">
        <v>29</v>
      </c>
      <c r="B35" s="6">
        <v>0</v>
      </c>
      <c r="C35" s="6">
        <v>2995.65</v>
      </c>
      <c r="D35" s="6">
        <v>8974.9</v>
      </c>
      <c r="E35" s="6">
        <v>580.32000000000005</v>
      </c>
      <c r="F35" s="6">
        <v>12358.97</v>
      </c>
      <c r="G35" s="6">
        <v>23510.34</v>
      </c>
      <c r="H35" s="6">
        <v>395261.04</v>
      </c>
      <c r="I35" s="6">
        <v>19717.39</v>
      </c>
      <c r="J35" s="6">
        <v>160102.44</v>
      </c>
      <c r="K35" s="6">
        <v>0</v>
      </c>
      <c r="L35" s="6">
        <v>79833.08</v>
      </c>
      <c r="M35" s="6">
        <v>0</v>
      </c>
      <c r="N35" s="6">
        <v>0</v>
      </c>
      <c r="O35" s="6">
        <v>16363.52</v>
      </c>
      <c r="P35" s="6">
        <v>0</v>
      </c>
      <c r="Q35" s="6">
        <v>0</v>
      </c>
      <c r="R35" s="6">
        <v>0</v>
      </c>
      <c r="S35" s="6">
        <v>0</v>
      </c>
      <c r="T35" s="6">
        <v>60313.3</v>
      </c>
      <c r="U35" s="7">
        <v>780010.95</v>
      </c>
    </row>
    <row r="36" spans="1:21">
      <c r="A36" s="38" t="s">
        <v>30</v>
      </c>
      <c r="B36" s="6">
        <v>0</v>
      </c>
      <c r="C36" s="6">
        <v>2995.65</v>
      </c>
      <c r="D36" s="6">
        <v>12006.43</v>
      </c>
      <c r="E36" s="6">
        <v>426.27</v>
      </c>
      <c r="F36" s="6">
        <v>13355.49</v>
      </c>
      <c r="G36" s="6">
        <v>17700.59</v>
      </c>
      <c r="H36" s="6">
        <v>235068.92</v>
      </c>
      <c r="I36" s="6">
        <v>33201</v>
      </c>
      <c r="J36" s="6">
        <v>141777.12</v>
      </c>
      <c r="K36" s="6">
        <v>0</v>
      </c>
      <c r="L36" s="6">
        <v>119750.01</v>
      </c>
      <c r="M36" s="6">
        <v>0</v>
      </c>
      <c r="N36" s="6">
        <v>0</v>
      </c>
      <c r="O36" s="6">
        <v>18934.669999999998</v>
      </c>
      <c r="P36" s="6">
        <v>0</v>
      </c>
      <c r="Q36" s="6">
        <v>0</v>
      </c>
      <c r="R36" s="6">
        <v>106.42</v>
      </c>
      <c r="S36" s="6">
        <v>0</v>
      </c>
      <c r="T36" s="6">
        <v>46187.519999999997</v>
      </c>
      <c r="U36" s="7">
        <v>641510.09</v>
      </c>
    </row>
    <row r="37" spans="1:21">
      <c r="A37" s="38" t="s">
        <v>31</v>
      </c>
      <c r="B37" s="6">
        <v>0</v>
      </c>
      <c r="C37" s="6">
        <v>998.55</v>
      </c>
      <c r="D37" s="6">
        <v>9224.2099999999991</v>
      </c>
      <c r="E37" s="6">
        <v>239.69</v>
      </c>
      <c r="F37" s="6">
        <v>13864.82</v>
      </c>
      <c r="G37" s="6">
        <v>12065.47</v>
      </c>
      <c r="H37" s="6">
        <v>323114.18</v>
      </c>
      <c r="I37" s="6">
        <v>25979.53</v>
      </c>
      <c r="J37" s="6">
        <v>180677.74</v>
      </c>
      <c r="K37" s="6">
        <v>0</v>
      </c>
      <c r="L37" s="6">
        <v>89812.22</v>
      </c>
      <c r="M37" s="6">
        <v>0</v>
      </c>
      <c r="N37" s="6">
        <v>0</v>
      </c>
      <c r="O37" s="6">
        <v>74331.12</v>
      </c>
      <c r="P37" s="6">
        <v>0</v>
      </c>
      <c r="Q37" s="6">
        <v>0</v>
      </c>
      <c r="R37" s="6">
        <v>0</v>
      </c>
      <c r="S37" s="6">
        <v>0</v>
      </c>
      <c r="T37" s="6">
        <v>87628.34</v>
      </c>
      <c r="U37" s="7">
        <v>817935.87</v>
      </c>
    </row>
    <row r="38" spans="1:21">
      <c r="A38" s="38" t="s">
        <v>32</v>
      </c>
      <c r="B38" s="6">
        <v>0</v>
      </c>
      <c r="C38" s="6">
        <v>868.12</v>
      </c>
      <c r="D38" s="6">
        <v>8667.5400000000009</v>
      </c>
      <c r="E38" s="6">
        <v>216.59</v>
      </c>
      <c r="F38" s="6">
        <v>13175.99</v>
      </c>
      <c r="G38" s="6">
        <v>12720.39</v>
      </c>
      <c r="H38" s="6">
        <v>302506.13</v>
      </c>
      <c r="I38" s="6">
        <v>21091.9</v>
      </c>
      <c r="J38" s="6">
        <v>137272.75</v>
      </c>
      <c r="K38" s="6">
        <v>59439</v>
      </c>
      <c r="L38" s="6">
        <v>159666.16</v>
      </c>
      <c r="M38" s="6">
        <v>0</v>
      </c>
      <c r="N38" s="6">
        <v>0</v>
      </c>
      <c r="O38" s="6">
        <v>36833.96</v>
      </c>
      <c r="P38" s="6">
        <v>0</v>
      </c>
      <c r="Q38" s="6">
        <v>0</v>
      </c>
      <c r="R38" s="6">
        <v>39640.620000000003</v>
      </c>
      <c r="S38" s="6">
        <v>0</v>
      </c>
      <c r="T38" s="6">
        <v>69989.149999999994</v>
      </c>
      <c r="U38" s="7">
        <v>862088.3</v>
      </c>
    </row>
    <row r="39" spans="1:21">
      <c r="A39" s="38" t="s">
        <v>33</v>
      </c>
      <c r="B39" s="6">
        <v>0</v>
      </c>
      <c r="C39" s="6">
        <v>855.87</v>
      </c>
      <c r="D39" s="6">
        <v>2925.41</v>
      </c>
      <c r="E39" s="6">
        <v>231.85</v>
      </c>
      <c r="F39" s="6">
        <v>15447.93</v>
      </c>
      <c r="G39" s="6">
        <v>11100.53</v>
      </c>
      <c r="H39" s="6">
        <v>470852.62</v>
      </c>
      <c r="I39" s="6">
        <v>26190.3</v>
      </c>
      <c r="J39" s="6">
        <v>201253.04</v>
      </c>
      <c r="K39" s="6">
        <v>99065.34</v>
      </c>
      <c r="L39" s="6">
        <v>199582.7</v>
      </c>
      <c r="M39" s="6">
        <v>0</v>
      </c>
      <c r="N39" s="6">
        <v>0</v>
      </c>
      <c r="O39" s="6">
        <v>41489.839999999997</v>
      </c>
      <c r="P39" s="6">
        <v>0</v>
      </c>
      <c r="Q39" s="6">
        <v>0</v>
      </c>
      <c r="R39" s="6">
        <v>8408.49</v>
      </c>
      <c r="S39" s="6">
        <v>0</v>
      </c>
      <c r="T39" s="6">
        <v>82500</v>
      </c>
      <c r="U39" s="7">
        <v>1159903.92</v>
      </c>
    </row>
    <row r="40" spans="1:21">
      <c r="A40" s="38" t="s">
        <v>34</v>
      </c>
      <c r="B40" s="6">
        <v>0</v>
      </c>
      <c r="C40" s="6">
        <v>2567.61</v>
      </c>
      <c r="D40" s="6">
        <v>4307.0600000000004</v>
      </c>
      <c r="E40" s="6">
        <v>273.70999999999998</v>
      </c>
      <c r="F40" s="6">
        <v>25362.87</v>
      </c>
      <c r="G40" s="6">
        <v>10215</v>
      </c>
      <c r="H40" s="6">
        <v>347114.22</v>
      </c>
      <c r="I40" s="6">
        <v>23791.47</v>
      </c>
      <c r="J40" s="6">
        <v>18.14</v>
      </c>
      <c r="K40" s="6">
        <v>237756</v>
      </c>
      <c r="L40" s="6">
        <v>159666.16</v>
      </c>
      <c r="M40" s="6">
        <v>0</v>
      </c>
      <c r="N40" s="6">
        <v>0</v>
      </c>
      <c r="O40" s="6">
        <v>365996.06</v>
      </c>
      <c r="P40" s="6">
        <v>0</v>
      </c>
      <c r="Q40" s="6">
        <v>0</v>
      </c>
      <c r="R40" s="6">
        <v>0</v>
      </c>
      <c r="S40" s="6">
        <v>0</v>
      </c>
      <c r="T40" s="6">
        <v>7310.57</v>
      </c>
      <c r="U40" s="7">
        <v>1184378.8700000001</v>
      </c>
    </row>
    <row r="41" spans="1:21">
      <c r="A41" s="38" t="s">
        <v>35</v>
      </c>
      <c r="B41" s="6">
        <v>41005.18</v>
      </c>
      <c r="C41" s="6">
        <v>0</v>
      </c>
      <c r="D41" s="6">
        <v>4593.43</v>
      </c>
      <c r="E41" s="6">
        <v>228.31</v>
      </c>
      <c r="F41" s="6">
        <v>22278.58</v>
      </c>
      <c r="G41" s="6">
        <v>12156.75</v>
      </c>
      <c r="H41" s="6">
        <v>417559.41</v>
      </c>
      <c r="I41" s="6">
        <v>52124.82</v>
      </c>
      <c r="J41" s="6">
        <v>102151.23</v>
      </c>
      <c r="K41" s="6">
        <v>256867.5</v>
      </c>
      <c r="L41" s="6">
        <v>146167.12</v>
      </c>
      <c r="M41" s="6">
        <v>0</v>
      </c>
      <c r="N41" s="6">
        <v>0</v>
      </c>
      <c r="O41" s="6">
        <v>250847.56</v>
      </c>
      <c r="P41" s="6">
        <v>0</v>
      </c>
      <c r="Q41" s="6">
        <v>0</v>
      </c>
      <c r="R41" s="6">
        <v>17918.439999999999</v>
      </c>
      <c r="S41" s="6">
        <v>0</v>
      </c>
      <c r="T41" s="6">
        <v>0</v>
      </c>
      <c r="U41" s="7">
        <v>1323898.33</v>
      </c>
    </row>
    <row r="42" spans="1:21">
      <c r="A42" s="38"/>
      <c r="B42" s="39">
        <f>SUBTOTAL(109,B30:B41)</f>
        <v>41005.18</v>
      </c>
      <c r="C42" s="39">
        <f t="shared" ref="C42:U42" si="2">SUBTOTAL(109,C30:C41)</f>
        <v>11281.45</v>
      </c>
      <c r="D42" s="39">
        <f t="shared" si="2"/>
        <v>93571.109999999986</v>
      </c>
      <c r="E42" s="39">
        <f t="shared" si="2"/>
        <v>4823.6800000000012</v>
      </c>
      <c r="F42" s="39">
        <f t="shared" si="2"/>
        <v>201636.83000000002</v>
      </c>
      <c r="G42" s="39">
        <f t="shared" si="2"/>
        <v>255802.9</v>
      </c>
      <c r="H42" s="39">
        <f t="shared" si="2"/>
        <v>4279391.63</v>
      </c>
      <c r="I42" s="39">
        <f t="shared" si="2"/>
        <v>312364.55</v>
      </c>
      <c r="J42" s="39">
        <f t="shared" si="2"/>
        <v>1460547.2499999998</v>
      </c>
      <c r="K42" s="39">
        <f t="shared" si="2"/>
        <v>653127.84</v>
      </c>
      <c r="L42" s="39">
        <f t="shared" si="2"/>
        <v>1034310.53</v>
      </c>
      <c r="M42" s="39">
        <f t="shared" si="2"/>
        <v>11782.720000000001</v>
      </c>
      <c r="N42" s="39">
        <f t="shared" si="2"/>
        <v>0</v>
      </c>
      <c r="O42" s="39">
        <f t="shared" si="2"/>
        <v>848724.82000000007</v>
      </c>
      <c r="P42" s="39">
        <f t="shared" si="2"/>
        <v>0</v>
      </c>
      <c r="Q42" s="39">
        <f t="shared" si="2"/>
        <v>0</v>
      </c>
      <c r="R42" s="39">
        <f t="shared" si="2"/>
        <v>85446.57</v>
      </c>
      <c r="S42" s="39">
        <f t="shared" si="2"/>
        <v>0</v>
      </c>
      <c r="T42" s="39">
        <f t="shared" si="2"/>
        <v>610965.44999999995</v>
      </c>
      <c r="U42" s="39">
        <f t="shared" si="2"/>
        <v>9904782.5099999998</v>
      </c>
    </row>
    <row r="43" spans="1:21">
      <c r="A43" s="38" t="s">
        <v>36</v>
      </c>
      <c r="B43" s="6">
        <v>0</v>
      </c>
      <c r="C43" s="6">
        <v>855.87</v>
      </c>
      <c r="D43" s="6">
        <v>4089.21</v>
      </c>
      <c r="E43" s="6">
        <v>274.52999999999997</v>
      </c>
      <c r="F43" s="6">
        <v>17735.259999999998</v>
      </c>
      <c r="G43" s="6">
        <v>9277.58</v>
      </c>
      <c r="H43" s="6">
        <v>468236.82</v>
      </c>
      <c r="I43" s="6">
        <v>40395.81</v>
      </c>
      <c r="J43" s="6">
        <v>153412.31</v>
      </c>
      <c r="K43" s="6">
        <v>0</v>
      </c>
      <c r="L43" s="6">
        <v>219540.96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7125</v>
      </c>
      <c r="T43" s="6">
        <v>0</v>
      </c>
      <c r="U43" s="7">
        <v>920943.35</v>
      </c>
    </row>
    <row r="44" spans="1:21">
      <c r="A44" s="38" t="s">
        <v>37</v>
      </c>
      <c r="B44" s="6">
        <v>0</v>
      </c>
      <c r="C44" s="6">
        <v>1711.74</v>
      </c>
      <c r="D44" s="6">
        <v>3214.74</v>
      </c>
      <c r="E44" s="6">
        <v>130.9</v>
      </c>
      <c r="F44" s="6">
        <v>14667.97</v>
      </c>
      <c r="G44" s="6">
        <v>8165.95</v>
      </c>
      <c r="H44" s="6">
        <v>395726.63</v>
      </c>
      <c r="I44" s="6">
        <v>42016.56</v>
      </c>
      <c r="J44" s="6">
        <v>162135.54</v>
      </c>
      <c r="K44" s="6">
        <v>0</v>
      </c>
      <c r="L44" s="6">
        <v>119749.62</v>
      </c>
      <c r="M44" s="6">
        <v>2509.65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25000</v>
      </c>
      <c r="T44" s="6">
        <v>7200</v>
      </c>
      <c r="U44" s="7">
        <v>782229.3</v>
      </c>
    </row>
    <row r="45" spans="1:21">
      <c r="A45" s="38" t="s">
        <v>38</v>
      </c>
      <c r="B45" s="6">
        <v>56400.72</v>
      </c>
      <c r="C45" s="6">
        <v>1711.74</v>
      </c>
      <c r="D45" s="6">
        <v>2972.24</v>
      </c>
      <c r="E45" s="6">
        <v>141.02000000000001</v>
      </c>
      <c r="F45" s="6">
        <v>14263.8</v>
      </c>
      <c r="G45" s="6">
        <v>10188.52</v>
      </c>
      <c r="H45" s="6">
        <v>449922.74</v>
      </c>
      <c r="I45" s="6">
        <v>70534.759999999995</v>
      </c>
      <c r="J45" s="6">
        <v>154007.43</v>
      </c>
      <c r="K45" s="6">
        <v>0</v>
      </c>
      <c r="L45" s="6">
        <v>219540.97</v>
      </c>
      <c r="M45" s="6">
        <v>5067.57</v>
      </c>
      <c r="N45" s="6">
        <v>0</v>
      </c>
      <c r="O45" s="6">
        <v>18978.240000000002</v>
      </c>
      <c r="P45" s="6">
        <v>0</v>
      </c>
      <c r="Q45" s="6">
        <v>0</v>
      </c>
      <c r="R45" s="6">
        <v>0</v>
      </c>
      <c r="S45" s="6">
        <v>25043.95</v>
      </c>
      <c r="T45" s="6">
        <v>0</v>
      </c>
      <c r="U45" s="7">
        <v>1028773.7</v>
      </c>
    </row>
    <row r="46" spans="1:21">
      <c r="A46" s="38" t="s">
        <v>39</v>
      </c>
      <c r="B46" s="6">
        <v>0</v>
      </c>
      <c r="C46" s="6">
        <v>1711.74</v>
      </c>
      <c r="D46" s="6">
        <v>3669.33</v>
      </c>
      <c r="E46" s="6">
        <v>106.14</v>
      </c>
      <c r="F46" s="6">
        <v>10347.11</v>
      </c>
      <c r="G46" s="6">
        <v>9869.89</v>
      </c>
      <c r="H46" s="6">
        <v>429313.84</v>
      </c>
      <c r="I46" s="6">
        <v>69090.59</v>
      </c>
      <c r="J46" s="6">
        <v>181139.14</v>
      </c>
      <c r="K46" s="6">
        <v>0</v>
      </c>
      <c r="L46" s="6">
        <v>238537.61</v>
      </c>
      <c r="M46" s="6">
        <v>1930.5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18826.55</v>
      </c>
      <c r="T46" s="6">
        <v>0</v>
      </c>
      <c r="U46" s="7">
        <v>964542.44</v>
      </c>
    </row>
    <row r="47" spans="1:21">
      <c r="A47" s="38" t="s">
        <v>40</v>
      </c>
      <c r="B47" s="6">
        <v>0</v>
      </c>
      <c r="C47" s="6">
        <v>855.87</v>
      </c>
      <c r="D47" s="6">
        <v>6304.87</v>
      </c>
      <c r="E47" s="6">
        <v>0</v>
      </c>
      <c r="F47" s="6">
        <v>0</v>
      </c>
      <c r="G47" s="6">
        <v>16551.45</v>
      </c>
      <c r="H47" s="6">
        <v>389859.67</v>
      </c>
      <c r="I47" s="6">
        <v>113134.07</v>
      </c>
      <c r="J47" s="6">
        <v>162387.45000000001</v>
      </c>
      <c r="K47" s="6">
        <v>0</v>
      </c>
      <c r="L47" s="6">
        <v>99791.35</v>
      </c>
      <c r="M47" s="6">
        <v>0</v>
      </c>
      <c r="N47" s="6">
        <v>0</v>
      </c>
      <c r="O47" s="6">
        <v>1001.27</v>
      </c>
      <c r="P47" s="6">
        <v>0</v>
      </c>
      <c r="Q47" s="6">
        <v>0</v>
      </c>
      <c r="R47" s="6">
        <v>0</v>
      </c>
      <c r="S47" s="6">
        <v>29551</v>
      </c>
      <c r="T47" s="6">
        <v>0</v>
      </c>
      <c r="U47" s="7">
        <v>819437</v>
      </c>
    </row>
    <row r="48" spans="1:21">
      <c r="A48" s="38" t="s">
        <v>41</v>
      </c>
      <c r="B48" s="6">
        <v>0</v>
      </c>
      <c r="C48" s="6">
        <v>19241.59</v>
      </c>
      <c r="D48" s="6">
        <v>5847.44</v>
      </c>
      <c r="E48" s="6">
        <v>0</v>
      </c>
      <c r="F48" s="6">
        <v>0</v>
      </c>
      <c r="G48" s="6">
        <v>12752.12</v>
      </c>
      <c r="H48" s="6">
        <v>260615.51</v>
      </c>
      <c r="I48" s="6">
        <v>44462.83</v>
      </c>
      <c r="J48" s="6">
        <v>115195.35</v>
      </c>
      <c r="K48" s="6">
        <v>6</v>
      </c>
      <c r="L48" s="6">
        <v>139707.89000000001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23415.77</v>
      </c>
      <c r="T48" s="6">
        <v>0</v>
      </c>
      <c r="U48" s="7">
        <v>621244.5</v>
      </c>
    </row>
    <row r="49" spans="1:21">
      <c r="A49" s="38" t="s">
        <v>42</v>
      </c>
      <c r="B49" s="6">
        <v>0</v>
      </c>
      <c r="C49" s="6">
        <v>855.87</v>
      </c>
      <c r="D49" s="6">
        <v>7442.7</v>
      </c>
      <c r="E49" s="6">
        <v>0</v>
      </c>
      <c r="F49" s="6">
        <v>0</v>
      </c>
      <c r="G49" s="6">
        <v>19131.150000000001</v>
      </c>
      <c r="H49" s="6">
        <v>426610.78</v>
      </c>
      <c r="I49" s="6">
        <v>28543.95</v>
      </c>
      <c r="J49" s="6">
        <v>204435.23</v>
      </c>
      <c r="K49" s="6">
        <v>79024</v>
      </c>
      <c r="L49" s="6">
        <v>179624.43</v>
      </c>
      <c r="M49" s="6">
        <v>0</v>
      </c>
      <c r="N49" s="6">
        <v>0</v>
      </c>
      <c r="O49" s="6">
        <v>20703.25</v>
      </c>
      <c r="P49" s="6">
        <v>0</v>
      </c>
      <c r="Q49" s="6">
        <v>0</v>
      </c>
      <c r="R49" s="6">
        <v>39554.400000000001</v>
      </c>
      <c r="S49" s="6">
        <v>16425</v>
      </c>
      <c r="T49" s="6">
        <v>0</v>
      </c>
      <c r="U49" s="7">
        <v>1022350.76</v>
      </c>
    </row>
    <row r="50" spans="1:21">
      <c r="A50" s="38" t="s">
        <v>43</v>
      </c>
      <c r="B50" s="6">
        <v>0</v>
      </c>
      <c r="C50" s="6">
        <v>0</v>
      </c>
      <c r="D50" s="6">
        <v>6906.87</v>
      </c>
      <c r="E50" s="6">
        <v>0</v>
      </c>
      <c r="F50" s="6">
        <v>0</v>
      </c>
      <c r="G50" s="6">
        <v>17170.57</v>
      </c>
      <c r="H50" s="6">
        <v>382241.58</v>
      </c>
      <c r="I50" s="6">
        <v>30578.82</v>
      </c>
      <c r="J50" s="6">
        <v>194098.61</v>
      </c>
      <c r="K50" s="6">
        <v>87215.81</v>
      </c>
      <c r="L50" s="6">
        <v>199582.7</v>
      </c>
      <c r="M50" s="6">
        <v>0</v>
      </c>
      <c r="N50" s="6">
        <v>0</v>
      </c>
      <c r="O50" s="6">
        <v>25487.18</v>
      </c>
      <c r="P50" s="6">
        <v>0</v>
      </c>
      <c r="Q50" s="6">
        <v>0</v>
      </c>
      <c r="R50" s="6">
        <v>0</v>
      </c>
      <c r="S50" s="6">
        <v>2450</v>
      </c>
      <c r="T50" s="6">
        <v>0</v>
      </c>
      <c r="U50" s="7">
        <v>945732.14</v>
      </c>
    </row>
    <row r="51" spans="1:21">
      <c r="A51" s="38" t="s">
        <v>44</v>
      </c>
      <c r="B51" s="6">
        <v>0</v>
      </c>
      <c r="C51" s="6">
        <v>0</v>
      </c>
      <c r="D51" s="6">
        <v>4582.5</v>
      </c>
      <c r="E51" s="6">
        <v>0</v>
      </c>
      <c r="F51" s="6">
        <v>0</v>
      </c>
      <c r="G51" s="6">
        <v>14646.35</v>
      </c>
      <c r="H51" s="6">
        <v>350506.6</v>
      </c>
      <c r="I51" s="6">
        <v>46478.8</v>
      </c>
      <c r="J51" s="6">
        <v>116344.21</v>
      </c>
      <c r="K51" s="6">
        <v>167030.88</v>
      </c>
      <c r="L51" s="6">
        <v>139708.28</v>
      </c>
      <c r="M51" s="6">
        <v>0</v>
      </c>
      <c r="N51" s="6">
        <v>0</v>
      </c>
      <c r="O51" s="6">
        <v>131437.85</v>
      </c>
      <c r="P51" s="6">
        <v>0</v>
      </c>
      <c r="Q51" s="6">
        <v>3851.44</v>
      </c>
      <c r="R51" s="6">
        <v>28787.040000000001</v>
      </c>
      <c r="S51" s="6">
        <v>16400</v>
      </c>
      <c r="T51" s="6">
        <v>0</v>
      </c>
      <c r="U51" s="7">
        <v>1019773.95</v>
      </c>
    </row>
    <row r="52" spans="1:21">
      <c r="A52" s="38" t="s">
        <v>45</v>
      </c>
      <c r="B52" s="6">
        <v>0</v>
      </c>
      <c r="C52" s="6">
        <v>1043.27</v>
      </c>
      <c r="D52" s="6">
        <v>4666.8500000000004</v>
      </c>
      <c r="E52" s="6">
        <v>0</v>
      </c>
      <c r="F52" s="6">
        <v>0</v>
      </c>
      <c r="G52" s="6">
        <v>11826.08</v>
      </c>
      <c r="H52" s="6">
        <v>450194.93</v>
      </c>
      <c r="I52" s="6">
        <v>22413.84</v>
      </c>
      <c r="J52" s="6">
        <v>61224.57</v>
      </c>
      <c r="K52" s="6">
        <v>126361.88</v>
      </c>
      <c r="L52" s="6">
        <v>119749.62</v>
      </c>
      <c r="M52" s="6">
        <v>10640</v>
      </c>
      <c r="N52" s="6">
        <v>0</v>
      </c>
      <c r="O52" s="6">
        <v>132150.57999999999</v>
      </c>
      <c r="P52" s="6">
        <v>0</v>
      </c>
      <c r="Q52" s="6">
        <v>0</v>
      </c>
      <c r="R52" s="6">
        <v>1910.93</v>
      </c>
      <c r="S52" s="6">
        <v>66025</v>
      </c>
      <c r="T52" s="6">
        <v>0</v>
      </c>
      <c r="U52" s="7">
        <v>1008207.55</v>
      </c>
    </row>
    <row r="53" spans="1:21">
      <c r="A53" s="38" t="s">
        <v>46</v>
      </c>
      <c r="B53" s="6">
        <v>0</v>
      </c>
      <c r="C53" s="6">
        <v>0</v>
      </c>
      <c r="D53" s="6">
        <v>4636.29</v>
      </c>
      <c r="E53" s="6">
        <v>0</v>
      </c>
      <c r="F53" s="6">
        <v>0</v>
      </c>
      <c r="G53" s="6">
        <v>12744.18</v>
      </c>
      <c r="H53" s="6">
        <v>338940.93</v>
      </c>
      <c r="I53" s="6">
        <v>58434.66</v>
      </c>
      <c r="J53" s="6">
        <v>125166.94</v>
      </c>
      <c r="K53" s="6">
        <v>118451.15</v>
      </c>
      <c r="L53" s="6">
        <v>99791.35</v>
      </c>
      <c r="M53" s="6">
        <v>13541.81</v>
      </c>
      <c r="N53" s="6">
        <v>0</v>
      </c>
      <c r="O53" s="6">
        <v>440265.2</v>
      </c>
      <c r="P53" s="6">
        <v>0</v>
      </c>
      <c r="Q53" s="6">
        <v>0</v>
      </c>
      <c r="R53" s="6">
        <v>14136.33</v>
      </c>
      <c r="S53" s="6">
        <v>0</v>
      </c>
      <c r="T53" s="6">
        <v>0</v>
      </c>
      <c r="U53" s="7">
        <v>1226108.8400000001</v>
      </c>
    </row>
    <row r="54" spans="1:21">
      <c r="A54" s="38" t="s">
        <v>47</v>
      </c>
      <c r="B54" s="6">
        <v>0</v>
      </c>
      <c r="C54" s="6">
        <v>6205.2</v>
      </c>
      <c r="D54" s="6">
        <v>4338.05</v>
      </c>
      <c r="E54" s="6">
        <v>0</v>
      </c>
      <c r="F54" s="6">
        <v>0</v>
      </c>
      <c r="G54" s="6">
        <v>9797.18</v>
      </c>
      <c r="H54" s="6">
        <v>541834.07999999996</v>
      </c>
      <c r="I54" s="6">
        <v>38777.1</v>
      </c>
      <c r="J54" s="6">
        <v>121858.32</v>
      </c>
      <c r="K54" s="6">
        <v>177506.28</v>
      </c>
      <c r="L54" s="6">
        <v>219541.36</v>
      </c>
      <c r="M54" s="6">
        <v>12317.41</v>
      </c>
      <c r="N54" s="6">
        <v>0</v>
      </c>
      <c r="O54" s="6">
        <v>22457.93</v>
      </c>
      <c r="P54" s="6">
        <v>0</v>
      </c>
      <c r="Q54" s="6">
        <v>0</v>
      </c>
      <c r="R54" s="6">
        <v>12716.93</v>
      </c>
      <c r="S54" s="6">
        <v>26025</v>
      </c>
      <c r="T54" s="6">
        <v>0</v>
      </c>
      <c r="U54" s="7">
        <v>1193374.8400000001</v>
      </c>
    </row>
    <row r="55" spans="1:21">
      <c r="A55" s="38"/>
      <c r="B55" s="39">
        <f t="shared" ref="B55:U55" si="3">SUBTOTAL(109,B43:B54)</f>
        <v>56400.72</v>
      </c>
      <c r="C55" s="39">
        <f t="shared" si="3"/>
        <v>34192.89</v>
      </c>
      <c r="D55" s="39">
        <f t="shared" si="3"/>
        <v>58671.090000000004</v>
      </c>
      <c r="E55" s="39">
        <f t="shared" si="3"/>
        <v>652.58999999999992</v>
      </c>
      <c r="F55" s="39">
        <f t="shared" si="3"/>
        <v>57014.14</v>
      </c>
      <c r="G55" s="39">
        <f t="shared" si="3"/>
        <v>152121.02000000002</v>
      </c>
      <c r="H55" s="39">
        <f t="shared" si="3"/>
        <v>4884004.1100000003</v>
      </c>
      <c r="I55" s="39">
        <f t="shared" si="3"/>
        <v>604861.79</v>
      </c>
      <c r="J55" s="39">
        <f t="shared" si="3"/>
        <v>1751405.1</v>
      </c>
      <c r="K55" s="39">
        <f t="shared" si="3"/>
        <v>755596</v>
      </c>
      <c r="L55" s="39">
        <f t="shared" si="3"/>
        <v>1994866.1399999997</v>
      </c>
      <c r="M55" s="39">
        <f t="shared" si="3"/>
        <v>46006.94</v>
      </c>
      <c r="N55" s="39">
        <f t="shared" si="3"/>
        <v>0</v>
      </c>
      <c r="O55" s="39">
        <f t="shared" si="3"/>
        <v>792481.50000000012</v>
      </c>
      <c r="P55" s="39">
        <f t="shared" si="3"/>
        <v>0</v>
      </c>
      <c r="Q55" s="39">
        <f t="shared" si="3"/>
        <v>3851.44</v>
      </c>
      <c r="R55" s="39">
        <f t="shared" si="3"/>
        <v>97105.63</v>
      </c>
      <c r="S55" s="39">
        <f t="shared" si="3"/>
        <v>256287.27000000002</v>
      </c>
      <c r="T55" s="39">
        <f t="shared" si="3"/>
        <v>7200</v>
      </c>
      <c r="U55" s="39">
        <f t="shared" si="3"/>
        <v>11552718.369999999</v>
      </c>
    </row>
    <row r="56" spans="1:21">
      <c r="A56" s="38" t="s">
        <v>48</v>
      </c>
      <c r="B56" s="6">
        <v>0</v>
      </c>
      <c r="C56" s="6">
        <v>1043.27</v>
      </c>
      <c r="D56" s="6">
        <v>3655.47</v>
      </c>
      <c r="E56" s="6">
        <v>0</v>
      </c>
      <c r="F56" s="6">
        <v>0</v>
      </c>
      <c r="G56" s="6">
        <v>7338.71</v>
      </c>
      <c r="H56" s="6">
        <v>312506.46000000002</v>
      </c>
      <c r="I56" s="6">
        <v>2801.76</v>
      </c>
      <c r="J56" s="6">
        <v>147981.17000000001</v>
      </c>
      <c r="K56" s="6">
        <v>139031.10999999999</v>
      </c>
      <c r="L56" s="6">
        <v>0</v>
      </c>
      <c r="M56" s="6">
        <v>7755.35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20000</v>
      </c>
      <c r="T56" s="6">
        <v>0</v>
      </c>
      <c r="U56" s="7">
        <v>642113.30000000005</v>
      </c>
    </row>
    <row r="57" spans="1:21">
      <c r="A57" s="38" t="s">
        <v>49</v>
      </c>
      <c r="B57" s="6">
        <v>0</v>
      </c>
      <c r="C57" s="6">
        <v>1043.27</v>
      </c>
      <c r="D57" s="6">
        <v>3148.58</v>
      </c>
      <c r="E57" s="6">
        <v>0</v>
      </c>
      <c r="F57" s="6">
        <v>0</v>
      </c>
      <c r="G57" s="6">
        <v>6820.53</v>
      </c>
      <c r="H57" s="6">
        <v>287305.07</v>
      </c>
      <c r="I57" s="6">
        <v>47782.11</v>
      </c>
      <c r="J57" s="6">
        <v>182770.24</v>
      </c>
      <c r="K57" s="6">
        <v>99378.57</v>
      </c>
      <c r="L57" s="6">
        <v>0</v>
      </c>
      <c r="M57" s="6">
        <v>20528.63</v>
      </c>
      <c r="N57" s="6">
        <v>0</v>
      </c>
      <c r="O57" s="6">
        <v>1717.51</v>
      </c>
      <c r="P57" s="6">
        <v>0</v>
      </c>
      <c r="Q57" s="6">
        <v>0</v>
      </c>
      <c r="R57" s="6">
        <v>20230.37</v>
      </c>
      <c r="S57" s="6">
        <v>12500</v>
      </c>
      <c r="T57" s="6">
        <v>0</v>
      </c>
      <c r="U57" s="7">
        <v>683224.88</v>
      </c>
    </row>
    <row r="58" spans="1:21">
      <c r="A58" s="38" t="s">
        <v>50</v>
      </c>
      <c r="B58" s="6">
        <v>0</v>
      </c>
      <c r="C58" s="6">
        <v>1043.27</v>
      </c>
      <c r="D58" s="6">
        <v>2894.96</v>
      </c>
      <c r="E58" s="6">
        <v>0</v>
      </c>
      <c r="F58" s="6">
        <v>0</v>
      </c>
      <c r="G58" s="6">
        <v>7076.14</v>
      </c>
      <c r="H58" s="6">
        <v>326479.68</v>
      </c>
      <c r="I58" s="6">
        <v>41023.75</v>
      </c>
      <c r="J58" s="6">
        <v>174879.09</v>
      </c>
      <c r="K58" s="6">
        <v>100021.32</v>
      </c>
      <c r="L58" s="6">
        <v>99791.35</v>
      </c>
      <c r="M58" s="6">
        <v>15510.58</v>
      </c>
      <c r="N58" s="6">
        <v>0</v>
      </c>
      <c r="O58" s="6">
        <v>6124.34</v>
      </c>
      <c r="P58" s="6">
        <v>0</v>
      </c>
      <c r="Q58" s="6">
        <v>0</v>
      </c>
      <c r="R58" s="6">
        <v>0</v>
      </c>
      <c r="S58" s="6">
        <v>16250</v>
      </c>
      <c r="T58" s="6">
        <v>0</v>
      </c>
      <c r="U58" s="7">
        <v>791094.48</v>
      </c>
    </row>
    <row r="59" spans="1:21">
      <c r="A59" s="38" t="s">
        <v>51</v>
      </c>
      <c r="B59" s="6">
        <v>0</v>
      </c>
      <c r="C59" s="6">
        <v>1043.27</v>
      </c>
      <c r="D59" s="6">
        <v>3559.43</v>
      </c>
      <c r="E59" s="6">
        <v>0</v>
      </c>
      <c r="F59" s="6">
        <v>0</v>
      </c>
      <c r="G59" s="6">
        <v>7032.06</v>
      </c>
      <c r="H59" s="6">
        <v>463103.52</v>
      </c>
      <c r="I59" s="6">
        <v>31440</v>
      </c>
      <c r="J59" s="6">
        <v>156356.99</v>
      </c>
      <c r="K59" s="6">
        <v>1137.17</v>
      </c>
      <c r="L59" s="6">
        <v>217726.58</v>
      </c>
      <c r="M59" s="6">
        <v>14598.2</v>
      </c>
      <c r="N59" s="6">
        <v>0</v>
      </c>
      <c r="O59" s="6">
        <v>3394.9</v>
      </c>
      <c r="P59" s="6">
        <v>883.07</v>
      </c>
      <c r="Q59" s="6">
        <v>0</v>
      </c>
      <c r="R59" s="6">
        <v>2857.33</v>
      </c>
      <c r="S59" s="6">
        <v>25833.35</v>
      </c>
      <c r="T59" s="6">
        <v>0</v>
      </c>
      <c r="U59" s="7">
        <v>928965.87</v>
      </c>
    </row>
    <row r="60" spans="1:21">
      <c r="A60" s="38" t="s">
        <v>52</v>
      </c>
      <c r="B60" s="6">
        <v>0</v>
      </c>
      <c r="C60" s="6">
        <v>1043.27</v>
      </c>
      <c r="D60" s="6">
        <v>5166.3500000000004</v>
      </c>
      <c r="E60" s="6">
        <v>0</v>
      </c>
      <c r="F60" s="6">
        <v>0</v>
      </c>
      <c r="G60" s="6">
        <v>8332.7199999999993</v>
      </c>
      <c r="H60" s="6">
        <v>306232.28000000003</v>
      </c>
      <c r="I60" s="6">
        <v>30751.67</v>
      </c>
      <c r="J60" s="6">
        <v>171780.25</v>
      </c>
      <c r="K60" s="6">
        <v>1147.06</v>
      </c>
      <c r="L60" s="6">
        <v>257643.64</v>
      </c>
      <c r="M60" s="6">
        <v>18250.97</v>
      </c>
      <c r="N60" s="6">
        <v>0</v>
      </c>
      <c r="O60" s="6">
        <v>0</v>
      </c>
      <c r="P60" s="6">
        <v>0</v>
      </c>
      <c r="Q60" s="6">
        <v>0</v>
      </c>
      <c r="R60" s="6">
        <v>9242.0400000000009</v>
      </c>
      <c r="S60" s="6">
        <v>37006.730000000003</v>
      </c>
      <c r="T60" s="6">
        <v>0</v>
      </c>
      <c r="U60" s="7">
        <v>846596.98</v>
      </c>
    </row>
    <row r="61" spans="1:21">
      <c r="A61" s="38" t="s">
        <v>53</v>
      </c>
      <c r="B61" s="6">
        <v>0</v>
      </c>
      <c r="C61" s="6">
        <v>1224.71</v>
      </c>
      <c r="D61" s="6">
        <v>4099.9799999999996</v>
      </c>
      <c r="E61" s="6">
        <v>0</v>
      </c>
      <c r="F61" s="6">
        <v>0</v>
      </c>
      <c r="G61" s="6">
        <v>7210.16</v>
      </c>
      <c r="H61" s="6">
        <v>531305.18000000005</v>
      </c>
      <c r="I61" s="6">
        <v>23452.21</v>
      </c>
      <c r="J61" s="6">
        <v>180097.13</v>
      </c>
      <c r="K61" s="6">
        <v>0</v>
      </c>
      <c r="L61" s="6">
        <v>277601.39</v>
      </c>
      <c r="M61" s="6">
        <v>82190.87</v>
      </c>
      <c r="N61" s="6">
        <v>0</v>
      </c>
      <c r="O61" s="6">
        <v>570.29999999999995</v>
      </c>
      <c r="P61" s="6">
        <v>0</v>
      </c>
      <c r="Q61" s="6">
        <v>0</v>
      </c>
      <c r="R61" s="6">
        <v>8714.4599999999991</v>
      </c>
      <c r="S61" s="6">
        <v>61550</v>
      </c>
      <c r="T61" s="6">
        <v>0</v>
      </c>
      <c r="U61" s="7">
        <v>1178016.3899999999</v>
      </c>
    </row>
    <row r="62" spans="1:21">
      <c r="A62" s="38" t="s">
        <v>54</v>
      </c>
      <c r="B62" s="6">
        <v>0</v>
      </c>
      <c r="C62" s="6">
        <v>1194.0899999999999</v>
      </c>
      <c r="D62" s="6">
        <v>4526.1899999999996</v>
      </c>
      <c r="E62" s="6">
        <v>0</v>
      </c>
      <c r="F62" s="6">
        <v>0</v>
      </c>
      <c r="G62" s="6">
        <v>7806.93</v>
      </c>
      <c r="H62" s="6">
        <v>385211.15</v>
      </c>
      <c r="I62" s="6">
        <v>55061.68</v>
      </c>
      <c r="J62" s="6">
        <v>167995.14</v>
      </c>
      <c r="K62" s="6">
        <v>59014.2</v>
      </c>
      <c r="L62" s="6">
        <v>233929.07</v>
      </c>
      <c r="M62" s="6">
        <v>22627.200000000001</v>
      </c>
      <c r="N62" s="6">
        <v>0</v>
      </c>
      <c r="O62" s="6">
        <v>26018.29</v>
      </c>
      <c r="P62" s="6">
        <v>0</v>
      </c>
      <c r="Q62" s="6">
        <v>0</v>
      </c>
      <c r="R62" s="6">
        <v>16342.98</v>
      </c>
      <c r="S62" s="6">
        <v>48750</v>
      </c>
      <c r="T62" s="6">
        <v>0</v>
      </c>
      <c r="U62" s="7">
        <v>1028476.92</v>
      </c>
    </row>
    <row r="63" spans="1:21">
      <c r="A63" s="38" t="s">
        <v>55</v>
      </c>
      <c r="B63" s="6">
        <v>0</v>
      </c>
      <c r="C63" s="6">
        <v>30639.41</v>
      </c>
      <c r="D63" s="6">
        <v>4652.6400000000003</v>
      </c>
      <c r="E63" s="6">
        <v>0</v>
      </c>
      <c r="F63" s="6">
        <v>0</v>
      </c>
      <c r="G63" s="6">
        <v>8343.09</v>
      </c>
      <c r="H63" s="6">
        <v>336984.44</v>
      </c>
      <c r="I63" s="6">
        <v>34178.32</v>
      </c>
      <c r="J63" s="6">
        <v>231940.12</v>
      </c>
      <c r="K63" s="6">
        <v>78966.600000000006</v>
      </c>
      <c r="L63" s="6">
        <v>215277.15</v>
      </c>
      <c r="M63" s="6">
        <v>22627.200000000001</v>
      </c>
      <c r="N63" s="6">
        <v>0</v>
      </c>
      <c r="O63" s="6">
        <v>0</v>
      </c>
      <c r="P63" s="6">
        <v>0</v>
      </c>
      <c r="Q63" s="6">
        <v>0</v>
      </c>
      <c r="R63" s="6">
        <v>5606.41</v>
      </c>
      <c r="S63" s="6">
        <v>47500</v>
      </c>
      <c r="T63" s="6">
        <v>0</v>
      </c>
      <c r="U63" s="7">
        <v>1016715.38</v>
      </c>
    </row>
    <row r="64" spans="1:21">
      <c r="A64" s="38" t="s">
        <v>56</v>
      </c>
      <c r="B64" s="6">
        <v>0</v>
      </c>
      <c r="C64" s="6">
        <v>21635.27</v>
      </c>
      <c r="D64" s="6">
        <v>4157.53</v>
      </c>
      <c r="E64" s="6">
        <v>0</v>
      </c>
      <c r="F64" s="6">
        <v>0</v>
      </c>
      <c r="G64" s="6">
        <v>7054.53</v>
      </c>
      <c r="H64" s="6">
        <v>427829.2</v>
      </c>
      <c r="I64" s="6">
        <v>49017.21</v>
      </c>
      <c r="J64" s="6">
        <v>170980.29</v>
      </c>
      <c r="K64" s="6">
        <v>138122.12</v>
      </c>
      <c r="L64" s="6">
        <v>59874.81</v>
      </c>
      <c r="M64" s="6">
        <v>9050.8799999999992</v>
      </c>
      <c r="N64" s="6">
        <v>0</v>
      </c>
      <c r="O64" s="6">
        <v>77598.39</v>
      </c>
      <c r="P64" s="6">
        <v>0</v>
      </c>
      <c r="Q64" s="6">
        <v>0</v>
      </c>
      <c r="R64" s="6">
        <v>10096.91</v>
      </c>
      <c r="S64" s="6">
        <v>45000</v>
      </c>
      <c r="T64" s="6">
        <v>0</v>
      </c>
      <c r="U64" s="7">
        <v>1020417.14</v>
      </c>
    </row>
    <row r="65" spans="1:21">
      <c r="A65" s="38" t="s">
        <v>57</v>
      </c>
      <c r="B65" s="6">
        <v>0</v>
      </c>
      <c r="C65" s="6">
        <v>164842.54</v>
      </c>
      <c r="D65" s="6">
        <v>3005.03</v>
      </c>
      <c r="E65" s="6">
        <v>0</v>
      </c>
      <c r="F65" s="6">
        <v>0</v>
      </c>
      <c r="G65" s="6">
        <v>5244.31</v>
      </c>
      <c r="H65" s="6">
        <v>365314.68</v>
      </c>
      <c r="I65" s="6">
        <v>23818.42</v>
      </c>
      <c r="J65" s="6">
        <v>114703.5</v>
      </c>
      <c r="K65" s="6">
        <v>215973.94</v>
      </c>
      <c r="L65" s="6">
        <v>199582.7</v>
      </c>
      <c r="M65" s="6">
        <v>12700.43</v>
      </c>
      <c r="N65" s="6">
        <v>0</v>
      </c>
      <c r="O65" s="6">
        <v>355719.47</v>
      </c>
      <c r="P65" s="6">
        <v>2716.97</v>
      </c>
      <c r="Q65" s="6">
        <v>0</v>
      </c>
      <c r="R65" s="6">
        <v>26715.77</v>
      </c>
      <c r="S65" s="6">
        <v>60000</v>
      </c>
      <c r="T65" s="6">
        <v>0</v>
      </c>
      <c r="U65" s="7">
        <v>1550337.76</v>
      </c>
    </row>
    <row r="66" spans="1:21">
      <c r="A66" s="38" t="s">
        <v>58</v>
      </c>
      <c r="B66" s="6">
        <v>0</v>
      </c>
      <c r="C66" s="6">
        <v>83979.1</v>
      </c>
      <c r="D66" s="6">
        <v>3026.84</v>
      </c>
      <c r="E66" s="6">
        <v>0</v>
      </c>
      <c r="F66" s="6">
        <v>0</v>
      </c>
      <c r="G66" s="6">
        <v>2419.09</v>
      </c>
      <c r="H66" s="6">
        <v>436618.44</v>
      </c>
      <c r="I66" s="6">
        <v>101509.78</v>
      </c>
      <c r="J66" s="6">
        <v>126048.97</v>
      </c>
      <c r="K66" s="6">
        <v>217076.49</v>
      </c>
      <c r="L66" s="6">
        <v>309208.03000000003</v>
      </c>
      <c r="M66" s="6">
        <v>21897.27</v>
      </c>
      <c r="N66" s="6">
        <v>0</v>
      </c>
      <c r="O66" s="6">
        <v>278922.21999999997</v>
      </c>
      <c r="P66" s="6">
        <v>6903.15</v>
      </c>
      <c r="Q66" s="6">
        <v>0</v>
      </c>
      <c r="R66" s="6">
        <v>8086.28</v>
      </c>
      <c r="S66" s="6">
        <v>27462.27</v>
      </c>
      <c r="T66" s="6">
        <v>0</v>
      </c>
      <c r="U66" s="7">
        <v>1623157.93</v>
      </c>
    </row>
    <row r="67" spans="1:21">
      <c r="A67" s="38" t="s">
        <v>59</v>
      </c>
      <c r="B67" s="6">
        <v>0</v>
      </c>
      <c r="C67" s="6">
        <v>955.28</v>
      </c>
      <c r="D67" s="6">
        <v>2762.48</v>
      </c>
      <c r="E67" s="6">
        <v>0</v>
      </c>
      <c r="F67" s="6">
        <v>0</v>
      </c>
      <c r="G67" s="6">
        <v>2613.71</v>
      </c>
      <c r="H67" s="6">
        <v>460016.44</v>
      </c>
      <c r="I67" s="6">
        <v>61906.85</v>
      </c>
      <c r="J67" s="6">
        <v>90928.54</v>
      </c>
      <c r="K67" s="6">
        <v>118343.49</v>
      </c>
      <c r="L67" s="6">
        <v>339290.59</v>
      </c>
      <c r="M67" s="6">
        <v>26951.78</v>
      </c>
      <c r="N67" s="6">
        <v>0</v>
      </c>
      <c r="O67" s="6">
        <v>189045.83</v>
      </c>
      <c r="P67" s="6">
        <v>1223.77</v>
      </c>
      <c r="Q67" s="6">
        <v>0</v>
      </c>
      <c r="R67" s="6">
        <v>39727.72</v>
      </c>
      <c r="S67" s="6">
        <v>29415.94</v>
      </c>
      <c r="T67" s="6">
        <v>0</v>
      </c>
      <c r="U67" s="7">
        <v>1363182.42</v>
      </c>
    </row>
    <row r="68" spans="1:21">
      <c r="A68" s="38"/>
      <c r="B68" s="39">
        <f t="shared" ref="B68:U68" si="4">SUBTOTAL(109,B56:B67)</f>
        <v>0</v>
      </c>
      <c r="C68" s="39">
        <f t="shared" si="4"/>
        <v>309686.75</v>
      </c>
      <c r="D68" s="39">
        <f t="shared" si="4"/>
        <v>44655.48</v>
      </c>
      <c r="E68" s="39">
        <f t="shared" si="4"/>
        <v>0</v>
      </c>
      <c r="F68" s="39">
        <f t="shared" si="4"/>
        <v>0</v>
      </c>
      <c r="G68" s="39">
        <f t="shared" si="4"/>
        <v>77291.98000000001</v>
      </c>
      <c r="H68" s="39">
        <f t="shared" si="4"/>
        <v>4638906.54</v>
      </c>
      <c r="I68" s="39">
        <f t="shared" si="4"/>
        <v>502743.75999999989</v>
      </c>
      <c r="J68" s="39">
        <f t="shared" si="4"/>
        <v>1916461.43</v>
      </c>
      <c r="K68" s="39">
        <f t="shared" si="4"/>
        <v>1168212.07</v>
      </c>
      <c r="L68" s="39">
        <f t="shared" si="4"/>
        <v>2209925.31</v>
      </c>
      <c r="M68" s="39">
        <f t="shared" si="4"/>
        <v>274689.36</v>
      </c>
      <c r="N68" s="39">
        <f t="shared" si="4"/>
        <v>0</v>
      </c>
      <c r="O68" s="39">
        <f t="shared" si="4"/>
        <v>939111.24999999988</v>
      </c>
      <c r="P68" s="39">
        <f t="shared" si="4"/>
        <v>11726.96</v>
      </c>
      <c r="Q68" s="39">
        <f t="shared" si="4"/>
        <v>0</v>
      </c>
      <c r="R68" s="39">
        <f t="shared" si="4"/>
        <v>147620.27000000002</v>
      </c>
      <c r="S68" s="39">
        <f t="shared" si="4"/>
        <v>431268.29000000004</v>
      </c>
      <c r="T68" s="39">
        <f t="shared" si="4"/>
        <v>0</v>
      </c>
      <c r="U68" s="39">
        <f t="shared" si="4"/>
        <v>12672299.449999999</v>
      </c>
    </row>
    <row r="69" spans="1:21">
      <c r="A69" s="38" t="s">
        <v>60</v>
      </c>
      <c r="B69" s="6">
        <v>0</v>
      </c>
      <c r="C69" s="6">
        <v>3331.41</v>
      </c>
      <c r="D69" s="6">
        <v>939.08</v>
      </c>
      <c r="E69" s="6">
        <v>0</v>
      </c>
      <c r="F69" s="6">
        <v>0</v>
      </c>
      <c r="G69" s="6">
        <v>1001</v>
      </c>
      <c r="H69" s="6">
        <v>316926.21999999997</v>
      </c>
      <c r="I69" s="6">
        <v>11878.44</v>
      </c>
      <c r="J69" s="6">
        <v>58625.52</v>
      </c>
      <c r="K69" s="6">
        <v>177991.47</v>
      </c>
      <c r="L69" s="6">
        <v>0</v>
      </c>
      <c r="M69" s="6">
        <v>27371.59</v>
      </c>
      <c r="N69" s="6">
        <v>0</v>
      </c>
      <c r="O69" s="6">
        <v>8588.4500000000007</v>
      </c>
      <c r="P69" s="6">
        <v>0</v>
      </c>
      <c r="Q69" s="6">
        <v>0</v>
      </c>
      <c r="R69" s="6">
        <v>0</v>
      </c>
      <c r="S69" s="6">
        <v>26719.87</v>
      </c>
      <c r="T69" s="6">
        <v>0</v>
      </c>
      <c r="U69" s="7">
        <v>633373.05000000005</v>
      </c>
    </row>
    <row r="70" spans="1:21">
      <c r="A70" s="38" t="s">
        <v>61</v>
      </c>
      <c r="B70" s="6">
        <v>0</v>
      </c>
      <c r="C70" s="6">
        <v>2960.24</v>
      </c>
      <c r="D70" s="6">
        <v>1983.93</v>
      </c>
      <c r="E70" s="6">
        <v>0</v>
      </c>
      <c r="F70" s="6">
        <v>0</v>
      </c>
      <c r="G70" s="6">
        <v>1974.17</v>
      </c>
      <c r="H70" s="6">
        <v>297117.53000000003</v>
      </c>
      <c r="I70" s="6">
        <v>29420.12</v>
      </c>
      <c r="J70" s="6">
        <v>65333.74</v>
      </c>
      <c r="K70" s="6">
        <v>138437.81</v>
      </c>
      <c r="L70" s="6">
        <v>0</v>
      </c>
      <c r="M70" s="6">
        <v>19634.560000000001</v>
      </c>
      <c r="N70" s="6">
        <v>0</v>
      </c>
      <c r="O70" s="6">
        <v>0</v>
      </c>
      <c r="P70" s="6">
        <v>0</v>
      </c>
      <c r="Q70" s="6">
        <v>0</v>
      </c>
      <c r="R70" s="6">
        <v>34369.019999999997</v>
      </c>
      <c r="S70" s="6">
        <v>55207.88</v>
      </c>
      <c r="T70" s="6">
        <v>0</v>
      </c>
      <c r="U70" s="7">
        <v>646439</v>
      </c>
    </row>
    <row r="71" spans="1:21">
      <c r="A71" s="38" t="s">
        <v>62</v>
      </c>
      <c r="B71" s="6">
        <v>1432.91</v>
      </c>
      <c r="C71" s="6">
        <v>0</v>
      </c>
      <c r="D71" s="6">
        <v>1679.27</v>
      </c>
      <c r="E71" s="6">
        <v>58.97</v>
      </c>
      <c r="F71" s="6">
        <v>0</v>
      </c>
      <c r="G71" s="6">
        <v>1445.86</v>
      </c>
      <c r="H71" s="6">
        <v>321799.03999999998</v>
      </c>
      <c r="I71" s="6">
        <v>28858.12</v>
      </c>
      <c r="J71" s="6">
        <v>98102.07</v>
      </c>
      <c r="K71" s="6">
        <v>18597.48</v>
      </c>
      <c r="L71" s="6">
        <v>78925.88</v>
      </c>
      <c r="M71" s="6">
        <v>6861.15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37761.919999999998</v>
      </c>
      <c r="T71" s="6">
        <v>0</v>
      </c>
      <c r="U71" s="7">
        <v>595522.67000000004</v>
      </c>
    </row>
    <row r="72" spans="1:21">
      <c r="A72" s="38" t="s">
        <v>63</v>
      </c>
      <c r="B72" s="6">
        <v>716.46</v>
      </c>
      <c r="C72" s="6">
        <v>0</v>
      </c>
      <c r="D72" s="6">
        <v>1705.01</v>
      </c>
      <c r="E72" s="6">
        <v>0</v>
      </c>
      <c r="F72" s="6">
        <v>0</v>
      </c>
      <c r="G72" s="6">
        <v>889.76</v>
      </c>
      <c r="H72" s="6">
        <v>387505.96</v>
      </c>
      <c r="I72" s="6">
        <v>146488.59</v>
      </c>
      <c r="J72" s="6">
        <v>99158.81</v>
      </c>
      <c r="K72" s="6">
        <v>10693.55</v>
      </c>
      <c r="L72" s="6">
        <v>118842.42</v>
      </c>
      <c r="M72" s="6">
        <v>16422.96</v>
      </c>
      <c r="N72" s="6">
        <v>0</v>
      </c>
      <c r="O72" s="6">
        <v>0</v>
      </c>
      <c r="P72" s="6">
        <v>1614.43</v>
      </c>
      <c r="Q72" s="6">
        <v>0</v>
      </c>
      <c r="R72" s="6">
        <v>24231.09</v>
      </c>
      <c r="S72" s="6">
        <v>66563.350000000006</v>
      </c>
      <c r="T72" s="6">
        <v>0</v>
      </c>
      <c r="U72" s="7">
        <v>874832.39</v>
      </c>
    </row>
    <row r="73" spans="1:21">
      <c r="A73" s="38" t="s">
        <v>64</v>
      </c>
      <c r="B73" s="6">
        <v>955.28</v>
      </c>
      <c r="C73" s="6">
        <v>0</v>
      </c>
      <c r="D73" s="6">
        <v>2508.35</v>
      </c>
      <c r="E73" s="6">
        <v>0</v>
      </c>
      <c r="F73" s="6">
        <v>0</v>
      </c>
      <c r="G73" s="6">
        <v>889.78</v>
      </c>
      <c r="H73" s="6">
        <v>382394.7</v>
      </c>
      <c r="I73" s="6">
        <v>123676.93</v>
      </c>
      <c r="J73" s="6">
        <v>97435.23</v>
      </c>
      <c r="K73" s="6">
        <v>18597.48</v>
      </c>
      <c r="L73" s="6">
        <v>237684.86</v>
      </c>
      <c r="M73" s="6">
        <v>26026.26</v>
      </c>
      <c r="N73" s="6">
        <v>0</v>
      </c>
      <c r="O73" s="6">
        <v>2433.96</v>
      </c>
      <c r="P73" s="6">
        <v>951.72</v>
      </c>
      <c r="Q73" s="6">
        <v>0</v>
      </c>
      <c r="R73" s="6">
        <v>3792.04</v>
      </c>
      <c r="S73" s="6">
        <v>76074.850000000006</v>
      </c>
      <c r="T73" s="6">
        <v>0</v>
      </c>
      <c r="U73" s="7">
        <v>973421.44</v>
      </c>
    </row>
    <row r="74" spans="1:21">
      <c r="A74" s="38" t="s">
        <v>65</v>
      </c>
      <c r="B74" s="6">
        <v>1194.0899999999999</v>
      </c>
      <c r="C74" s="6">
        <v>0</v>
      </c>
      <c r="D74" s="6">
        <v>1956.35</v>
      </c>
      <c r="E74" s="6">
        <v>0</v>
      </c>
      <c r="F74" s="6">
        <v>0</v>
      </c>
      <c r="G74" s="6">
        <v>778.56</v>
      </c>
      <c r="H74" s="6">
        <v>447594.65</v>
      </c>
      <c r="I74" s="6">
        <v>60373.31</v>
      </c>
      <c r="J74" s="6">
        <v>71822.91</v>
      </c>
      <c r="K74" s="6">
        <v>18597.48</v>
      </c>
      <c r="L74" s="6">
        <v>158758.97</v>
      </c>
      <c r="M74" s="6">
        <v>9561.81</v>
      </c>
      <c r="N74" s="6">
        <v>0</v>
      </c>
      <c r="O74" s="6">
        <v>1515.54</v>
      </c>
      <c r="P74" s="6">
        <v>0</v>
      </c>
      <c r="Q74" s="6">
        <v>0</v>
      </c>
      <c r="R74" s="6">
        <v>2267.9899999999998</v>
      </c>
      <c r="S74" s="6">
        <v>105505.5</v>
      </c>
      <c r="T74" s="6">
        <v>0</v>
      </c>
      <c r="U74" s="7">
        <v>879927.16</v>
      </c>
    </row>
    <row r="75" spans="1:21">
      <c r="A75" s="38" t="s">
        <v>66</v>
      </c>
      <c r="B75" s="6">
        <v>716.46</v>
      </c>
      <c r="C75" s="6">
        <v>60872.72</v>
      </c>
      <c r="D75" s="6">
        <v>2275.96</v>
      </c>
      <c r="E75" s="6">
        <v>0</v>
      </c>
      <c r="F75" s="6">
        <v>0</v>
      </c>
      <c r="G75" s="6">
        <v>1084.42</v>
      </c>
      <c r="H75" s="6">
        <v>334217.24</v>
      </c>
      <c r="I75" s="6">
        <v>30150.74</v>
      </c>
      <c r="J75" s="6">
        <v>89217.24</v>
      </c>
      <c r="K75" s="6">
        <v>18597.48</v>
      </c>
      <c r="L75" s="6">
        <v>179624.43</v>
      </c>
      <c r="M75" s="6">
        <v>49268.86</v>
      </c>
      <c r="N75" s="6">
        <v>0</v>
      </c>
      <c r="O75" s="6">
        <v>0</v>
      </c>
      <c r="P75" s="6">
        <v>0</v>
      </c>
      <c r="Q75" s="6">
        <v>0</v>
      </c>
      <c r="R75" s="6">
        <v>4014.79</v>
      </c>
      <c r="S75" s="6">
        <v>67500</v>
      </c>
      <c r="T75" s="6">
        <v>0</v>
      </c>
      <c r="U75" s="7">
        <v>837540.34</v>
      </c>
    </row>
    <row r="76" spans="1:21">
      <c r="A76" s="38" t="s">
        <v>67</v>
      </c>
      <c r="B76" s="6">
        <v>0</v>
      </c>
      <c r="C76" s="6">
        <v>39072.17</v>
      </c>
      <c r="D76" s="6">
        <v>2712.77</v>
      </c>
      <c r="E76" s="6">
        <v>0</v>
      </c>
      <c r="F76" s="6">
        <v>0</v>
      </c>
      <c r="G76" s="6">
        <v>1167.83</v>
      </c>
      <c r="H76" s="6">
        <v>273692.55</v>
      </c>
      <c r="I76" s="6">
        <v>48953.62</v>
      </c>
      <c r="J76" s="6">
        <v>56774.37</v>
      </c>
      <c r="K76" s="6">
        <v>0</v>
      </c>
      <c r="L76" s="6">
        <v>178717.23</v>
      </c>
      <c r="M76" s="6">
        <v>25984.77</v>
      </c>
      <c r="N76" s="6">
        <v>0</v>
      </c>
      <c r="O76" s="6">
        <v>0</v>
      </c>
      <c r="P76" s="6">
        <v>0</v>
      </c>
      <c r="Q76" s="6">
        <v>0</v>
      </c>
      <c r="R76" s="6">
        <v>7430.46</v>
      </c>
      <c r="S76" s="6">
        <v>54689.55</v>
      </c>
      <c r="T76" s="6">
        <v>0</v>
      </c>
      <c r="U76" s="7">
        <v>689195.32</v>
      </c>
    </row>
    <row r="77" spans="1:21">
      <c r="A77" s="38" t="s">
        <v>68</v>
      </c>
      <c r="B77" s="6">
        <v>716.46</v>
      </c>
      <c r="C77" s="6">
        <v>93167.44</v>
      </c>
      <c r="D77" s="6">
        <v>2264.4</v>
      </c>
      <c r="E77" s="6">
        <v>0</v>
      </c>
      <c r="F77" s="6">
        <v>18.14</v>
      </c>
      <c r="G77" s="6">
        <v>1001</v>
      </c>
      <c r="H77" s="6">
        <v>286987.06</v>
      </c>
      <c r="I77" s="6">
        <v>22432.03</v>
      </c>
      <c r="J77" s="6">
        <v>72971.97</v>
      </c>
      <c r="K77" s="6">
        <v>37742.519999999997</v>
      </c>
      <c r="L77" s="6">
        <v>289488.64000000001</v>
      </c>
      <c r="M77" s="6">
        <v>21021.38</v>
      </c>
      <c r="N77" s="6">
        <v>0</v>
      </c>
      <c r="O77" s="6">
        <v>0</v>
      </c>
      <c r="P77" s="6">
        <v>3317.99</v>
      </c>
      <c r="Q77" s="6">
        <v>0</v>
      </c>
      <c r="R77" s="6">
        <v>51825.63</v>
      </c>
      <c r="S77" s="6">
        <v>61969.1</v>
      </c>
      <c r="T77" s="6">
        <v>0</v>
      </c>
      <c r="U77" s="7">
        <v>944923.76</v>
      </c>
    </row>
    <row r="78" spans="1:21">
      <c r="A78" s="38" t="s">
        <v>69</v>
      </c>
      <c r="B78" s="6">
        <v>955.28</v>
      </c>
      <c r="C78" s="6">
        <v>256554.41</v>
      </c>
      <c r="D78" s="6">
        <v>2202.02</v>
      </c>
      <c r="E78" s="6">
        <v>0</v>
      </c>
      <c r="F78" s="6">
        <v>0</v>
      </c>
      <c r="G78" s="6">
        <v>1251.25</v>
      </c>
      <c r="H78" s="6">
        <v>408380.32</v>
      </c>
      <c r="I78" s="6">
        <v>28021.55</v>
      </c>
      <c r="J78" s="6">
        <v>70808.070000000007</v>
      </c>
      <c r="K78" s="6">
        <v>18597.48</v>
      </c>
      <c r="L78" s="6">
        <v>19317.14</v>
      </c>
      <c r="M78" s="6">
        <v>14160.24</v>
      </c>
      <c r="N78" s="6">
        <v>0</v>
      </c>
      <c r="O78" s="6">
        <v>0</v>
      </c>
      <c r="P78" s="6">
        <v>290.24</v>
      </c>
      <c r="Q78" s="6">
        <v>0</v>
      </c>
      <c r="R78" s="6">
        <v>14934.16</v>
      </c>
      <c r="S78" s="6">
        <v>103985.74</v>
      </c>
      <c r="T78" s="6">
        <v>0</v>
      </c>
      <c r="U78" s="7">
        <v>939457.9</v>
      </c>
    </row>
    <row r="79" spans="1:21">
      <c r="A79" s="38" t="s">
        <v>70</v>
      </c>
      <c r="B79" s="6">
        <v>1450.6</v>
      </c>
      <c r="C79" s="6">
        <v>238488.05</v>
      </c>
      <c r="D79" s="6">
        <v>2012.07</v>
      </c>
      <c r="E79" s="6">
        <v>0</v>
      </c>
      <c r="F79" s="6">
        <v>0</v>
      </c>
      <c r="G79" s="6">
        <v>1001</v>
      </c>
      <c r="H79" s="6">
        <v>437599.28</v>
      </c>
      <c r="I79" s="6">
        <v>87408.35</v>
      </c>
      <c r="J79" s="6">
        <v>77087.78</v>
      </c>
      <c r="K79" s="6">
        <v>0</v>
      </c>
      <c r="L79" s="6">
        <v>409205.23</v>
      </c>
      <c r="M79" s="6">
        <v>15437.58</v>
      </c>
      <c r="N79" s="6">
        <v>0</v>
      </c>
      <c r="O79" s="6">
        <v>0</v>
      </c>
      <c r="P79" s="6">
        <v>18063.45</v>
      </c>
      <c r="Q79" s="6">
        <v>0</v>
      </c>
      <c r="R79" s="6">
        <v>25889.52</v>
      </c>
      <c r="S79" s="6">
        <v>62717.09</v>
      </c>
      <c r="T79" s="6">
        <v>0</v>
      </c>
      <c r="U79" s="7">
        <v>1376360</v>
      </c>
    </row>
    <row r="80" spans="1:21">
      <c r="A80" s="38" t="s">
        <v>71</v>
      </c>
      <c r="B80" s="6">
        <v>1485.98</v>
      </c>
      <c r="C80" s="6">
        <v>293831.06</v>
      </c>
      <c r="D80" s="6">
        <v>2809.04</v>
      </c>
      <c r="E80" s="6">
        <v>0</v>
      </c>
      <c r="F80" s="6">
        <v>0</v>
      </c>
      <c r="G80" s="6">
        <v>1167.82</v>
      </c>
      <c r="H80" s="6">
        <v>369057.73</v>
      </c>
      <c r="I80" s="6">
        <v>94825.34</v>
      </c>
      <c r="J80" s="6">
        <v>51814.84</v>
      </c>
      <c r="K80" s="6">
        <v>28494.79</v>
      </c>
      <c r="L80" s="6">
        <v>828561.11</v>
      </c>
      <c r="M80" s="6">
        <v>18832.89</v>
      </c>
      <c r="N80" s="6">
        <v>0</v>
      </c>
      <c r="O80" s="6">
        <v>0</v>
      </c>
      <c r="P80" s="6">
        <v>3447.61</v>
      </c>
      <c r="Q80" s="6">
        <v>0</v>
      </c>
      <c r="R80" s="6">
        <v>2934.4</v>
      </c>
      <c r="S80" s="6">
        <v>47925.3</v>
      </c>
      <c r="T80" s="6">
        <v>0</v>
      </c>
      <c r="U80" s="7">
        <v>1745187.91</v>
      </c>
    </row>
    <row r="81" spans="1:21">
      <c r="A81" s="38"/>
      <c r="B81" s="39">
        <f t="shared" ref="B81:U81" si="5">SUBTOTAL(109,B69:B80)</f>
        <v>9623.5199999999986</v>
      </c>
      <c r="C81" s="39">
        <f t="shared" si="5"/>
        <v>988277.5</v>
      </c>
      <c r="D81" s="39">
        <f t="shared" si="5"/>
        <v>25048.250000000004</v>
      </c>
      <c r="E81" s="39">
        <f t="shared" si="5"/>
        <v>58.97</v>
      </c>
      <c r="F81" s="39">
        <f t="shared" si="5"/>
        <v>18.14</v>
      </c>
      <c r="G81" s="39">
        <f t="shared" si="5"/>
        <v>13652.449999999999</v>
      </c>
      <c r="H81" s="39">
        <f t="shared" si="5"/>
        <v>4263272.2799999993</v>
      </c>
      <c r="I81" s="39">
        <f t="shared" si="5"/>
        <v>712487.1399999999</v>
      </c>
      <c r="J81" s="39">
        <f t="shared" si="5"/>
        <v>909152.54999999993</v>
      </c>
      <c r="K81" s="39">
        <f t="shared" si="5"/>
        <v>486347.53999999992</v>
      </c>
      <c r="L81" s="39">
        <f t="shared" si="5"/>
        <v>2499125.91</v>
      </c>
      <c r="M81" s="39">
        <f t="shared" si="5"/>
        <v>250584.05</v>
      </c>
      <c r="N81" s="39">
        <f t="shared" si="5"/>
        <v>0</v>
      </c>
      <c r="O81" s="39">
        <f t="shared" si="5"/>
        <v>12537.95</v>
      </c>
      <c r="P81" s="39">
        <f t="shared" si="5"/>
        <v>27685.440000000002</v>
      </c>
      <c r="Q81" s="39">
        <f t="shared" si="5"/>
        <v>0</v>
      </c>
      <c r="R81" s="39">
        <f t="shared" si="5"/>
        <v>171689.09999999998</v>
      </c>
      <c r="S81" s="39">
        <f t="shared" si="5"/>
        <v>766620.15</v>
      </c>
      <c r="T81" s="39">
        <f t="shared" si="5"/>
        <v>0</v>
      </c>
      <c r="U81" s="39">
        <f t="shared" si="5"/>
        <v>11136180.940000001</v>
      </c>
    </row>
    <row r="82" spans="1:21">
      <c r="A82" s="38" t="s">
        <v>191</v>
      </c>
      <c r="B82" s="6">
        <v>955.28</v>
      </c>
      <c r="C82" s="6">
        <v>2537.6</v>
      </c>
      <c r="D82" s="6">
        <v>2962.34</v>
      </c>
      <c r="E82" s="6">
        <v>0</v>
      </c>
      <c r="F82" s="6">
        <v>0</v>
      </c>
      <c r="G82" s="6">
        <v>11</v>
      </c>
      <c r="H82" s="6">
        <v>271476.99</v>
      </c>
      <c r="I82" s="6">
        <v>9237.5400000000009</v>
      </c>
      <c r="J82" s="6">
        <v>27991.93</v>
      </c>
      <c r="K82" s="6">
        <v>0</v>
      </c>
      <c r="L82" s="6">
        <v>0</v>
      </c>
      <c r="M82" s="6">
        <v>15985.1</v>
      </c>
      <c r="N82" s="6">
        <v>0</v>
      </c>
      <c r="O82" s="6">
        <v>0</v>
      </c>
      <c r="P82" s="6">
        <v>29.25</v>
      </c>
      <c r="Q82" s="6">
        <v>0</v>
      </c>
      <c r="R82" s="6">
        <v>26423.83</v>
      </c>
      <c r="S82" s="6">
        <v>66333.3</v>
      </c>
      <c r="T82" s="6">
        <v>0</v>
      </c>
      <c r="U82" s="7">
        <v>443194.26</v>
      </c>
    </row>
    <row r="83" spans="1:21">
      <c r="A83" s="38" t="s">
        <v>193</v>
      </c>
      <c r="B83" s="37">
        <v>955.28</v>
      </c>
      <c r="C83" s="6">
        <v>0</v>
      </c>
      <c r="D83" s="37">
        <v>1527.9</v>
      </c>
      <c r="E83" s="6">
        <v>0</v>
      </c>
      <c r="F83" s="6">
        <v>0</v>
      </c>
      <c r="G83" s="37">
        <v>973.2</v>
      </c>
      <c r="H83" s="37">
        <v>438589.18</v>
      </c>
      <c r="I83" s="37">
        <v>48178.62</v>
      </c>
      <c r="J83" s="37">
        <v>33043.839999999997</v>
      </c>
      <c r="K83" s="6">
        <v>0</v>
      </c>
      <c r="L83" s="6">
        <v>0</v>
      </c>
      <c r="M83" s="37">
        <v>28320.47</v>
      </c>
      <c r="N83" s="6">
        <v>0</v>
      </c>
      <c r="O83" s="6">
        <v>0</v>
      </c>
      <c r="P83" s="37">
        <v>72.56</v>
      </c>
      <c r="Q83" s="6">
        <v>0</v>
      </c>
      <c r="R83" s="37">
        <v>92.53</v>
      </c>
      <c r="S83" s="37">
        <v>56622.6</v>
      </c>
      <c r="T83" s="6">
        <v>0</v>
      </c>
      <c r="U83" s="37">
        <v>608376.18000000005</v>
      </c>
    </row>
    <row r="84" spans="1:21">
      <c r="A84" s="38" t="s">
        <v>194</v>
      </c>
      <c r="B84" s="37">
        <v>1707.11</v>
      </c>
      <c r="C84" s="6">
        <v>0</v>
      </c>
      <c r="D84" s="37">
        <v>1060.1199999999999</v>
      </c>
      <c r="E84" s="6">
        <v>0</v>
      </c>
      <c r="F84" s="6">
        <v>0</v>
      </c>
      <c r="G84" s="37">
        <v>889.8</v>
      </c>
      <c r="H84" s="37">
        <v>220447.08</v>
      </c>
      <c r="I84" s="37">
        <v>108263.11</v>
      </c>
      <c r="J84" s="37">
        <v>50140.83</v>
      </c>
      <c r="K84" s="37">
        <v>31.28</v>
      </c>
      <c r="L84" s="6">
        <v>0</v>
      </c>
      <c r="M84" s="37">
        <v>40619.440000000002</v>
      </c>
      <c r="N84" s="6">
        <v>0</v>
      </c>
      <c r="O84" s="6">
        <v>0</v>
      </c>
      <c r="P84" s="37">
        <v>217.69</v>
      </c>
      <c r="Q84" s="6">
        <v>0</v>
      </c>
      <c r="R84" s="37">
        <v>9926.3700000000008</v>
      </c>
      <c r="S84" s="37">
        <v>0</v>
      </c>
      <c r="T84" s="6">
        <v>96838.76</v>
      </c>
      <c r="U84" s="37">
        <v>530141.59</v>
      </c>
    </row>
    <row r="85" spans="1:21">
      <c r="A85" s="38" t="s">
        <v>198</v>
      </c>
      <c r="B85" s="81">
        <v>955.28</v>
      </c>
      <c r="C85" s="81">
        <v>0</v>
      </c>
      <c r="D85" s="81">
        <v>2043.36</v>
      </c>
      <c r="E85" s="81">
        <v>0</v>
      </c>
      <c r="F85" s="81">
        <v>0</v>
      </c>
      <c r="G85" s="81">
        <v>889.8</v>
      </c>
      <c r="H85" s="81">
        <v>357423.48</v>
      </c>
      <c r="I85" s="81">
        <v>73688.72</v>
      </c>
      <c r="J85" s="81">
        <v>30338.54</v>
      </c>
      <c r="K85" s="81">
        <v>138564.4</v>
      </c>
      <c r="L85" s="81">
        <v>0</v>
      </c>
      <c r="M85" s="81">
        <v>0</v>
      </c>
      <c r="N85" s="81">
        <v>0</v>
      </c>
      <c r="O85" s="81">
        <v>0</v>
      </c>
      <c r="P85" s="81">
        <v>145.12</v>
      </c>
      <c r="Q85" s="81">
        <v>0</v>
      </c>
      <c r="R85" s="81">
        <v>23493.87</v>
      </c>
      <c r="S85" s="81">
        <v>82661.009999999995</v>
      </c>
      <c r="T85" s="81">
        <v>0</v>
      </c>
      <c r="U85" s="81">
        <v>710203.58</v>
      </c>
    </row>
    <row r="86" spans="1:21">
      <c r="A86" s="38" t="s">
        <v>199</v>
      </c>
      <c r="B86" s="81">
        <v>964.12</v>
      </c>
      <c r="C86" s="81">
        <v>132.32</v>
      </c>
      <c r="D86" s="81">
        <v>1761.81</v>
      </c>
      <c r="E86" s="81">
        <v>0</v>
      </c>
      <c r="F86" s="81">
        <v>0</v>
      </c>
      <c r="G86" s="81">
        <v>945.4</v>
      </c>
      <c r="H86" s="81">
        <v>553268.63</v>
      </c>
      <c r="I86" s="81">
        <v>385841.78</v>
      </c>
      <c r="J86" s="81">
        <v>106304.93</v>
      </c>
      <c r="K86" s="81">
        <v>217760.4</v>
      </c>
      <c r="L86" s="81">
        <v>0</v>
      </c>
      <c r="M86" s="81">
        <v>5474.32</v>
      </c>
      <c r="N86" s="81">
        <v>0</v>
      </c>
      <c r="O86" s="81">
        <v>0</v>
      </c>
      <c r="P86" s="81">
        <v>0</v>
      </c>
      <c r="Q86" s="81">
        <v>0</v>
      </c>
      <c r="R86" s="81">
        <v>4815.53</v>
      </c>
      <c r="S86" s="81">
        <v>51699.89</v>
      </c>
      <c r="T86" s="81">
        <v>0</v>
      </c>
      <c r="U86" s="81">
        <v>1328969.1299999999</v>
      </c>
    </row>
    <row r="87" spans="1:21">
      <c r="A87" s="38" t="s">
        <v>200</v>
      </c>
      <c r="B87" s="37">
        <v>1910.56</v>
      </c>
      <c r="C87" s="37">
        <v>1187.29</v>
      </c>
      <c r="D87" s="37">
        <v>1337.51</v>
      </c>
      <c r="E87" s="37">
        <v>0</v>
      </c>
      <c r="F87" s="37">
        <v>1056.6199999999999</v>
      </c>
      <c r="G87" s="37">
        <v>0</v>
      </c>
      <c r="H87" s="37">
        <v>379768.02</v>
      </c>
      <c r="I87" s="37">
        <v>128028.57</v>
      </c>
      <c r="J87" s="37">
        <v>152060.17000000001</v>
      </c>
      <c r="K87" s="37">
        <v>39638.519999999997</v>
      </c>
      <c r="L87" s="37">
        <v>0</v>
      </c>
      <c r="M87" s="37">
        <v>46604.71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37">
        <v>80822.27</v>
      </c>
      <c r="T87" s="37">
        <v>0</v>
      </c>
      <c r="U87" s="37">
        <v>832414.24</v>
      </c>
    </row>
    <row r="88" spans="1:21">
      <c r="A88" s="38" t="s">
        <v>201</v>
      </c>
      <c r="B88" s="81">
        <v>955.28</v>
      </c>
      <c r="C88" s="81">
        <v>0</v>
      </c>
      <c r="D88" s="81">
        <v>1754.42</v>
      </c>
      <c r="E88" s="81">
        <v>0</v>
      </c>
      <c r="F88" s="81">
        <v>0</v>
      </c>
      <c r="G88" s="81">
        <v>861.97</v>
      </c>
      <c r="H88" s="81">
        <v>444892.32</v>
      </c>
      <c r="I88" s="81">
        <v>76318.559999999998</v>
      </c>
      <c r="J88" s="81">
        <v>135633.31</v>
      </c>
      <c r="K88" s="81">
        <v>255971.41</v>
      </c>
      <c r="L88" s="81">
        <v>99791.35</v>
      </c>
      <c r="M88" s="81">
        <v>26021.26</v>
      </c>
      <c r="N88" s="81">
        <v>0</v>
      </c>
      <c r="O88" s="81">
        <v>0</v>
      </c>
      <c r="P88" s="81">
        <v>0</v>
      </c>
      <c r="Q88" s="81">
        <v>0</v>
      </c>
      <c r="R88" s="81">
        <v>14778.58</v>
      </c>
      <c r="S88" s="81">
        <v>75729.13</v>
      </c>
      <c r="T88" s="81">
        <v>0</v>
      </c>
      <c r="U88" s="81">
        <v>1132707.5900000001</v>
      </c>
    </row>
    <row r="89" spans="1:21">
      <c r="A89" s="38" t="s">
        <v>202</v>
      </c>
      <c r="B89" s="37">
        <v>955.28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215193.96</v>
      </c>
      <c r="I89" s="37">
        <v>144296.51</v>
      </c>
      <c r="J89" s="37">
        <v>168992.43</v>
      </c>
      <c r="K89" s="37">
        <v>79202.320000000007</v>
      </c>
      <c r="L89" s="37">
        <v>139707.89000000001</v>
      </c>
      <c r="M89" s="37">
        <v>27444.6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37">
        <v>82344.67</v>
      </c>
      <c r="T89" s="37">
        <v>0</v>
      </c>
      <c r="U89" s="37">
        <v>858137.66</v>
      </c>
    </row>
    <row r="90" spans="1:21">
      <c r="A90" s="38" t="s">
        <v>203</v>
      </c>
      <c r="B90" s="81">
        <v>1910.56</v>
      </c>
      <c r="C90" s="81">
        <v>0</v>
      </c>
      <c r="D90" s="81">
        <v>0</v>
      </c>
      <c r="E90" s="81">
        <v>0</v>
      </c>
      <c r="F90" s="81">
        <v>0</v>
      </c>
      <c r="G90" s="81">
        <v>0</v>
      </c>
      <c r="H90" s="81">
        <v>266673.48</v>
      </c>
      <c r="I90" s="81">
        <v>103288.1</v>
      </c>
      <c r="J90" s="81">
        <v>205800.83</v>
      </c>
      <c r="K90" s="81">
        <v>275050.83</v>
      </c>
      <c r="L90" s="81">
        <v>99791.35</v>
      </c>
      <c r="M90" s="81">
        <v>27444.6</v>
      </c>
      <c r="N90" s="81">
        <v>0</v>
      </c>
      <c r="O90" s="81">
        <v>0</v>
      </c>
      <c r="P90" s="81">
        <v>0</v>
      </c>
      <c r="Q90" s="81">
        <v>0</v>
      </c>
      <c r="R90" s="81">
        <v>0</v>
      </c>
      <c r="S90" s="81">
        <v>0</v>
      </c>
      <c r="T90" s="81">
        <v>119150.34</v>
      </c>
      <c r="U90" s="81">
        <v>1099110.0900000001</v>
      </c>
    </row>
    <row r="91" spans="1:21">
      <c r="A91" s="38" t="s">
        <v>204</v>
      </c>
      <c r="B91" s="37">
        <v>955.28</v>
      </c>
      <c r="C91" s="37">
        <v>517.67999999999995</v>
      </c>
      <c r="D91" s="37">
        <v>0</v>
      </c>
      <c r="E91" s="37">
        <v>0</v>
      </c>
      <c r="F91" s="37">
        <v>336.01</v>
      </c>
      <c r="G91" s="37">
        <v>0</v>
      </c>
      <c r="H91" s="37">
        <v>357424.3</v>
      </c>
      <c r="I91" s="37">
        <v>202314.6</v>
      </c>
      <c r="J91" s="37">
        <v>225284.73</v>
      </c>
      <c r="K91" s="37">
        <v>193357.4</v>
      </c>
      <c r="L91" s="37">
        <v>139707.89000000001</v>
      </c>
      <c r="M91" s="37">
        <v>6861.15</v>
      </c>
      <c r="N91" s="37">
        <v>0</v>
      </c>
      <c r="O91" s="37">
        <v>0</v>
      </c>
      <c r="P91" s="37">
        <v>0</v>
      </c>
      <c r="Q91" s="37">
        <v>0</v>
      </c>
      <c r="R91" s="37">
        <v>46010.07</v>
      </c>
      <c r="S91" s="37">
        <v>69683.45</v>
      </c>
      <c r="T91" s="37">
        <v>0</v>
      </c>
      <c r="U91" s="81">
        <v>1242452.56</v>
      </c>
    </row>
    <row r="92" spans="1:21">
      <c r="A92" s="38" t="s">
        <v>205</v>
      </c>
      <c r="B92" s="37">
        <v>1910.56</v>
      </c>
      <c r="C92" s="37">
        <v>223.59</v>
      </c>
      <c r="D92" s="37">
        <v>923.52</v>
      </c>
      <c r="E92" s="37">
        <v>0</v>
      </c>
      <c r="F92" s="37">
        <v>0</v>
      </c>
      <c r="G92" s="37">
        <v>0</v>
      </c>
      <c r="H92" s="37">
        <v>392464.55</v>
      </c>
      <c r="I92" s="37">
        <v>212120.99</v>
      </c>
      <c r="J92" s="37">
        <v>112626.78</v>
      </c>
      <c r="K92" s="37">
        <v>390561</v>
      </c>
      <c r="L92" s="37">
        <v>99791.35</v>
      </c>
      <c r="M92" s="37">
        <v>0</v>
      </c>
      <c r="N92" s="37">
        <v>0</v>
      </c>
      <c r="O92" s="37">
        <v>0</v>
      </c>
      <c r="P92" s="37">
        <v>217.69</v>
      </c>
      <c r="Q92" s="37">
        <v>0</v>
      </c>
      <c r="R92" s="37">
        <v>0</v>
      </c>
      <c r="S92" s="37">
        <v>5060.5</v>
      </c>
      <c r="T92" s="37">
        <v>0</v>
      </c>
      <c r="U92" s="81">
        <v>1215900.53</v>
      </c>
    </row>
    <row r="93" spans="1:21" ht="15.75" thickBot="1">
      <c r="A93" s="38" t="s">
        <v>206</v>
      </c>
      <c r="B93" s="37">
        <v>955.28</v>
      </c>
      <c r="C93" s="37">
        <v>48401.46</v>
      </c>
      <c r="D93" s="37">
        <v>923.52</v>
      </c>
      <c r="E93" s="37">
        <v>0</v>
      </c>
      <c r="F93" s="37">
        <v>0</v>
      </c>
      <c r="G93" s="37">
        <v>0</v>
      </c>
      <c r="H93" s="37">
        <v>371793.08</v>
      </c>
      <c r="I93" s="37">
        <v>110766.03</v>
      </c>
      <c r="J93" s="37">
        <v>165090.56</v>
      </c>
      <c r="K93" s="37">
        <v>918210.97</v>
      </c>
      <c r="L93" s="37">
        <v>693423.13</v>
      </c>
      <c r="M93" s="37">
        <v>0</v>
      </c>
      <c r="N93" s="37">
        <v>0</v>
      </c>
      <c r="O93" s="37">
        <v>0</v>
      </c>
      <c r="P93" s="37">
        <v>507.93</v>
      </c>
      <c r="Q93" s="37">
        <v>0</v>
      </c>
      <c r="R93" s="37">
        <v>0</v>
      </c>
      <c r="S93" s="37">
        <v>17556.95</v>
      </c>
      <c r="T93" s="37">
        <v>0</v>
      </c>
      <c r="U93" s="81">
        <v>2327628.91</v>
      </c>
    </row>
    <row r="94" spans="1:21" s="134" customFormat="1" ht="15.75" thickTop="1">
      <c r="A94" s="38"/>
      <c r="B94" s="120">
        <f t="shared" ref="B94:U94" si="6">SUBTOTAL(109,B82:B93)</f>
        <v>15089.87</v>
      </c>
      <c r="C94" s="120">
        <f t="shared" si="6"/>
        <v>52999.94</v>
      </c>
      <c r="D94" s="120">
        <f t="shared" si="6"/>
        <v>14294.5</v>
      </c>
      <c r="E94" s="120">
        <f t="shared" si="6"/>
        <v>0</v>
      </c>
      <c r="F94" s="120">
        <f t="shared" si="6"/>
        <v>1392.6299999999999</v>
      </c>
      <c r="G94" s="120">
        <f t="shared" si="6"/>
        <v>4571.17</v>
      </c>
      <c r="H94" s="120">
        <f t="shared" si="6"/>
        <v>4269415.0699999994</v>
      </c>
      <c r="I94" s="120">
        <f t="shared" si="6"/>
        <v>1602343.1300000004</v>
      </c>
      <c r="J94" s="120">
        <f t="shared" si="6"/>
        <v>1413308.8800000001</v>
      </c>
      <c r="K94" s="120">
        <f t="shared" si="6"/>
        <v>2508348.5300000003</v>
      </c>
      <c r="L94" s="120">
        <f t="shared" si="6"/>
        <v>1272212.96</v>
      </c>
      <c r="M94" s="120">
        <f t="shared" si="6"/>
        <v>224775.65000000002</v>
      </c>
      <c r="N94" s="120">
        <f t="shared" si="6"/>
        <v>0</v>
      </c>
      <c r="O94" s="120">
        <f t="shared" si="6"/>
        <v>0</v>
      </c>
      <c r="P94" s="120">
        <f t="shared" si="6"/>
        <v>1190.24</v>
      </c>
      <c r="Q94" s="120">
        <f t="shared" si="6"/>
        <v>0</v>
      </c>
      <c r="R94" s="120">
        <f t="shared" si="6"/>
        <v>125540.78</v>
      </c>
      <c r="S94" s="120">
        <f t="shared" si="6"/>
        <v>588513.7699999999</v>
      </c>
      <c r="T94" s="120">
        <f t="shared" si="6"/>
        <v>215989.09999999998</v>
      </c>
      <c r="U94" s="121">
        <f t="shared" si="6"/>
        <v>12329236.319999998</v>
      </c>
    </row>
    <row r="95" spans="1:21">
      <c r="A95" s="104" t="s">
        <v>207</v>
      </c>
      <c r="B95" s="94">
        <v>1910.56</v>
      </c>
      <c r="C95" s="94">
        <v>97966.54</v>
      </c>
      <c r="D95" s="94">
        <v>0</v>
      </c>
      <c r="E95" s="94">
        <v>0</v>
      </c>
      <c r="F95" s="94">
        <v>0</v>
      </c>
      <c r="G95" s="94">
        <v>0</v>
      </c>
      <c r="H95" s="94">
        <v>416142.41</v>
      </c>
      <c r="I95" s="94">
        <v>111026.59</v>
      </c>
      <c r="J95" s="94">
        <v>258004.87</v>
      </c>
      <c r="K95" s="94">
        <v>27713.599999999999</v>
      </c>
      <c r="L95" s="94">
        <v>0</v>
      </c>
      <c r="M95" s="94">
        <v>19160.11</v>
      </c>
      <c r="N95" s="94">
        <v>0</v>
      </c>
      <c r="O95" s="94">
        <v>0</v>
      </c>
      <c r="P95" s="94">
        <v>0</v>
      </c>
      <c r="Q95" s="94">
        <v>0</v>
      </c>
      <c r="R95" s="94">
        <v>0</v>
      </c>
      <c r="S95" s="94">
        <v>38324.550000000003</v>
      </c>
      <c r="T95" s="94">
        <v>0</v>
      </c>
      <c r="U95" s="95">
        <v>970249.23</v>
      </c>
    </row>
    <row r="96" spans="1:21">
      <c r="A96" s="104" t="s">
        <v>219</v>
      </c>
      <c r="B96" s="37">
        <v>955.28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186534.06</v>
      </c>
      <c r="I96" s="37">
        <v>193129.98</v>
      </c>
      <c r="J96" s="37">
        <v>163975.45000000001</v>
      </c>
      <c r="K96" s="37">
        <v>0</v>
      </c>
      <c r="L96" s="37">
        <v>0</v>
      </c>
      <c r="M96" s="37">
        <v>30518.17</v>
      </c>
      <c r="N96" s="37">
        <v>0</v>
      </c>
      <c r="O96" s="37">
        <v>0</v>
      </c>
      <c r="P96" s="37">
        <v>0</v>
      </c>
      <c r="Q96" s="37">
        <v>0</v>
      </c>
      <c r="R96" s="37">
        <v>18597.47</v>
      </c>
      <c r="S96" s="37">
        <v>51044.2</v>
      </c>
      <c r="T96" s="37">
        <v>0</v>
      </c>
      <c r="U96" s="107">
        <v>644754.61</v>
      </c>
    </row>
    <row r="97" spans="1:21">
      <c r="A97" s="104" t="s">
        <v>230</v>
      </c>
      <c r="B97" s="37">
        <v>1910.56</v>
      </c>
      <c r="C97" s="37">
        <v>0</v>
      </c>
      <c r="D97" s="37">
        <v>1385.28</v>
      </c>
      <c r="E97" s="37">
        <v>0</v>
      </c>
      <c r="F97" s="37">
        <v>0</v>
      </c>
      <c r="G97" s="37">
        <v>12233.22</v>
      </c>
      <c r="H97" s="37">
        <v>242164.41</v>
      </c>
      <c r="I97" s="37">
        <v>83549.42</v>
      </c>
      <c r="J97" s="37">
        <v>126477.93</v>
      </c>
      <c r="K97" s="37">
        <v>0</v>
      </c>
      <c r="L97" s="37">
        <v>0</v>
      </c>
      <c r="M97" s="37">
        <v>19160.11</v>
      </c>
      <c r="N97" s="37">
        <v>0</v>
      </c>
      <c r="O97" s="37">
        <v>0</v>
      </c>
      <c r="P97" s="37">
        <v>145.12</v>
      </c>
      <c r="Q97" s="37">
        <v>0</v>
      </c>
      <c r="R97" s="37">
        <v>4086.76</v>
      </c>
      <c r="S97" s="37">
        <v>45630.89</v>
      </c>
      <c r="T97" s="37">
        <v>0</v>
      </c>
      <c r="U97" s="107">
        <v>536743.69999999995</v>
      </c>
    </row>
    <row r="98" spans="1:21">
      <c r="A98" s="104" t="s">
        <v>233</v>
      </c>
      <c r="B98" s="37">
        <v>955.28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346917.11</v>
      </c>
      <c r="I98" s="37">
        <v>112431.59</v>
      </c>
      <c r="J98" s="37">
        <v>144062.26</v>
      </c>
      <c r="K98" s="37">
        <v>0</v>
      </c>
      <c r="L98" s="37">
        <v>0</v>
      </c>
      <c r="M98" s="37">
        <v>19160.11</v>
      </c>
      <c r="N98" s="37">
        <v>0</v>
      </c>
      <c r="O98" s="37">
        <v>0</v>
      </c>
      <c r="P98" s="37">
        <v>435.37</v>
      </c>
      <c r="Q98" s="37">
        <v>0</v>
      </c>
      <c r="R98" s="37">
        <v>0</v>
      </c>
      <c r="S98" s="37">
        <v>54391.55</v>
      </c>
      <c r="T98" s="37">
        <v>0</v>
      </c>
      <c r="U98" s="107">
        <v>678353.27</v>
      </c>
    </row>
    <row r="99" spans="1:21">
      <c r="A99" s="104" t="s">
        <v>234</v>
      </c>
      <c r="B99" s="37">
        <v>1194.0899999999999</v>
      </c>
      <c r="C99" s="37">
        <v>0</v>
      </c>
      <c r="D99" s="37">
        <v>0</v>
      </c>
      <c r="E99" s="37">
        <v>0</v>
      </c>
      <c r="F99" s="37">
        <v>0</v>
      </c>
      <c r="G99" s="37">
        <v>5298.01</v>
      </c>
      <c r="H99" s="37">
        <v>377971.01</v>
      </c>
      <c r="I99" s="37">
        <v>116567.01</v>
      </c>
      <c r="J99" s="37">
        <v>167611.85</v>
      </c>
      <c r="K99" s="37">
        <v>39626.22</v>
      </c>
      <c r="L99" s="37">
        <v>0</v>
      </c>
      <c r="M99" s="37">
        <v>28685.35</v>
      </c>
      <c r="N99" s="37">
        <v>0</v>
      </c>
      <c r="O99" s="37">
        <v>0</v>
      </c>
      <c r="P99" s="37">
        <v>435.36</v>
      </c>
      <c r="Q99" s="37">
        <v>0</v>
      </c>
      <c r="R99" s="37">
        <v>22328.23</v>
      </c>
      <c r="S99" s="37">
        <v>57046.1</v>
      </c>
      <c r="T99" s="37">
        <v>0</v>
      </c>
      <c r="U99" s="107">
        <v>816763.23</v>
      </c>
    </row>
    <row r="100" spans="1:21">
      <c r="A100" s="104" t="s">
        <v>235</v>
      </c>
      <c r="B100" s="37">
        <v>1910.56</v>
      </c>
      <c r="C100" s="37">
        <v>0</v>
      </c>
      <c r="D100" s="37">
        <v>461.76</v>
      </c>
      <c r="E100" s="37">
        <v>0</v>
      </c>
      <c r="F100" s="37">
        <v>0</v>
      </c>
      <c r="G100" s="37">
        <v>0</v>
      </c>
      <c r="H100" s="37">
        <v>377517.26</v>
      </c>
      <c r="I100" s="37">
        <v>178196.98</v>
      </c>
      <c r="J100" s="37">
        <v>160978.22</v>
      </c>
      <c r="K100" s="37">
        <v>269797.53999999998</v>
      </c>
      <c r="L100" s="37">
        <v>0</v>
      </c>
      <c r="M100" s="37">
        <v>11099.43</v>
      </c>
      <c r="N100" s="37">
        <v>0</v>
      </c>
      <c r="O100" s="37">
        <v>0</v>
      </c>
      <c r="P100" s="37">
        <v>217.69</v>
      </c>
      <c r="Q100" s="37">
        <v>0</v>
      </c>
      <c r="R100" s="37">
        <v>20180.060000000001</v>
      </c>
      <c r="S100" s="37">
        <v>96562.6</v>
      </c>
      <c r="T100" s="37">
        <v>0</v>
      </c>
      <c r="U100" s="106">
        <v>1116922.1000000001</v>
      </c>
    </row>
    <row r="101" spans="1:21">
      <c r="A101" s="104" t="s">
        <v>237</v>
      </c>
      <c r="B101" s="37">
        <v>1910.56</v>
      </c>
      <c r="C101" s="37">
        <v>0</v>
      </c>
      <c r="D101" s="37">
        <v>923.52</v>
      </c>
      <c r="E101" s="37">
        <v>0</v>
      </c>
      <c r="F101" s="37">
        <v>0</v>
      </c>
      <c r="G101" s="37">
        <v>0</v>
      </c>
      <c r="H101" s="37">
        <v>260694.54</v>
      </c>
      <c r="I101" s="37">
        <v>381697.8</v>
      </c>
      <c r="J101" s="37">
        <v>126516.47</v>
      </c>
      <c r="K101" s="37">
        <v>115968.66</v>
      </c>
      <c r="L101" s="37">
        <v>20677.759999999998</v>
      </c>
      <c r="M101" s="37">
        <v>26021.26</v>
      </c>
      <c r="N101" s="37">
        <v>0</v>
      </c>
      <c r="O101" s="37">
        <v>0</v>
      </c>
      <c r="P101" s="37">
        <v>156.82</v>
      </c>
      <c r="Q101" s="37">
        <v>0</v>
      </c>
      <c r="R101" s="37">
        <v>0</v>
      </c>
      <c r="S101" s="37">
        <v>1268.27</v>
      </c>
      <c r="T101" s="37">
        <v>72897.100000000006</v>
      </c>
      <c r="U101" s="106">
        <v>1008732.76</v>
      </c>
    </row>
    <row r="102" spans="1:21">
      <c r="A102" s="104" t="s">
        <v>239</v>
      </c>
      <c r="B102" s="37">
        <v>955.28</v>
      </c>
      <c r="C102" s="37">
        <v>98732.45</v>
      </c>
      <c r="D102" s="37">
        <v>466.33</v>
      </c>
      <c r="E102" s="37">
        <v>0</v>
      </c>
      <c r="F102" s="37">
        <v>0</v>
      </c>
      <c r="G102" s="37">
        <v>0</v>
      </c>
      <c r="H102" s="37">
        <v>419669.68</v>
      </c>
      <c r="I102" s="37">
        <v>310158.05</v>
      </c>
      <c r="J102" s="37">
        <v>217200.59</v>
      </c>
      <c r="K102" s="37">
        <v>211921.73</v>
      </c>
      <c r="L102" s="37">
        <v>144744.32000000001</v>
      </c>
      <c r="M102" s="37">
        <v>28232.05</v>
      </c>
      <c r="N102" s="37">
        <v>0</v>
      </c>
      <c r="O102" s="37">
        <v>0</v>
      </c>
      <c r="P102" s="37">
        <v>662.98</v>
      </c>
      <c r="Q102" s="37">
        <v>0</v>
      </c>
      <c r="R102" s="37">
        <v>28137.64</v>
      </c>
      <c r="S102" s="37">
        <v>90183.25</v>
      </c>
      <c r="T102" s="37">
        <v>0</v>
      </c>
      <c r="U102" s="106">
        <v>1551064.35</v>
      </c>
    </row>
    <row r="103" spans="1:21">
      <c r="A103" s="104" t="s">
        <v>242</v>
      </c>
      <c r="B103" s="37">
        <v>955.28</v>
      </c>
      <c r="C103" s="37">
        <v>0</v>
      </c>
      <c r="D103" s="37">
        <v>923.52</v>
      </c>
      <c r="E103" s="37">
        <v>0</v>
      </c>
      <c r="F103" s="37">
        <v>0</v>
      </c>
      <c r="G103" s="37">
        <v>0</v>
      </c>
      <c r="H103" s="37">
        <v>388796.44</v>
      </c>
      <c r="I103" s="37">
        <v>182429.3</v>
      </c>
      <c r="J103" s="37">
        <v>76091.39</v>
      </c>
      <c r="K103" s="37">
        <v>388685.71</v>
      </c>
      <c r="L103" s="37">
        <v>206777.54</v>
      </c>
      <c r="M103" s="37">
        <v>8675.5300000000007</v>
      </c>
      <c r="N103" s="37">
        <v>0</v>
      </c>
      <c r="O103" s="37">
        <v>0</v>
      </c>
      <c r="P103" s="37">
        <v>78.5</v>
      </c>
      <c r="Q103" s="37">
        <v>45.35</v>
      </c>
      <c r="R103" s="37">
        <v>0</v>
      </c>
      <c r="S103" s="37">
        <v>75400</v>
      </c>
      <c r="T103" s="37">
        <v>0</v>
      </c>
      <c r="U103" s="106">
        <v>1328858.56</v>
      </c>
    </row>
    <row r="104" spans="1:21">
      <c r="A104" s="104" t="s">
        <v>245</v>
      </c>
      <c r="B104" s="37">
        <v>477.64</v>
      </c>
      <c r="C104" s="37">
        <v>120763.62</v>
      </c>
      <c r="D104" s="37">
        <v>461.76</v>
      </c>
      <c r="E104" s="37">
        <v>0</v>
      </c>
      <c r="F104" s="37">
        <v>0</v>
      </c>
      <c r="G104" s="37">
        <v>0</v>
      </c>
      <c r="H104" s="37">
        <v>344027.65</v>
      </c>
      <c r="I104" s="37">
        <v>87642.96</v>
      </c>
      <c r="J104" s="37">
        <v>156534.32999999999</v>
      </c>
      <c r="K104" s="37">
        <v>59439.33</v>
      </c>
      <c r="L104" s="37">
        <v>82711.039999999994</v>
      </c>
      <c r="M104" s="37">
        <v>6861.15</v>
      </c>
      <c r="N104" s="37">
        <v>0</v>
      </c>
      <c r="O104" s="37">
        <v>0</v>
      </c>
      <c r="P104" s="37">
        <v>0</v>
      </c>
      <c r="Q104" s="37">
        <v>0</v>
      </c>
      <c r="R104" s="37">
        <v>26180.74</v>
      </c>
      <c r="S104" s="37">
        <v>70200</v>
      </c>
      <c r="T104" s="37">
        <v>0</v>
      </c>
      <c r="U104" s="107">
        <v>955300.22</v>
      </c>
    </row>
    <row r="105" spans="1:21">
      <c r="A105" s="104" t="s">
        <v>248</v>
      </c>
      <c r="B105" s="37">
        <v>2795.07</v>
      </c>
      <c r="C105" s="37">
        <v>0</v>
      </c>
      <c r="D105" s="37">
        <v>1385.28</v>
      </c>
      <c r="E105" s="37">
        <v>0</v>
      </c>
      <c r="F105" s="37">
        <v>0</v>
      </c>
      <c r="G105" s="37">
        <v>0</v>
      </c>
      <c r="H105" s="37">
        <v>358904.7</v>
      </c>
      <c r="I105" s="37">
        <v>148655.71</v>
      </c>
      <c r="J105" s="37">
        <v>64662.87</v>
      </c>
      <c r="K105" s="37">
        <v>4983.3599999999997</v>
      </c>
      <c r="L105" s="37">
        <v>206777.60000000001</v>
      </c>
      <c r="M105" s="37">
        <v>10940.75</v>
      </c>
      <c r="N105" s="37">
        <v>0</v>
      </c>
      <c r="O105" s="37">
        <v>0</v>
      </c>
      <c r="P105" s="37">
        <v>1941.69</v>
      </c>
      <c r="Q105" s="37">
        <v>0</v>
      </c>
      <c r="R105" s="37">
        <v>70884.929999999993</v>
      </c>
      <c r="S105" s="37">
        <v>30736.2</v>
      </c>
      <c r="T105" s="37">
        <v>0</v>
      </c>
      <c r="U105" s="107">
        <v>902668.16</v>
      </c>
    </row>
    <row r="106" spans="1:21" ht="15.75" thickBot="1">
      <c r="A106" s="104" t="s">
        <v>252</v>
      </c>
      <c r="B106" s="37">
        <v>716.46</v>
      </c>
      <c r="C106" s="37">
        <v>0</v>
      </c>
      <c r="D106" s="37">
        <v>461.76</v>
      </c>
      <c r="E106" s="37">
        <v>0</v>
      </c>
      <c r="F106" s="37">
        <v>0</v>
      </c>
      <c r="G106" s="37">
        <v>0</v>
      </c>
      <c r="H106" s="37">
        <v>342128.21</v>
      </c>
      <c r="I106" s="37">
        <v>242428.13</v>
      </c>
      <c r="J106" s="37">
        <v>4581.33</v>
      </c>
      <c r="K106" s="37">
        <v>189603.4</v>
      </c>
      <c r="L106" s="37">
        <v>438307.92</v>
      </c>
      <c r="M106" s="37">
        <v>35581.14</v>
      </c>
      <c r="N106" s="37">
        <v>0</v>
      </c>
      <c r="O106" s="37">
        <v>0</v>
      </c>
      <c r="P106" s="37">
        <v>1557.22</v>
      </c>
      <c r="Q106" s="37">
        <v>0</v>
      </c>
      <c r="R106" s="37">
        <v>74220.509999999995</v>
      </c>
      <c r="S106" s="37">
        <v>46788.35</v>
      </c>
      <c r="T106" s="37">
        <v>0</v>
      </c>
      <c r="U106" s="106">
        <v>1376374.43</v>
      </c>
    </row>
    <row r="107" spans="1:21" ht="15.75" thickTop="1">
      <c r="A107" s="119"/>
      <c r="B107" s="120">
        <f t="shared" ref="B107:U107" si="7">SUBTOTAL(109,B95:B106)</f>
        <v>16646.62</v>
      </c>
      <c r="C107" s="120">
        <f t="shared" si="7"/>
        <v>317462.61</v>
      </c>
      <c r="D107" s="120">
        <f t="shared" si="7"/>
        <v>6469.21</v>
      </c>
      <c r="E107" s="120">
        <f t="shared" si="7"/>
        <v>0</v>
      </c>
      <c r="F107" s="120">
        <f t="shared" si="7"/>
        <v>0</v>
      </c>
      <c r="G107" s="120">
        <f t="shared" si="7"/>
        <v>17531.23</v>
      </c>
      <c r="H107" s="120">
        <f t="shared" si="7"/>
        <v>4061467.48</v>
      </c>
      <c r="I107" s="120">
        <f t="shared" si="7"/>
        <v>2147913.52</v>
      </c>
      <c r="J107" s="120">
        <f t="shared" si="7"/>
        <v>1666697.5600000003</v>
      </c>
      <c r="K107" s="120">
        <f t="shared" si="7"/>
        <v>1307739.55</v>
      </c>
      <c r="L107" s="120">
        <f t="shared" si="7"/>
        <v>1099996.18</v>
      </c>
      <c r="M107" s="120">
        <f t="shared" si="7"/>
        <v>244095.15999999997</v>
      </c>
      <c r="N107" s="120">
        <f t="shared" si="7"/>
        <v>0</v>
      </c>
      <c r="O107" s="120">
        <f t="shared" si="7"/>
        <v>0</v>
      </c>
      <c r="P107" s="120">
        <f t="shared" si="7"/>
        <v>5630.75</v>
      </c>
      <c r="Q107" s="120">
        <f t="shared" si="7"/>
        <v>45.35</v>
      </c>
      <c r="R107" s="120">
        <f t="shared" si="7"/>
        <v>264616.34000000003</v>
      </c>
      <c r="S107" s="120">
        <f t="shared" si="7"/>
        <v>657575.96</v>
      </c>
      <c r="T107" s="120">
        <f t="shared" si="7"/>
        <v>72897.100000000006</v>
      </c>
      <c r="U107" s="121">
        <f t="shared" si="7"/>
        <v>11886784.620000001</v>
      </c>
    </row>
    <row r="108" spans="1:21" s="134" customFormat="1">
      <c r="A108" s="104" t="s">
        <v>258</v>
      </c>
      <c r="B108" s="138">
        <v>1432.92</v>
      </c>
      <c r="C108" s="138">
        <v>120763.62</v>
      </c>
      <c r="D108" s="138">
        <v>923.52</v>
      </c>
      <c r="E108" s="138">
        <v>0</v>
      </c>
      <c r="F108" s="138">
        <v>0</v>
      </c>
      <c r="G108" s="138">
        <v>0</v>
      </c>
      <c r="H108" s="138">
        <v>317224.46999999997</v>
      </c>
      <c r="I108" s="138">
        <v>93554.42</v>
      </c>
      <c r="J108" s="138">
        <v>0</v>
      </c>
      <c r="K108" s="138">
        <v>148779.16</v>
      </c>
      <c r="L108" s="138">
        <v>554992.77</v>
      </c>
      <c r="M108" s="138">
        <v>20828.87</v>
      </c>
      <c r="N108" s="138">
        <v>0</v>
      </c>
      <c r="O108" s="138">
        <v>0</v>
      </c>
      <c r="P108" s="138">
        <v>0</v>
      </c>
      <c r="Q108" s="138">
        <v>0</v>
      </c>
      <c r="R108" s="138">
        <v>25447.48</v>
      </c>
      <c r="S108" s="138">
        <v>27064.3</v>
      </c>
      <c r="T108" s="138">
        <v>0</v>
      </c>
      <c r="U108" s="138">
        <f>SUM(Tabla13[[#This Row],[ 0207110000]:[ 04071900000]])</f>
        <v>1311011.53</v>
      </c>
    </row>
    <row r="109" spans="1:21" s="134" customFormat="1">
      <c r="A109" s="104" t="s">
        <v>260</v>
      </c>
      <c r="B109" s="138">
        <v>1432.92</v>
      </c>
      <c r="C109" s="138">
        <v>295.10000000000002</v>
      </c>
      <c r="D109" s="138">
        <v>192.32</v>
      </c>
      <c r="E109" s="138">
        <v>0</v>
      </c>
      <c r="F109" s="138">
        <v>0</v>
      </c>
      <c r="G109" s="138">
        <v>0</v>
      </c>
      <c r="H109" s="138">
        <v>131143.04000000001</v>
      </c>
      <c r="I109" s="138">
        <v>357522.52</v>
      </c>
      <c r="J109" s="138">
        <v>95927.84</v>
      </c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703.97</v>
      </c>
      <c r="Q109" s="138">
        <v>0</v>
      </c>
      <c r="R109" s="138">
        <v>18432.29</v>
      </c>
      <c r="S109" s="138">
        <v>10099.4</v>
      </c>
      <c r="T109" s="138">
        <v>0</v>
      </c>
      <c r="U109" s="138">
        <f>SUM(Tabla13[[#This Row],[ 0207110000]:[ 04071900000]])</f>
        <v>615749.4</v>
      </c>
    </row>
    <row r="110" spans="1:21" s="134" customFormat="1">
      <c r="A110" s="104" t="s">
        <v>372</v>
      </c>
      <c r="B110" s="138">
        <v>0</v>
      </c>
      <c r="C110" s="138">
        <v>122251.22</v>
      </c>
      <c r="D110" s="138">
        <v>692.64</v>
      </c>
      <c r="E110" s="138">
        <v>0</v>
      </c>
      <c r="F110" s="138">
        <v>0</v>
      </c>
      <c r="G110" s="138">
        <v>0</v>
      </c>
      <c r="H110" s="138">
        <v>165430.51</v>
      </c>
      <c r="I110" s="138">
        <v>225843.47</v>
      </c>
      <c r="J110" s="138">
        <v>57489.43</v>
      </c>
      <c r="K110" s="138">
        <v>0</v>
      </c>
      <c r="L110" s="138">
        <v>751.52</v>
      </c>
      <c r="M110" s="138">
        <v>31816.76</v>
      </c>
      <c r="N110" s="138">
        <v>0</v>
      </c>
      <c r="O110" s="138">
        <v>0</v>
      </c>
      <c r="P110" s="138">
        <v>966.49</v>
      </c>
      <c r="Q110" s="138">
        <v>0</v>
      </c>
      <c r="R110" s="138">
        <v>31212.55</v>
      </c>
      <c r="S110" s="138">
        <v>4938.1000000000004</v>
      </c>
      <c r="T110" s="138">
        <v>0</v>
      </c>
      <c r="U110" s="138">
        <f>SUM(Tabla13[[#This Row],[ 0207110000]:[ 04071900000]])</f>
        <v>641392.69000000006</v>
      </c>
    </row>
    <row r="111" spans="1:21" s="134" customFormat="1">
      <c r="A111" s="104" t="s">
        <v>407</v>
      </c>
      <c r="B111" s="138">
        <v>0</v>
      </c>
      <c r="C111" s="138">
        <v>120763.62</v>
      </c>
      <c r="D111" s="138">
        <v>2077.92</v>
      </c>
      <c r="E111" s="138">
        <v>0</v>
      </c>
      <c r="F111" s="138">
        <v>0</v>
      </c>
      <c r="G111" s="138">
        <v>0</v>
      </c>
      <c r="H111" s="138">
        <v>291719.93</v>
      </c>
      <c r="I111" s="138">
        <v>148280.42000000001</v>
      </c>
      <c r="J111" s="138">
        <v>38320.22</v>
      </c>
      <c r="K111" s="138">
        <v>76203.520000000004</v>
      </c>
      <c r="L111" s="138">
        <v>988.84</v>
      </c>
      <c r="M111" s="138">
        <v>9034.5499999999993</v>
      </c>
      <c r="N111" s="138">
        <v>0</v>
      </c>
      <c r="O111" s="138">
        <v>0</v>
      </c>
      <c r="P111" s="138">
        <v>246.87</v>
      </c>
      <c r="Q111" s="138">
        <v>0</v>
      </c>
      <c r="R111" s="138">
        <v>370.3</v>
      </c>
      <c r="S111" s="138">
        <v>0</v>
      </c>
      <c r="T111" s="138">
        <v>0</v>
      </c>
      <c r="U111" s="138">
        <f>SUM(Tabla13[[#This Row],[ 0207110000]:[ 04071900000]])</f>
        <v>688006.19000000006</v>
      </c>
    </row>
    <row r="112" spans="1:21" s="134" customFormat="1">
      <c r="A112" s="104" t="s">
        <v>409</v>
      </c>
      <c r="B112" s="138">
        <v>0</v>
      </c>
      <c r="C112" s="138">
        <v>0</v>
      </c>
      <c r="D112" s="138">
        <v>923.52</v>
      </c>
      <c r="E112" s="138">
        <v>0</v>
      </c>
      <c r="F112" s="138">
        <v>0</v>
      </c>
      <c r="G112" s="138">
        <v>0</v>
      </c>
      <c r="H112" s="138">
        <v>318143.59999999998</v>
      </c>
      <c r="I112" s="138">
        <v>114313.52</v>
      </c>
      <c r="J112" s="138">
        <v>102397.67</v>
      </c>
      <c r="K112" s="138">
        <v>99791.12</v>
      </c>
      <c r="L112" s="138">
        <v>1977.68</v>
      </c>
      <c r="M112" s="138">
        <v>25465.83</v>
      </c>
      <c r="N112" s="138">
        <v>0</v>
      </c>
      <c r="O112" s="138">
        <v>0</v>
      </c>
      <c r="P112" s="138">
        <v>1215.81</v>
      </c>
      <c r="Q112" s="138">
        <v>0</v>
      </c>
      <c r="R112" s="138">
        <v>57187.09</v>
      </c>
      <c r="S112" s="138">
        <v>19600</v>
      </c>
      <c r="T112" s="138">
        <v>0</v>
      </c>
      <c r="U112" s="138">
        <f>SUM(Tabla13[[#This Row],[ 0207110000]:[ 04071900000]])</f>
        <v>741015.84000000008</v>
      </c>
    </row>
    <row r="113" spans="1:21" s="134" customFormat="1">
      <c r="A113" s="104" t="s">
        <v>411</v>
      </c>
      <c r="B113" s="138">
        <v>0</v>
      </c>
      <c r="C113" s="138">
        <v>0</v>
      </c>
      <c r="D113" s="138">
        <v>923.52</v>
      </c>
      <c r="E113" s="138">
        <v>0</v>
      </c>
      <c r="F113" s="138">
        <v>0</v>
      </c>
      <c r="G113" s="138">
        <v>0</v>
      </c>
      <c r="H113" s="138">
        <v>300638.77</v>
      </c>
      <c r="I113" s="138">
        <v>142748.60999999999</v>
      </c>
      <c r="J113" s="138">
        <v>57496.23</v>
      </c>
      <c r="K113" s="138">
        <v>57153.24</v>
      </c>
      <c r="L113" s="138">
        <v>1356.26</v>
      </c>
      <c r="M113" s="138">
        <v>39220.800000000003</v>
      </c>
      <c r="N113" s="138">
        <v>0</v>
      </c>
      <c r="O113" s="138">
        <v>0</v>
      </c>
      <c r="P113" s="138">
        <v>679.21</v>
      </c>
      <c r="Q113" s="138">
        <v>0</v>
      </c>
      <c r="R113" s="138">
        <v>529.46</v>
      </c>
      <c r="S113" s="138">
        <v>19600</v>
      </c>
      <c r="T113" s="138">
        <v>0</v>
      </c>
      <c r="U113" s="138">
        <f>SUM(Tabla13[[#This Row],[ 0207110000]:[ 04071900000]])</f>
        <v>620346.1</v>
      </c>
    </row>
    <row r="114" spans="1:21" s="134" customFormat="1">
      <c r="A114" s="104" t="s">
        <v>413</v>
      </c>
      <c r="B114" s="138">
        <v>0</v>
      </c>
      <c r="C114" s="138">
        <v>0</v>
      </c>
      <c r="D114" s="138">
        <v>923.52</v>
      </c>
      <c r="E114" s="138">
        <v>0</v>
      </c>
      <c r="F114" s="138">
        <v>0</v>
      </c>
      <c r="G114" s="138">
        <v>0</v>
      </c>
      <c r="H114" s="138">
        <v>380174.16</v>
      </c>
      <c r="I114" s="138">
        <v>20428.38</v>
      </c>
      <c r="J114" s="138">
        <v>29239.040000000001</v>
      </c>
      <c r="K114" s="138">
        <v>880.25</v>
      </c>
      <c r="L114" s="138">
        <v>80446.429999999993</v>
      </c>
      <c r="M114" s="138">
        <v>29643</v>
      </c>
      <c r="N114" s="138">
        <v>0</v>
      </c>
      <c r="O114" s="138">
        <v>0</v>
      </c>
      <c r="P114" s="138">
        <v>873.43</v>
      </c>
      <c r="Q114" s="138">
        <v>0</v>
      </c>
      <c r="R114" s="138">
        <v>26507.85</v>
      </c>
      <c r="S114" s="138">
        <v>19600</v>
      </c>
      <c r="T114" s="138">
        <v>0</v>
      </c>
      <c r="U114" s="138">
        <f>SUM(Tabla13[[#This Row],[ 0207110000]:[ 04071900000]])</f>
        <v>588716.06000000006</v>
      </c>
    </row>
    <row r="115" spans="1:21" s="134" customFormat="1">
      <c r="A115" s="104" t="s">
        <v>415</v>
      </c>
      <c r="B115" s="138">
        <v>0</v>
      </c>
      <c r="C115" s="138">
        <v>151.87</v>
      </c>
      <c r="D115" s="138">
        <v>20155.52</v>
      </c>
      <c r="E115" s="138">
        <v>0</v>
      </c>
      <c r="F115" s="138">
        <v>0</v>
      </c>
      <c r="G115" s="138">
        <v>0</v>
      </c>
      <c r="H115" s="138">
        <v>225059.41</v>
      </c>
      <c r="I115" s="138">
        <v>100566.93</v>
      </c>
      <c r="J115" s="138">
        <v>45777.65</v>
      </c>
      <c r="K115" s="138">
        <v>156.16999999999999</v>
      </c>
      <c r="L115" s="138">
        <v>179674.76</v>
      </c>
      <c r="M115" s="138">
        <v>22677.82</v>
      </c>
      <c r="N115" s="138">
        <v>0</v>
      </c>
      <c r="O115" s="138">
        <v>0</v>
      </c>
      <c r="P115" s="138">
        <v>2517.5700000000002</v>
      </c>
      <c r="Q115" s="138">
        <v>0</v>
      </c>
      <c r="R115" s="138">
        <v>39291.199999999997</v>
      </c>
      <c r="S115" s="138">
        <v>38384.11</v>
      </c>
      <c r="T115" s="138">
        <v>0</v>
      </c>
      <c r="U115" s="138">
        <f>SUM(Tabla13[[#This Row],[ 0207110000]:[ 04071900000]])</f>
        <v>674413.00999999989</v>
      </c>
    </row>
    <row r="116" spans="1:21" s="134" customFormat="1">
      <c r="A116" s="104" t="s">
        <v>424</v>
      </c>
      <c r="B116" s="138">
        <v>0</v>
      </c>
      <c r="C116" s="138">
        <v>0</v>
      </c>
      <c r="D116" s="138">
        <v>923.52</v>
      </c>
      <c r="E116" s="138">
        <v>0</v>
      </c>
      <c r="F116" s="138">
        <v>0</v>
      </c>
      <c r="G116" s="138">
        <v>0</v>
      </c>
      <c r="H116" s="138">
        <v>277040.15999999997</v>
      </c>
      <c r="I116" s="138">
        <v>204030.14</v>
      </c>
      <c r="J116" s="138">
        <v>58019.95</v>
      </c>
      <c r="K116" s="138">
        <v>18972.150000000001</v>
      </c>
      <c r="L116" s="138">
        <v>144744.32000000001</v>
      </c>
      <c r="M116" s="138">
        <v>29337.72</v>
      </c>
      <c r="N116" s="138">
        <v>0</v>
      </c>
      <c r="O116" s="138">
        <v>0</v>
      </c>
      <c r="P116" s="138">
        <v>910.23</v>
      </c>
      <c r="Q116" s="138">
        <v>0</v>
      </c>
      <c r="R116" s="138">
        <v>58739.66</v>
      </c>
      <c r="S116" s="138">
        <v>18858</v>
      </c>
      <c r="T116" s="138">
        <v>0</v>
      </c>
      <c r="U116" s="138">
        <f>SUM(Tabla13[[#This Row],[ 0207110000]:[ 04071900000]])</f>
        <v>811575.85</v>
      </c>
    </row>
    <row r="117" spans="1:21" s="134" customFormat="1">
      <c r="A117" s="104" t="s">
        <v>426</v>
      </c>
      <c r="B117" s="138">
        <v>0</v>
      </c>
      <c r="C117" s="138">
        <v>60480</v>
      </c>
      <c r="D117" s="138">
        <v>923.52</v>
      </c>
      <c r="E117" s="138">
        <v>0</v>
      </c>
      <c r="F117" s="138">
        <v>0</v>
      </c>
      <c r="G117" s="138">
        <v>0</v>
      </c>
      <c r="H117" s="138">
        <v>386100.02</v>
      </c>
      <c r="I117" s="138">
        <v>117363.75</v>
      </c>
      <c r="J117" s="138">
        <v>31153.05</v>
      </c>
      <c r="K117" s="138">
        <v>37374.449999999997</v>
      </c>
      <c r="L117" s="138">
        <v>102034.28</v>
      </c>
      <c r="M117" s="138">
        <v>34642.730000000003</v>
      </c>
      <c r="N117" s="138">
        <v>0</v>
      </c>
      <c r="O117" s="138">
        <v>0</v>
      </c>
      <c r="P117" s="138">
        <v>4686.4399999999996</v>
      </c>
      <c r="Q117" s="138">
        <v>0</v>
      </c>
      <c r="R117" s="138">
        <v>39900.239999999998</v>
      </c>
      <c r="S117" s="138">
        <v>56114</v>
      </c>
      <c r="T117" s="138">
        <v>0</v>
      </c>
      <c r="U117" s="138">
        <f>SUM(Tabla13[[#This Row],[ 0207110000]:[ 04071900000]])</f>
        <v>870772.48</v>
      </c>
    </row>
    <row r="118" spans="1:21" s="134" customFormat="1">
      <c r="A118" s="104" t="s">
        <v>428</v>
      </c>
      <c r="B118" s="138">
        <v>0</v>
      </c>
      <c r="C118" s="138">
        <v>404103.25</v>
      </c>
      <c r="D118" s="138">
        <v>1847.04</v>
      </c>
      <c r="E118" s="138">
        <v>0</v>
      </c>
      <c r="F118" s="138">
        <v>0</v>
      </c>
      <c r="G118" s="138">
        <v>0</v>
      </c>
      <c r="H118" s="138">
        <v>353114.21</v>
      </c>
      <c r="I118" s="138">
        <v>206401.09</v>
      </c>
      <c r="J118" s="138">
        <v>39536.879999999997</v>
      </c>
      <c r="K118" s="138">
        <v>0</v>
      </c>
      <c r="L118" s="138">
        <v>244689.24</v>
      </c>
      <c r="M118" s="138">
        <v>19160.11</v>
      </c>
      <c r="N118" s="138">
        <v>0</v>
      </c>
      <c r="O118" s="138">
        <v>0</v>
      </c>
      <c r="P118" s="138">
        <v>4485.71</v>
      </c>
      <c r="Q118" s="138">
        <v>0</v>
      </c>
      <c r="R118" s="138">
        <v>43259.23</v>
      </c>
      <c r="S118" s="138">
        <v>4900</v>
      </c>
      <c r="T118" s="138">
        <v>0</v>
      </c>
      <c r="U118" s="138">
        <f>SUM(Tabla13[[#This Row],[ 0207110000]:[ 04071900000]])</f>
        <v>1321496.76</v>
      </c>
    </row>
    <row r="119" spans="1:21" s="134" customFormat="1">
      <c r="A119" s="104" t="s">
        <v>430</v>
      </c>
      <c r="B119" s="138">
        <v>0</v>
      </c>
      <c r="C119" s="138">
        <v>612271.27</v>
      </c>
      <c r="D119" s="138">
        <v>2770.56</v>
      </c>
      <c r="E119" s="138">
        <v>0</v>
      </c>
      <c r="F119" s="138">
        <v>0</v>
      </c>
      <c r="G119" s="138">
        <v>0</v>
      </c>
      <c r="H119" s="138">
        <v>244861.21</v>
      </c>
      <c r="I119" s="138">
        <v>341527</v>
      </c>
      <c r="J119" s="138">
        <v>20753.43</v>
      </c>
      <c r="K119" s="138">
        <v>235870.1</v>
      </c>
      <c r="L119" s="138">
        <v>724367.39</v>
      </c>
      <c r="M119" s="138">
        <v>15871.94</v>
      </c>
      <c r="N119" s="138">
        <v>0</v>
      </c>
      <c r="O119" s="138">
        <v>0</v>
      </c>
      <c r="P119" s="138">
        <v>0</v>
      </c>
      <c r="Q119" s="138">
        <v>0</v>
      </c>
      <c r="R119" s="138">
        <v>5728.4</v>
      </c>
      <c r="S119" s="138">
        <v>29400</v>
      </c>
      <c r="T119" s="138">
        <v>0</v>
      </c>
      <c r="U119" s="138">
        <v>2233421.2999999998</v>
      </c>
    </row>
    <row r="120" spans="1:21">
      <c r="B120" s="172">
        <f>+SUM(B108:B119)</f>
        <v>2865.84</v>
      </c>
      <c r="C120" s="172">
        <f t="shared" ref="C120:U120" si="8">+SUM(C108:C119)</f>
        <v>1441079.95</v>
      </c>
      <c r="D120" s="172">
        <f t="shared" si="8"/>
        <v>33277.120000000003</v>
      </c>
      <c r="E120" s="172">
        <f t="shared" si="8"/>
        <v>0</v>
      </c>
      <c r="F120" s="172">
        <f t="shared" si="8"/>
        <v>0</v>
      </c>
      <c r="G120" s="172">
        <f t="shared" si="8"/>
        <v>0</v>
      </c>
      <c r="H120" s="172">
        <f t="shared" si="8"/>
        <v>3390649.4899999998</v>
      </c>
      <c r="I120" s="172">
        <f t="shared" si="8"/>
        <v>2072580.2499999998</v>
      </c>
      <c r="J120" s="172">
        <f t="shared" si="8"/>
        <v>576111.39</v>
      </c>
      <c r="K120" s="172">
        <f t="shared" si="8"/>
        <v>675180.16</v>
      </c>
      <c r="L120" s="172">
        <f t="shared" si="8"/>
        <v>2036023.4900000002</v>
      </c>
      <c r="M120" s="172">
        <f t="shared" si="8"/>
        <v>277700.13</v>
      </c>
      <c r="N120" s="172">
        <f t="shared" si="8"/>
        <v>0</v>
      </c>
      <c r="O120" s="172">
        <f t="shared" si="8"/>
        <v>0</v>
      </c>
      <c r="P120" s="172">
        <f t="shared" si="8"/>
        <v>17285.73</v>
      </c>
      <c r="Q120" s="172">
        <f t="shared" si="8"/>
        <v>0</v>
      </c>
      <c r="R120" s="172">
        <f t="shared" si="8"/>
        <v>346605.75000000006</v>
      </c>
      <c r="S120" s="172">
        <f t="shared" si="8"/>
        <v>248557.90999999997</v>
      </c>
      <c r="T120" s="172">
        <f t="shared" si="8"/>
        <v>0</v>
      </c>
      <c r="U120" s="172">
        <f t="shared" si="8"/>
        <v>11117917.210000001</v>
      </c>
    </row>
    <row r="121" spans="1:21">
      <c r="A121" s="104" t="s">
        <v>434</v>
      </c>
      <c r="B121" s="138">
        <v>312.10000000000002</v>
      </c>
      <c r="C121" s="138">
        <v>0</v>
      </c>
      <c r="D121" s="138">
        <v>923.52</v>
      </c>
      <c r="E121" s="138">
        <v>0</v>
      </c>
      <c r="F121" s="138">
        <v>0</v>
      </c>
      <c r="G121" s="138">
        <v>0</v>
      </c>
      <c r="H121" s="138">
        <v>196324.74</v>
      </c>
      <c r="I121" s="138">
        <v>207052.89</v>
      </c>
      <c r="J121" s="138">
        <v>13083.61</v>
      </c>
      <c r="K121" s="138">
        <v>302766.08000000002</v>
      </c>
      <c r="L121" s="138">
        <v>18955.82</v>
      </c>
      <c r="M121" s="138">
        <v>22160.17</v>
      </c>
      <c r="N121" s="138">
        <v>0</v>
      </c>
      <c r="O121" s="138">
        <v>0</v>
      </c>
      <c r="P121" s="138">
        <v>876.51</v>
      </c>
      <c r="Q121" s="138">
        <v>0</v>
      </c>
      <c r="R121" s="138">
        <v>5039.49</v>
      </c>
      <c r="S121" s="138">
        <v>4900</v>
      </c>
      <c r="T121" s="138">
        <v>0</v>
      </c>
      <c r="U121" s="107">
        <v>772394.93</v>
      </c>
    </row>
    <row r="122" spans="1:21" s="134" customFormat="1">
      <c r="A122" s="104" t="s">
        <v>438</v>
      </c>
      <c r="B122" s="74">
        <v>0</v>
      </c>
      <c r="C122" s="74">
        <v>3904.65</v>
      </c>
      <c r="D122" s="74">
        <v>2770.56</v>
      </c>
      <c r="E122" s="74">
        <v>0</v>
      </c>
      <c r="F122" s="74">
        <v>0</v>
      </c>
      <c r="G122" s="74">
        <v>0</v>
      </c>
      <c r="H122" s="74">
        <v>396783.66</v>
      </c>
      <c r="I122" s="74">
        <v>181434.66</v>
      </c>
      <c r="J122" s="74">
        <v>62122.83</v>
      </c>
      <c r="K122" s="74">
        <v>227857.92000000001</v>
      </c>
      <c r="L122" s="74">
        <v>37911.64</v>
      </c>
      <c r="M122" s="74">
        <v>11183.97</v>
      </c>
      <c r="N122" s="74">
        <v>0</v>
      </c>
      <c r="O122" s="74">
        <v>0</v>
      </c>
      <c r="P122" s="74">
        <v>1707.51</v>
      </c>
      <c r="Q122" s="74">
        <v>0</v>
      </c>
      <c r="R122" s="74">
        <v>6635.4</v>
      </c>
      <c r="S122" s="74">
        <v>0</v>
      </c>
      <c r="T122" s="74">
        <v>0</v>
      </c>
      <c r="U122" s="182">
        <v>932312.8</v>
      </c>
    </row>
    <row r="123" spans="1:21" s="134" customFormat="1">
      <c r="A123" s="104" t="s">
        <v>441</v>
      </c>
      <c r="B123" s="42">
        <v>0</v>
      </c>
      <c r="C123" s="42">
        <v>0</v>
      </c>
      <c r="D123" s="42">
        <v>21874.04</v>
      </c>
      <c r="E123" s="42">
        <v>0</v>
      </c>
      <c r="F123" s="42">
        <v>0</v>
      </c>
      <c r="G123" s="42">
        <v>0</v>
      </c>
      <c r="H123" s="42">
        <v>243590.98</v>
      </c>
      <c r="I123" s="42">
        <v>129837.69</v>
      </c>
      <c r="J123" s="42">
        <v>18325.32</v>
      </c>
      <c r="K123" s="42">
        <v>19527.349999999999</v>
      </c>
      <c r="L123" s="42">
        <v>0</v>
      </c>
      <c r="M123" s="42">
        <v>11254.98</v>
      </c>
      <c r="N123" s="42">
        <v>0</v>
      </c>
      <c r="O123" s="42">
        <v>0</v>
      </c>
      <c r="P123" s="42">
        <v>2750.92</v>
      </c>
      <c r="Q123" s="42">
        <v>0</v>
      </c>
      <c r="R123" s="42">
        <v>4477.1499999999996</v>
      </c>
      <c r="S123" s="42">
        <v>13180</v>
      </c>
      <c r="T123" s="42">
        <v>0</v>
      </c>
      <c r="U123" s="194">
        <v>464818.43</v>
      </c>
    </row>
    <row r="124" spans="1:21" s="134" customFormat="1">
      <c r="A124" s="104" t="s">
        <v>452</v>
      </c>
      <c r="B124" s="74">
        <v>0</v>
      </c>
      <c r="C124" s="74">
        <v>0</v>
      </c>
      <c r="D124" s="74">
        <v>1847.04</v>
      </c>
      <c r="E124" s="74">
        <v>0</v>
      </c>
      <c r="F124" s="74">
        <v>0</v>
      </c>
      <c r="G124" s="74">
        <v>0</v>
      </c>
      <c r="H124" s="74">
        <v>223345.96</v>
      </c>
      <c r="I124" s="74">
        <v>295696.98</v>
      </c>
      <c r="J124" s="74">
        <v>49019.16</v>
      </c>
      <c r="K124" s="74">
        <v>0</v>
      </c>
      <c r="L124" s="74">
        <v>367.42</v>
      </c>
      <c r="M124" s="74">
        <v>31619.07</v>
      </c>
      <c r="N124" s="74">
        <v>0</v>
      </c>
      <c r="O124" s="74">
        <v>0</v>
      </c>
      <c r="P124" s="74">
        <v>889.76</v>
      </c>
      <c r="Q124" s="74">
        <v>0</v>
      </c>
      <c r="R124" s="74">
        <v>9962.42</v>
      </c>
      <c r="S124" s="74">
        <v>16826</v>
      </c>
      <c r="T124" s="74">
        <v>0</v>
      </c>
      <c r="U124" s="182">
        <v>629573.81000000006</v>
      </c>
    </row>
    <row r="125" spans="1:21" s="134" customFormat="1">
      <c r="A125" s="104" t="s">
        <v>457</v>
      </c>
      <c r="B125" s="138">
        <v>0</v>
      </c>
      <c r="C125" s="138">
        <v>0</v>
      </c>
      <c r="D125" s="138">
        <v>2770.56</v>
      </c>
      <c r="E125" s="138">
        <v>0</v>
      </c>
      <c r="F125" s="138">
        <v>0</v>
      </c>
      <c r="G125" s="138">
        <v>0</v>
      </c>
      <c r="H125" s="138">
        <v>261335.65</v>
      </c>
      <c r="I125" s="138">
        <v>232737.92000000001</v>
      </c>
      <c r="J125" s="138">
        <v>89034.39</v>
      </c>
      <c r="K125" s="138">
        <v>0</v>
      </c>
      <c r="L125" s="138">
        <v>186215.6</v>
      </c>
      <c r="M125" s="138">
        <v>39278.47</v>
      </c>
      <c r="N125" s="138">
        <v>0</v>
      </c>
      <c r="O125" s="138">
        <v>0</v>
      </c>
      <c r="P125" s="138">
        <v>2888.16</v>
      </c>
      <c r="Q125" s="138">
        <v>0</v>
      </c>
      <c r="R125" s="138">
        <v>22138.18</v>
      </c>
      <c r="S125" s="138">
        <v>17014</v>
      </c>
      <c r="T125" s="138">
        <v>0</v>
      </c>
      <c r="U125" s="107">
        <v>853412.93</v>
      </c>
    </row>
    <row r="126" spans="1:21" s="134" customFormat="1">
      <c r="A126" s="104" t="s">
        <v>461</v>
      </c>
      <c r="B126" s="195">
        <v>0</v>
      </c>
      <c r="C126" s="195">
        <v>308286.56</v>
      </c>
      <c r="D126" s="195">
        <v>2770.56</v>
      </c>
      <c r="E126" s="195">
        <v>0</v>
      </c>
      <c r="F126" s="195">
        <v>0</v>
      </c>
      <c r="G126" s="195">
        <v>0</v>
      </c>
      <c r="H126" s="195">
        <v>178862.12</v>
      </c>
      <c r="I126" s="195">
        <v>137458.67000000001</v>
      </c>
      <c r="J126" s="195">
        <v>37356.17</v>
      </c>
      <c r="K126" s="195">
        <v>87464.18</v>
      </c>
      <c r="L126" s="195">
        <v>248133.12</v>
      </c>
      <c r="M126" s="195">
        <v>0</v>
      </c>
      <c r="N126" s="195">
        <v>0</v>
      </c>
      <c r="O126" s="195">
        <v>0</v>
      </c>
      <c r="P126" s="195">
        <v>792.41</v>
      </c>
      <c r="Q126" s="195">
        <v>0</v>
      </c>
      <c r="R126" s="195">
        <v>3020.03</v>
      </c>
      <c r="S126" s="195">
        <v>9800</v>
      </c>
      <c r="T126" s="195">
        <v>0</v>
      </c>
      <c r="U126" s="196">
        <v>1013943.82</v>
      </c>
    </row>
    <row r="127" spans="1:21" s="134" customFormat="1">
      <c r="A127" s="104" t="s">
        <v>464</v>
      </c>
      <c r="B127" s="138">
        <v>0</v>
      </c>
      <c r="C127" s="138">
        <v>554086.18999999994</v>
      </c>
      <c r="D127" s="138">
        <v>2770.56</v>
      </c>
      <c r="E127" s="138">
        <v>0</v>
      </c>
      <c r="F127" s="138">
        <v>0</v>
      </c>
      <c r="G127" s="138">
        <v>0</v>
      </c>
      <c r="H127" s="138">
        <v>256692.64</v>
      </c>
      <c r="I127" s="138">
        <v>204638.33</v>
      </c>
      <c r="J127" s="138">
        <v>45263.54</v>
      </c>
      <c r="K127" s="138">
        <v>154209.04999999999</v>
      </c>
      <c r="L127" s="138">
        <v>248133.12</v>
      </c>
      <c r="M127" s="138">
        <v>30652.22</v>
      </c>
      <c r="N127" s="138">
        <v>0</v>
      </c>
      <c r="O127" s="138">
        <v>0</v>
      </c>
      <c r="P127" s="138">
        <v>2308.96</v>
      </c>
      <c r="Q127" s="138">
        <v>0</v>
      </c>
      <c r="R127" s="138">
        <v>26200.62</v>
      </c>
      <c r="S127" s="138">
        <v>7448</v>
      </c>
      <c r="T127" s="138">
        <v>0</v>
      </c>
      <c r="U127" s="106">
        <v>1532403.23</v>
      </c>
    </row>
    <row r="128" spans="1:21" s="134" customFormat="1">
      <c r="A128" s="104" t="s">
        <v>465</v>
      </c>
      <c r="B128" s="74">
        <v>0</v>
      </c>
      <c r="C128" s="74">
        <v>190805.82</v>
      </c>
      <c r="D128" s="74">
        <v>2770.56</v>
      </c>
      <c r="E128" s="74">
        <v>0</v>
      </c>
      <c r="F128" s="74">
        <v>0</v>
      </c>
      <c r="G128" s="74">
        <v>0</v>
      </c>
      <c r="H128" s="74">
        <v>281630.5</v>
      </c>
      <c r="I128" s="74">
        <v>328948.21000000002</v>
      </c>
      <c r="J128" s="74">
        <v>26571.71</v>
      </c>
      <c r="K128" s="74">
        <v>18973.28</v>
      </c>
      <c r="L128" s="74">
        <v>144744.32000000001</v>
      </c>
      <c r="M128" s="74">
        <v>9123.86</v>
      </c>
      <c r="N128" s="74">
        <v>0</v>
      </c>
      <c r="O128" s="74">
        <v>0</v>
      </c>
      <c r="P128" s="74">
        <v>2101.19</v>
      </c>
      <c r="Q128" s="74">
        <v>0</v>
      </c>
      <c r="R128" s="74">
        <v>40154.839999999997</v>
      </c>
      <c r="S128" s="74">
        <v>33408</v>
      </c>
      <c r="T128" s="74">
        <v>0</v>
      </c>
      <c r="U128" s="196">
        <v>1079232.29</v>
      </c>
    </row>
    <row r="129" spans="1:21" s="134" customFormat="1">
      <c r="A129" s="104" t="s">
        <v>468</v>
      </c>
      <c r="B129" s="138">
        <v>0</v>
      </c>
      <c r="C129" s="138">
        <v>438343.66</v>
      </c>
      <c r="D129" s="138">
        <v>1847.04</v>
      </c>
      <c r="E129" s="138">
        <v>0</v>
      </c>
      <c r="F129" s="138">
        <v>0</v>
      </c>
      <c r="G129" s="138">
        <v>0</v>
      </c>
      <c r="H129" s="138">
        <v>262246.83</v>
      </c>
      <c r="I129" s="138">
        <v>219103.51</v>
      </c>
      <c r="J129" s="138">
        <v>32069.31</v>
      </c>
      <c r="K129" s="138">
        <v>161097.56</v>
      </c>
      <c r="L129" s="138">
        <v>103388.8</v>
      </c>
      <c r="M129" s="138">
        <v>25106.11</v>
      </c>
      <c r="N129" s="138">
        <v>0</v>
      </c>
      <c r="O129" s="138">
        <v>0</v>
      </c>
      <c r="P129" s="138">
        <v>1440</v>
      </c>
      <c r="Q129" s="138">
        <v>0</v>
      </c>
      <c r="R129" s="138">
        <v>9251.8799999999992</v>
      </c>
      <c r="S129" s="138">
        <v>38462.449999999997</v>
      </c>
      <c r="T129" s="138">
        <v>0</v>
      </c>
      <c r="U129" s="106">
        <v>1292357.1499999999</v>
      </c>
    </row>
    <row r="130" spans="1:21" s="134" customFormat="1">
      <c r="A130" s="104" t="s">
        <v>471</v>
      </c>
      <c r="B130" s="203">
        <v>0</v>
      </c>
      <c r="C130" s="203">
        <v>250439.12</v>
      </c>
      <c r="D130" s="203">
        <v>2770.56</v>
      </c>
      <c r="E130" s="203">
        <v>0</v>
      </c>
      <c r="F130" s="203">
        <v>0</v>
      </c>
      <c r="G130" s="203">
        <v>0</v>
      </c>
      <c r="H130" s="203">
        <v>223211.29</v>
      </c>
      <c r="I130" s="203">
        <v>343868.1</v>
      </c>
      <c r="J130" s="203">
        <v>18325.32</v>
      </c>
      <c r="K130" s="203">
        <v>38024.370000000003</v>
      </c>
      <c r="L130" s="203">
        <v>266529.52</v>
      </c>
      <c r="M130" s="203">
        <v>18247.73</v>
      </c>
      <c r="N130" s="203">
        <v>0</v>
      </c>
      <c r="O130" s="203">
        <v>0</v>
      </c>
      <c r="P130" s="203">
        <v>1856.01</v>
      </c>
      <c r="Q130" s="203">
        <v>0</v>
      </c>
      <c r="R130" s="203">
        <v>6720.93</v>
      </c>
      <c r="S130" s="203">
        <v>75010</v>
      </c>
      <c r="T130" s="203">
        <v>0</v>
      </c>
      <c r="U130" s="206">
        <v>1245002.95</v>
      </c>
    </row>
    <row r="131" spans="1:21" s="134" customFormat="1">
      <c r="A131" s="104" t="s">
        <v>474</v>
      </c>
      <c r="B131" s="138">
        <v>0</v>
      </c>
      <c r="C131" s="138">
        <v>238588.32</v>
      </c>
      <c r="D131" s="138">
        <v>2770.56</v>
      </c>
      <c r="E131" s="138">
        <v>0</v>
      </c>
      <c r="F131" s="138">
        <v>0</v>
      </c>
      <c r="G131" s="138">
        <v>0</v>
      </c>
      <c r="H131" s="138">
        <v>299388.32</v>
      </c>
      <c r="I131" s="138">
        <v>240926.89</v>
      </c>
      <c r="J131" s="138">
        <v>51882.43</v>
      </c>
      <c r="K131" s="138">
        <v>156921.22</v>
      </c>
      <c r="L131" s="138">
        <v>831318.05</v>
      </c>
      <c r="M131" s="138">
        <v>26558.95</v>
      </c>
      <c r="N131" s="138">
        <v>0</v>
      </c>
      <c r="O131" s="138">
        <v>0</v>
      </c>
      <c r="P131" s="138">
        <v>1547.64</v>
      </c>
      <c r="Q131" s="138">
        <v>0</v>
      </c>
      <c r="R131" s="138">
        <v>21114.62</v>
      </c>
      <c r="S131" s="138">
        <v>21786</v>
      </c>
      <c r="T131" s="138">
        <v>0</v>
      </c>
      <c r="U131" s="106">
        <v>1892803</v>
      </c>
    </row>
    <row r="132" spans="1:21" s="134" customFormat="1" ht="15.75" thickBot="1">
      <c r="A132" s="104" t="s">
        <v>479</v>
      </c>
      <c r="B132" s="138">
        <v>0</v>
      </c>
      <c r="C132" s="138">
        <v>461998.6</v>
      </c>
      <c r="D132" s="138">
        <v>1847.04</v>
      </c>
      <c r="E132" s="138">
        <v>0</v>
      </c>
      <c r="F132" s="138">
        <v>0</v>
      </c>
      <c r="G132" s="138">
        <v>0</v>
      </c>
      <c r="H132" s="138">
        <v>233142.63</v>
      </c>
      <c r="I132" s="138">
        <v>337300.19</v>
      </c>
      <c r="J132" s="138">
        <v>10720.31</v>
      </c>
      <c r="K132" s="138">
        <v>327449.28000000003</v>
      </c>
      <c r="L132" s="138">
        <v>394434.29</v>
      </c>
      <c r="M132" s="138">
        <v>14969.7</v>
      </c>
      <c r="N132" s="138">
        <v>0</v>
      </c>
      <c r="O132" s="138">
        <v>0</v>
      </c>
      <c r="P132" s="138">
        <v>1906.39</v>
      </c>
      <c r="Q132" s="138">
        <v>0</v>
      </c>
      <c r="R132" s="138">
        <v>20863.78</v>
      </c>
      <c r="S132" s="138">
        <v>33320</v>
      </c>
      <c r="T132" s="138">
        <v>0</v>
      </c>
      <c r="U132" s="106">
        <v>1837952.21</v>
      </c>
    </row>
    <row r="133" spans="1:21" s="134" customFormat="1" ht="15.75" thickTop="1">
      <c r="A133" s="119"/>
      <c r="B133" s="120">
        <f>+SUM(B121:B132)</f>
        <v>312.10000000000002</v>
      </c>
      <c r="C133" s="120">
        <f t="shared" ref="C133:U133" si="9">+SUM(C121:C132)</f>
        <v>2446452.92</v>
      </c>
      <c r="D133" s="120">
        <f t="shared" si="9"/>
        <v>47732.6</v>
      </c>
      <c r="E133" s="120">
        <f t="shared" si="9"/>
        <v>0</v>
      </c>
      <c r="F133" s="120">
        <f t="shared" si="9"/>
        <v>0</v>
      </c>
      <c r="G133" s="120">
        <f t="shared" si="9"/>
        <v>0</v>
      </c>
      <c r="H133" s="120">
        <f t="shared" si="9"/>
        <v>3056555.32</v>
      </c>
      <c r="I133" s="120">
        <f t="shared" si="9"/>
        <v>2859004.04</v>
      </c>
      <c r="J133" s="120">
        <f t="shared" si="9"/>
        <v>453774.1</v>
      </c>
      <c r="K133" s="120">
        <f t="shared" si="9"/>
        <v>1494290.2900000003</v>
      </c>
      <c r="L133" s="120">
        <f t="shared" si="9"/>
        <v>2480131.7000000002</v>
      </c>
      <c r="M133" s="120">
        <f t="shared" si="9"/>
        <v>240155.23</v>
      </c>
      <c r="N133" s="120">
        <f t="shared" si="9"/>
        <v>0</v>
      </c>
      <c r="O133" s="120">
        <f t="shared" si="9"/>
        <v>0</v>
      </c>
      <c r="P133" s="120">
        <f t="shared" si="9"/>
        <v>21065.46</v>
      </c>
      <c r="Q133" s="120">
        <f t="shared" si="9"/>
        <v>0</v>
      </c>
      <c r="R133" s="120">
        <f t="shared" si="9"/>
        <v>175579.34</v>
      </c>
      <c r="S133" s="120">
        <f t="shared" si="9"/>
        <v>271154.45</v>
      </c>
      <c r="T133" s="120">
        <f t="shared" si="9"/>
        <v>0</v>
      </c>
      <c r="U133" s="120">
        <f t="shared" si="9"/>
        <v>13546207.550000001</v>
      </c>
    </row>
    <row r="134" spans="1:21" s="134" customFormat="1">
      <c r="A134" s="104" t="s">
        <v>484</v>
      </c>
      <c r="B134" s="138">
        <v>0</v>
      </c>
      <c r="C134" s="138">
        <v>150543.26999999999</v>
      </c>
      <c r="D134" s="138">
        <v>2770.56</v>
      </c>
      <c r="E134" s="138">
        <v>0</v>
      </c>
      <c r="F134" s="138">
        <v>0</v>
      </c>
      <c r="G134" s="138">
        <v>0</v>
      </c>
      <c r="H134" s="138">
        <v>265904.34000000003</v>
      </c>
      <c r="I134" s="138">
        <v>275374</v>
      </c>
      <c r="J134" s="138">
        <v>14018.87</v>
      </c>
      <c r="K134" s="138">
        <v>0</v>
      </c>
      <c r="L134" s="138">
        <v>20677.759999999998</v>
      </c>
      <c r="M134" s="138">
        <v>1705.52</v>
      </c>
      <c r="N134" s="138">
        <v>0</v>
      </c>
      <c r="O134" s="138">
        <v>0</v>
      </c>
      <c r="P134" s="138">
        <v>1612.92</v>
      </c>
      <c r="Q134" s="138">
        <v>0</v>
      </c>
      <c r="R134" s="138">
        <v>14224.49</v>
      </c>
      <c r="S134" s="138">
        <v>50926.05</v>
      </c>
      <c r="T134" s="138">
        <v>0</v>
      </c>
      <c r="U134" s="107">
        <v>797757.78</v>
      </c>
    </row>
    <row r="135" spans="1:21" s="134" customFormat="1">
      <c r="A135" s="104" t="s">
        <v>486</v>
      </c>
      <c r="B135" s="74">
        <v>0</v>
      </c>
      <c r="C135" s="74">
        <v>288352.5</v>
      </c>
      <c r="D135" s="74">
        <v>2770.56</v>
      </c>
      <c r="E135" s="74">
        <v>0</v>
      </c>
      <c r="F135" s="74">
        <v>0</v>
      </c>
      <c r="G135" s="74">
        <v>0</v>
      </c>
      <c r="H135" s="74">
        <v>309366.08</v>
      </c>
      <c r="I135" s="74">
        <v>116177.67</v>
      </c>
      <c r="J135" s="74">
        <v>27808.68</v>
      </c>
      <c r="K135" s="74">
        <v>0</v>
      </c>
      <c r="L135" s="74">
        <v>0</v>
      </c>
      <c r="M135" s="74">
        <v>31064.17</v>
      </c>
      <c r="N135" s="74">
        <v>0</v>
      </c>
      <c r="O135" s="74">
        <v>0</v>
      </c>
      <c r="P135" s="74">
        <v>1039.21</v>
      </c>
      <c r="Q135" s="74">
        <v>0</v>
      </c>
      <c r="R135" s="74">
        <v>16741.72</v>
      </c>
      <c r="S135" s="74">
        <v>31067.95</v>
      </c>
      <c r="T135" s="74">
        <v>0</v>
      </c>
      <c r="U135" s="182">
        <v>824388.54</v>
      </c>
    </row>
    <row r="136" spans="1:21" s="134" customFormat="1">
      <c r="A136" s="104" t="s">
        <v>488</v>
      </c>
      <c r="B136" s="138">
        <v>0</v>
      </c>
      <c r="C136" s="138">
        <v>149485.6</v>
      </c>
      <c r="D136" s="138">
        <v>1847.04</v>
      </c>
      <c r="E136" s="138">
        <v>0</v>
      </c>
      <c r="F136" s="138">
        <v>0</v>
      </c>
      <c r="G136" s="138">
        <v>0</v>
      </c>
      <c r="H136" s="138">
        <v>210094.55</v>
      </c>
      <c r="I136" s="138">
        <v>323197.34999999998</v>
      </c>
      <c r="J136" s="138">
        <v>10399.620000000001</v>
      </c>
      <c r="K136" s="138">
        <v>0</v>
      </c>
      <c r="L136" s="138">
        <v>0</v>
      </c>
      <c r="M136" s="138">
        <v>32485.93</v>
      </c>
      <c r="N136" s="138">
        <v>0</v>
      </c>
      <c r="O136" s="138">
        <v>0</v>
      </c>
      <c r="P136" s="138">
        <v>1680.74</v>
      </c>
      <c r="Q136" s="138">
        <v>0</v>
      </c>
      <c r="R136" s="138">
        <v>20849.09</v>
      </c>
      <c r="S136" s="138">
        <v>16536</v>
      </c>
      <c r="T136" s="138">
        <v>0</v>
      </c>
      <c r="U136" s="107">
        <v>766575.92</v>
      </c>
    </row>
    <row r="137" spans="1:21" s="134" customFormat="1">
      <c r="A137" s="104" t="s">
        <v>490</v>
      </c>
      <c r="B137" s="74">
        <v>0</v>
      </c>
      <c r="C137" s="74">
        <v>71754.55</v>
      </c>
      <c r="D137" s="74">
        <v>3694.08</v>
      </c>
      <c r="E137" s="74">
        <v>0</v>
      </c>
      <c r="F137" s="74">
        <v>0</v>
      </c>
      <c r="G137" s="74">
        <v>0</v>
      </c>
      <c r="H137" s="74">
        <v>169335.41</v>
      </c>
      <c r="I137" s="74">
        <v>198151.61</v>
      </c>
      <c r="J137" s="74">
        <v>1430.45</v>
      </c>
      <c r="K137" s="74">
        <v>0</v>
      </c>
      <c r="L137" s="74">
        <v>208602.47</v>
      </c>
      <c r="M137" s="74">
        <v>16062.74</v>
      </c>
      <c r="N137" s="74">
        <v>0</v>
      </c>
      <c r="O137" s="74">
        <v>0</v>
      </c>
      <c r="P137" s="74">
        <v>2396.04</v>
      </c>
      <c r="Q137" s="74">
        <v>2499.2800000000002</v>
      </c>
      <c r="R137" s="74">
        <v>0</v>
      </c>
      <c r="S137" s="74">
        <v>44588.959999999999</v>
      </c>
      <c r="T137" s="74">
        <v>0</v>
      </c>
      <c r="U137" s="182">
        <v>718515.59</v>
      </c>
    </row>
    <row r="138" spans="1:21" s="134" customFormat="1">
      <c r="A138" s="104" t="s">
        <v>493</v>
      </c>
      <c r="B138" s="138">
        <v>0</v>
      </c>
      <c r="C138" s="138">
        <v>0</v>
      </c>
      <c r="D138" s="138">
        <v>21775.52</v>
      </c>
      <c r="E138" s="138">
        <v>0</v>
      </c>
      <c r="F138" s="138">
        <v>0</v>
      </c>
      <c r="G138" s="138">
        <v>0</v>
      </c>
      <c r="H138" s="138">
        <v>303153.31</v>
      </c>
      <c r="I138" s="138">
        <v>228356.48000000001</v>
      </c>
      <c r="J138" s="138">
        <v>6743.56</v>
      </c>
      <c r="K138" s="138">
        <v>38496.78</v>
      </c>
      <c r="L138" s="138">
        <v>166635.79999999999</v>
      </c>
      <c r="M138" s="138">
        <v>21979.17</v>
      </c>
      <c r="N138" s="138">
        <v>0</v>
      </c>
      <c r="O138" s="138">
        <v>0</v>
      </c>
      <c r="P138" s="138">
        <v>1971.87</v>
      </c>
      <c r="Q138" s="138">
        <v>0</v>
      </c>
      <c r="R138" s="138">
        <v>21485.91</v>
      </c>
      <c r="S138" s="138">
        <v>37620.980000000003</v>
      </c>
      <c r="T138" s="138">
        <v>0</v>
      </c>
      <c r="U138" s="107">
        <v>848219.38</v>
      </c>
    </row>
    <row r="139" spans="1:21" s="134" customFormat="1">
      <c r="A139" s="104" t="s">
        <v>495</v>
      </c>
      <c r="B139" s="74">
        <v>0</v>
      </c>
      <c r="C139" s="74">
        <v>115143.36</v>
      </c>
      <c r="D139" s="74">
        <v>90204.81</v>
      </c>
      <c r="E139" s="74">
        <v>0</v>
      </c>
      <c r="F139" s="74">
        <v>0</v>
      </c>
      <c r="G139" s="74">
        <v>0</v>
      </c>
      <c r="H139" s="74">
        <v>252137.43</v>
      </c>
      <c r="I139" s="74">
        <v>304756.7</v>
      </c>
      <c r="J139" s="74">
        <v>18371.14</v>
      </c>
      <c r="K139" s="74">
        <v>38496.639999999999</v>
      </c>
      <c r="L139" s="74">
        <v>185772.94</v>
      </c>
      <c r="M139" s="74">
        <v>0</v>
      </c>
      <c r="N139" s="74">
        <v>0</v>
      </c>
      <c r="O139" s="74">
        <v>0</v>
      </c>
      <c r="P139" s="74">
        <v>1693.32</v>
      </c>
      <c r="Q139" s="74">
        <v>0</v>
      </c>
      <c r="R139" s="74">
        <v>20393.8</v>
      </c>
      <c r="S139" s="74">
        <v>10776</v>
      </c>
      <c r="T139" s="74">
        <v>0</v>
      </c>
      <c r="U139" s="196">
        <v>1037746.14</v>
      </c>
    </row>
    <row r="140" spans="1:21" s="134" customFormat="1">
      <c r="A140" s="104" t="s">
        <v>497</v>
      </c>
      <c r="B140" s="138">
        <v>0</v>
      </c>
      <c r="C140" s="138">
        <v>340581.28</v>
      </c>
      <c r="D140" s="138">
        <v>38819.19</v>
      </c>
      <c r="E140" s="138">
        <v>0</v>
      </c>
      <c r="F140" s="138">
        <v>0</v>
      </c>
      <c r="G140" s="138">
        <v>0</v>
      </c>
      <c r="H140" s="138">
        <v>194189.8</v>
      </c>
      <c r="I140" s="138">
        <v>239477.79</v>
      </c>
      <c r="J140" s="138">
        <v>48511.42</v>
      </c>
      <c r="K140" s="138">
        <v>94348.1</v>
      </c>
      <c r="L140" s="138">
        <v>145148.5</v>
      </c>
      <c r="M140" s="138">
        <v>21009.22</v>
      </c>
      <c r="N140" s="138">
        <v>0</v>
      </c>
      <c r="O140" s="138">
        <v>0</v>
      </c>
      <c r="P140" s="138">
        <v>1991.76</v>
      </c>
      <c r="Q140" s="138">
        <v>0</v>
      </c>
      <c r="R140" s="138">
        <v>10181.4</v>
      </c>
      <c r="S140" s="138">
        <v>13188</v>
      </c>
      <c r="T140" s="138">
        <v>0</v>
      </c>
      <c r="U140" s="106">
        <v>1147446.46</v>
      </c>
    </row>
    <row r="141" spans="1:21" s="134" customFormat="1">
      <c r="A141" s="104" t="s">
        <v>501</v>
      </c>
      <c r="B141" s="195">
        <v>0</v>
      </c>
      <c r="C141" s="195">
        <v>18875.25</v>
      </c>
      <c r="D141" s="195">
        <v>25879.46</v>
      </c>
      <c r="E141" s="195">
        <v>0</v>
      </c>
      <c r="F141" s="195">
        <v>0</v>
      </c>
      <c r="G141" s="195">
        <v>0</v>
      </c>
      <c r="H141" s="195">
        <v>330808.43</v>
      </c>
      <c r="I141" s="195">
        <v>392413.45</v>
      </c>
      <c r="J141" s="195">
        <v>25243.13</v>
      </c>
      <c r="K141" s="195">
        <v>77578.62</v>
      </c>
      <c r="L141" s="195">
        <v>102957.86</v>
      </c>
      <c r="M141" s="195">
        <v>22940.54</v>
      </c>
      <c r="N141" s="195">
        <v>0</v>
      </c>
      <c r="O141" s="195">
        <v>0</v>
      </c>
      <c r="P141" s="195">
        <v>1793.85</v>
      </c>
      <c r="Q141" s="195">
        <v>0</v>
      </c>
      <c r="R141" s="195">
        <v>6614.65</v>
      </c>
      <c r="S141" s="195">
        <v>28600</v>
      </c>
      <c r="T141" s="195">
        <v>0</v>
      </c>
      <c r="U141" s="196">
        <v>1033705.24</v>
      </c>
    </row>
    <row r="142" spans="1:21" s="134" customFormat="1">
      <c r="A142" s="104" t="s">
        <v>504</v>
      </c>
      <c r="B142" s="138">
        <v>0</v>
      </c>
      <c r="C142" s="138">
        <v>121319.16</v>
      </c>
      <c r="D142" s="138">
        <v>33702.19</v>
      </c>
      <c r="E142" s="138">
        <v>0</v>
      </c>
      <c r="F142" s="138">
        <v>0</v>
      </c>
      <c r="G142" s="138">
        <v>0</v>
      </c>
      <c r="H142" s="138">
        <v>241124.05</v>
      </c>
      <c r="I142" s="138">
        <v>333066.90999999997</v>
      </c>
      <c r="J142" s="138">
        <v>28591.5</v>
      </c>
      <c r="K142" s="138">
        <v>70761.3</v>
      </c>
      <c r="L142" s="138">
        <v>248231.98</v>
      </c>
      <c r="M142" s="138">
        <v>57069.38</v>
      </c>
      <c r="N142" s="138">
        <v>0</v>
      </c>
      <c r="O142" s="138">
        <v>0</v>
      </c>
      <c r="P142" s="138">
        <v>2439.1999999999998</v>
      </c>
      <c r="Q142" s="138">
        <v>0</v>
      </c>
      <c r="R142" s="138">
        <v>21610.83</v>
      </c>
      <c r="S142" s="138">
        <v>49368.95</v>
      </c>
      <c r="T142" s="138">
        <v>0</v>
      </c>
      <c r="U142" s="106">
        <v>1207285.45</v>
      </c>
    </row>
    <row r="143" spans="1:21" s="134" customFormat="1">
      <c r="A143" s="104" t="s">
        <v>507</v>
      </c>
      <c r="B143" s="195">
        <v>0</v>
      </c>
      <c r="C143" s="195">
        <v>273418.42</v>
      </c>
      <c r="D143" s="195">
        <v>0</v>
      </c>
      <c r="E143" s="195">
        <v>0</v>
      </c>
      <c r="F143" s="195">
        <v>0</v>
      </c>
      <c r="G143" s="195">
        <v>0</v>
      </c>
      <c r="H143" s="195">
        <v>323107.19</v>
      </c>
      <c r="I143" s="195">
        <v>443217.1</v>
      </c>
      <c r="J143" s="195">
        <v>18325.32</v>
      </c>
      <c r="K143" s="195">
        <v>0</v>
      </c>
      <c r="L143" s="195">
        <v>123905.94</v>
      </c>
      <c r="M143" s="195">
        <v>12879.92</v>
      </c>
      <c r="N143" s="195">
        <v>0</v>
      </c>
      <c r="O143" s="195">
        <v>0</v>
      </c>
      <c r="P143" s="195">
        <v>2665.42</v>
      </c>
      <c r="Q143" s="195">
        <v>0</v>
      </c>
      <c r="R143" s="195">
        <v>32019.360000000001</v>
      </c>
      <c r="S143" s="195">
        <v>121317.97</v>
      </c>
      <c r="T143" s="195">
        <v>0</v>
      </c>
      <c r="U143" s="196">
        <v>1350856.64</v>
      </c>
    </row>
    <row r="144" spans="1:21" s="134" customFormat="1">
      <c r="A144" s="104" t="s">
        <v>510</v>
      </c>
      <c r="B144" s="81">
        <v>0</v>
      </c>
      <c r="C144" s="81">
        <v>350961.71</v>
      </c>
      <c r="D144" s="81">
        <v>214787.9</v>
      </c>
      <c r="E144" s="81">
        <v>0</v>
      </c>
      <c r="F144" s="81">
        <v>0</v>
      </c>
      <c r="G144" s="81">
        <v>0</v>
      </c>
      <c r="H144" s="81">
        <v>329228.5</v>
      </c>
      <c r="I144" s="81">
        <v>444825.89</v>
      </c>
      <c r="J144" s="81">
        <v>25563.83</v>
      </c>
      <c r="K144" s="81">
        <v>146766.81</v>
      </c>
      <c r="L144" s="81">
        <v>438763.08</v>
      </c>
      <c r="M144" s="81">
        <v>3796.79</v>
      </c>
      <c r="N144" s="81">
        <v>0</v>
      </c>
      <c r="O144" s="81">
        <v>0</v>
      </c>
      <c r="P144" s="81">
        <v>1923.93</v>
      </c>
      <c r="Q144" s="81">
        <v>0</v>
      </c>
      <c r="R144" s="81">
        <v>43597.72</v>
      </c>
      <c r="S144" s="81">
        <v>32536.44</v>
      </c>
      <c r="T144" s="81">
        <v>0</v>
      </c>
      <c r="U144" s="106">
        <v>2032752.6</v>
      </c>
    </row>
    <row r="145" spans="1:21" s="134" customFormat="1" ht="15.75" thickBot="1">
      <c r="A145" s="104" t="s">
        <v>512</v>
      </c>
      <c r="B145" s="195">
        <v>0</v>
      </c>
      <c r="C145" s="195">
        <v>216141.73</v>
      </c>
      <c r="D145" s="195">
        <v>65250</v>
      </c>
      <c r="E145" s="195">
        <v>0</v>
      </c>
      <c r="F145" s="195">
        <v>0</v>
      </c>
      <c r="G145" s="195">
        <v>0</v>
      </c>
      <c r="H145" s="195">
        <v>245105.69</v>
      </c>
      <c r="I145" s="195">
        <v>359642.98</v>
      </c>
      <c r="J145" s="195">
        <v>0</v>
      </c>
      <c r="K145" s="195">
        <v>161526.26999999999</v>
      </c>
      <c r="L145" s="195">
        <v>160075.72</v>
      </c>
      <c r="M145" s="195">
        <v>9031.9500000000007</v>
      </c>
      <c r="N145" s="195">
        <v>0</v>
      </c>
      <c r="O145" s="195">
        <v>0</v>
      </c>
      <c r="P145" s="195">
        <v>2365.09</v>
      </c>
      <c r="Q145" s="195">
        <v>0</v>
      </c>
      <c r="R145" s="195">
        <v>4103.6000000000004</v>
      </c>
      <c r="S145" s="195">
        <v>29633.97</v>
      </c>
      <c r="T145" s="195">
        <v>0</v>
      </c>
      <c r="U145" s="196">
        <v>1252877</v>
      </c>
    </row>
    <row r="146" spans="1:21" s="134" customFormat="1" ht="15.75" thickTop="1">
      <c r="A146" s="254"/>
      <c r="B146" s="120">
        <f>+SUM(B134:B145)</f>
        <v>0</v>
      </c>
      <c r="C146" s="120">
        <f t="shared" ref="C146:U146" si="10">+SUM(C134:C145)</f>
        <v>2096576.8299999998</v>
      </c>
      <c r="D146" s="120">
        <f t="shared" si="10"/>
        <v>501501.31</v>
      </c>
      <c r="E146" s="120">
        <f t="shared" si="10"/>
        <v>0</v>
      </c>
      <c r="F146" s="120">
        <f t="shared" si="10"/>
        <v>0</v>
      </c>
      <c r="G146" s="120">
        <f t="shared" si="10"/>
        <v>0</v>
      </c>
      <c r="H146" s="120">
        <f t="shared" si="10"/>
        <v>3173554.78</v>
      </c>
      <c r="I146" s="120">
        <f t="shared" si="10"/>
        <v>3658657.93</v>
      </c>
      <c r="J146" s="120">
        <f t="shared" si="10"/>
        <v>225007.52000000002</v>
      </c>
      <c r="K146" s="120">
        <f t="shared" si="10"/>
        <v>627974.52</v>
      </c>
      <c r="L146" s="120">
        <f t="shared" si="10"/>
        <v>1800772.05</v>
      </c>
      <c r="M146" s="120">
        <f t="shared" si="10"/>
        <v>230025.33000000005</v>
      </c>
      <c r="N146" s="120">
        <f t="shared" si="10"/>
        <v>0</v>
      </c>
      <c r="O146" s="120">
        <f t="shared" si="10"/>
        <v>0</v>
      </c>
      <c r="P146" s="120">
        <f t="shared" si="10"/>
        <v>23573.350000000002</v>
      </c>
      <c r="Q146" s="120">
        <f t="shared" si="10"/>
        <v>2499.2800000000002</v>
      </c>
      <c r="R146" s="120">
        <f t="shared" si="10"/>
        <v>211822.57</v>
      </c>
      <c r="S146" s="120">
        <f t="shared" si="10"/>
        <v>466161.27</v>
      </c>
      <c r="T146" s="120">
        <f t="shared" si="10"/>
        <v>0</v>
      </c>
      <c r="U146" s="120">
        <f t="shared" si="10"/>
        <v>13018126.74</v>
      </c>
    </row>
    <row r="147" spans="1:21" s="134" customFormat="1">
      <c r="A147" s="104" t="s">
        <v>514</v>
      </c>
      <c r="B147" s="138">
        <v>0</v>
      </c>
      <c r="C147" s="138">
        <v>23777.1</v>
      </c>
      <c r="D147" s="138">
        <v>110250</v>
      </c>
      <c r="E147" s="138">
        <v>0</v>
      </c>
      <c r="F147" s="138">
        <v>0</v>
      </c>
      <c r="G147" s="138">
        <v>0</v>
      </c>
      <c r="H147" s="138">
        <v>284179.36</v>
      </c>
      <c r="I147" s="138">
        <v>349942.64</v>
      </c>
      <c r="J147" s="138">
        <v>10537.06</v>
      </c>
      <c r="K147" s="138">
        <v>0</v>
      </c>
      <c r="L147" s="138">
        <v>0</v>
      </c>
      <c r="M147" s="138">
        <v>86622.03</v>
      </c>
      <c r="N147" s="138">
        <v>0</v>
      </c>
      <c r="O147" s="138">
        <v>0</v>
      </c>
      <c r="P147" s="138">
        <v>737.85</v>
      </c>
      <c r="Q147" s="138">
        <v>0</v>
      </c>
      <c r="R147" s="138">
        <v>7357.82</v>
      </c>
      <c r="S147" s="138">
        <v>8081.99</v>
      </c>
      <c r="T147" s="138">
        <v>0</v>
      </c>
      <c r="U147" s="107">
        <v>881485.85</v>
      </c>
    </row>
    <row r="148" spans="1:21" s="134" customFormat="1">
      <c r="A148" s="104" t="s">
        <v>516</v>
      </c>
      <c r="B148" s="195">
        <v>0</v>
      </c>
      <c r="C148" s="195">
        <v>92771.93</v>
      </c>
      <c r="D148" s="195">
        <v>0</v>
      </c>
      <c r="E148" s="195">
        <v>0</v>
      </c>
      <c r="F148" s="195">
        <v>0</v>
      </c>
      <c r="G148" s="195">
        <v>0</v>
      </c>
      <c r="H148" s="195">
        <v>279524.64</v>
      </c>
      <c r="I148" s="195">
        <v>324231.2</v>
      </c>
      <c r="J148" s="195">
        <v>0</v>
      </c>
      <c r="K148" s="195">
        <v>18670.05</v>
      </c>
      <c r="L148" s="195">
        <v>41722.94</v>
      </c>
      <c r="M148" s="195">
        <v>0</v>
      </c>
      <c r="N148" s="195">
        <v>0</v>
      </c>
      <c r="O148" s="195">
        <v>0</v>
      </c>
      <c r="P148" s="195">
        <v>2507.0300000000002</v>
      </c>
      <c r="Q148" s="195">
        <v>0</v>
      </c>
      <c r="R148" s="195">
        <v>23311.48</v>
      </c>
      <c r="S148" s="195">
        <v>18248</v>
      </c>
      <c r="T148" s="195">
        <v>0</v>
      </c>
      <c r="U148" s="196">
        <v>800987.27</v>
      </c>
    </row>
    <row r="149" spans="1:21" s="134" customFormat="1">
      <c r="A149" s="104" t="s">
        <v>517</v>
      </c>
      <c r="B149" s="81">
        <v>0</v>
      </c>
      <c r="C149" s="81">
        <v>651.91</v>
      </c>
      <c r="D149" s="81">
        <v>0</v>
      </c>
      <c r="E149" s="81">
        <v>0</v>
      </c>
      <c r="F149" s="81">
        <v>0</v>
      </c>
      <c r="G149" s="81">
        <v>0</v>
      </c>
      <c r="H149" s="81">
        <v>435049.86</v>
      </c>
      <c r="I149" s="81">
        <v>339718.77</v>
      </c>
      <c r="J149" s="81">
        <v>542.23</v>
      </c>
      <c r="K149" s="81">
        <v>23587.05</v>
      </c>
      <c r="L149" s="81">
        <v>427373.38</v>
      </c>
      <c r="M149" s="81">
        <v>29252.28</v>
      </c>
      <c r="N149" s="81">
        <v>0</v>
      </c>
      <c r="O149" s="81">
        <v>0</v>
      </c>
      <c r="P149" s="81">
        <v>2031.74</v>
      </c>
      <c r="Q149" s="81">
        <v>0</v>
      </c>
      <c r="R149" s="81">
        <v>613.96</v>
      </c>
      <c r="S149" s="81">
        <v>6518</v>
      </c>
      <c r="T149" s="81">
        <v>0</v>
      </c>
      <c r="U149" s="106">
        <v>1265339.18</v>
      </c>
    </row>
    <row r="150" spans="1:21" s="134" customFormat="1">
      <c r="A150" s="104" t="s">
        <v>523</v>
      </c>
      <c r="B150" s="195">
        <v>0</v>
      </c>
      <c r="C150" s="195">
        <v>0</v>
      </c>
      <c r="D150" s="195">
        <v>0</v>
      </c>
      <c r="E150" s="195">
        <v>0</v>
      </c>
      <c r="F150" s="195">
        <v>0</v>
      </c>
      <c r="G150" s="195">
        <v>0</v>
      </c>
      <c r="H150" s="195">
        <v>204530.59</v>
      </c>
      <c r="I150" s="195">
        <v>536669.79</v>
      </c>
      <c r="J150" s="195">
        <v>131942.32</v>
      </c>
      <c r="K150" s="195">
        <v>138595.28</v>
      </c>
      <c r="L150" s="195">
        <v>233459.59</v>
      </c>
      <c r="M150" s="195">
        <v>0</v>
      </c>
      <c r="N150" s="195">
        <v>0</v>
      </c>
      <c r="O150" s="195">
        <v>0</v>
      </c>
      <c r="P150" s="195">
        <v>2021</v>
      </c>
      <c r="Q150" s="195">
        <v>28988.76</v>
      </c>
      <c r="R150" s="195">
        <v>0</v>
      </c>
      <c r="S150" s="195">
        <v>0</v>
      </c>
      <c r="T150" s="195">
        <v>0</v>
      </c>
      <c r="U150" s="196">
        <v>1276207.33</v>
      </c>
    </row>
    <row r="151" spans="1:21" s="134" customFormat="1">
      <c r="A151" s="104" t="s">
        <v>528</v>
      </c>
      <c r="B151" s="81">
        <v>0</v>
      </c>
      <c r="C151" s="81">
        <v>0</v>
      </c>
      <c r="D151" s="81">
        <v>0</v>
      </c>
      <c r="E151" s="81">
        <v>0</v>
      </c>
      <c r="F151" s="81">
        <v>0</v>
      </c>
      <c r="G151" s="81">
        <v>0</v>
      </c>
      <c r="H151" s="81">
        <v>466728.11</v>
      </c>
      <c r="I151" s="81">
        <v>401129.02</v>
      </c>
      <c r="J151" s="81">
        <v>173198.41</v>
      </c>
      <c r="K151" s="81">
        <v>2333.1799999999998</v>
      </c>
      <c r="L151" s="81">
        <v>43660.06</v>
      </c>
      <c r="M151" s="81">
        <v>22901.13</v>
      </c>
      <c r="N151" s="81">
        <v>0</v>
      </c>
      <c r="O151" s="81">
        <v>0</v>
      </c>
      <c r="P151" s="81">
        <v>0</v>
      </c>
      <c r="Q151" s="81">
        <v>0</v>
      </c>
      <c r="R151" s="81">
        <v>41481.440000000002</v>
      </c>
      <c r="S151" s="81">
        <v>0</v>
      </c>
      <c r="T151" s="81">
        <v>0</v>
      </c>
      <c r="U151" s="106">
        <v>1151431.3500000001</v>
      </c>
    </row>
    <row r="152" spans="1:21" s="134" customFormat="1">
      <c r="A152" s="104" t="s">
        <v>529</v>
      </c>
      <c r="B152" s="195">
        <v>0</v>
      </c>
      <c r="C152" s="195">
        <v>0</v>
      </c>
      <c r="D152" s="195">
        <v>0</v>
      </c>
      <c r="E152" s="195">
        <v>0</v>
      </c>
      <c r="F152" s="195">
        <v>0</v>
      </c>
      <c r="G152" s="195">
        <v>0</v>
      </c>
      <c r="H152" s="195">
        <v>497423.6</v>
      </c>
      <c r="I152" s="195">
        <v>238418.99</v>
      </c>
      <c r="J152" s="195">
        <v>50</v>
      </c>
      <c r="K152" s="195">
        <v>47189.77</v>
      </c>
      <c r="L152" s="195">
        <v>103388.8</v>
      </c>
      <c r="M152" s="195">
        <v>19090.91</v>
      </c>
      <c r="N152" s="195">
        <v>0</v>
      </c>
      <c r="O152" s="195">
        <v>0</v>
      </c>
      <c r="P152" s="195">
        <v>0</v>
      </c>
      <c r="Q152" s="195">
        <v>0</v>
      </c>
      <c r="R152" s="195">
        <v>745.52</v>
      </c>
      <c r="S152" s="195">
        <v>0</v>
      </c>
      <c r="T152" s="195">
        <v>0</v>
      </c>
      <c r="U152" s="196">
        <v>906307.59</v>
      </c>
    </row>
    <row r="153" spans="1:21" s="134" customFormat="1">
      <c r="A153" s="104" t="s">
        <v>530</v>
      </c>
      <c r="B153" s="81">
        <v>0</v>
      </c>
      <c r="C153" s="81">
        <v>10136.9</v>
      </c>
      <c r="D153" s="81">
        <v>93.98</v>
      </c>
      <c r="E153" s="81">
        <v>0</v>
      </c>
      <c r="F153" s="81">
        <v>0</v>
      </c>
      <c r="G153" s="81">
        <v>0</v>
      </c>
      <c r="H153" s="81">
        <v>475659.92</v>
      </c>
      <c r="I153" s="81">
        <v>122758.3</v>
      </c>
      <c r="J153" s="81">
        <v>43796.6</v>
      </c>
      <c r="K153" s="81">
        <v>42181.82</v>
      </c>
      <c r="L153" s="81">
        <v>62033.279999999999</v>
      </c>
      <c r="M153" s="81">
        <v>28046.09</v>
      </c>
      <c r="N153" s="81">
        <v>0</v>
      </c>
      <c r="O153" s="81">
        <v>0</v>
      </c>
      <c r="P153" s="81">
        <v>0</v>
      </c>
      <c r="Q153" s="81">
        <v>0</v>
      </c>
      <c r="R153" s="81">
        <v>8677.83</v>
      </c>
      <c r="S153" s="81">
        <v>45403.45</v>
      </c>
      <c r="T153" s="81">
        <v>0</v>
      </c>
      <c r="U153" s="106">
        <v>838788.17</v>
      </c>
    </row>
    <row r="154" spans="1:21" s="134" customFormat="1">
      <c r="A154" s="104" t="s">
        <v>534</v>
      </c>
      <c r="B154" s="195">
        <v>0</v>
      </c>
      <c r="C154" s="195">
        <v>165168.82</v>
      </c>
      <c r="D154" s="195">
        <v>0</v>
      </c>
      <c r="E154" s="195">
        <v>0</v>
      </c>
      <c r="F154" s="195">
        <v>0</v>
      </c>
      <c r="G154" s="195">
        <v>0</v>
      </c>
      <c r="H154" s="195">
        <v>368848.24</v>
      </c>
      <c r="I154" s="195">
        <v>223805.57</v>
      </c>
      <c r="J154" s="195">
        <v>11800</v>
      </c>
      <c r="K154" s="195">
        <v>82727.02</v>
      </c>
      <c r="L154" s="195">
        <v>82711.039999999994</v>
      </c>
      <c r="M154" s="195">
        <v>38235.53</v>
      </c>
      <c r="N154" s="195">
        <v>0</v>
      </c>
      <c r="O154" s="195">
        <v>0</v>
      </c>
      <c r="P154" s="195">
        <v>0</v>
      </c>
      <c r="Q154" s="195">
        <v>0</v>
      </c>
      <c r="R154" s="195">
        <v>9427.93</v>
      </c>
      <c r="S154" s="195">
        <v>46336.2</v>
      </c>
      <c r="T154" s="195">
        <v>0</v>
      </c>
      <c r="U154" s="196">
        <v>1029060.35</v>
      </c>
    </row>
    <row r="155" spans="1:21" s="134" customFormat="1">
      <c r="A155" s="104" t="s">
        <v>535</v>
      </c>
      <c r="B155" s="81">
        <v>0</v>
      </c>
      <c r="C155" s="81">
        <v>177496.69</v>
      </c>
      <c r="D155" s="81">
        <v>0</v>
      </c>
      <c r="E155" s="81">
        <v>0</v>
      </c>
      <c r="F155" s="81">
        <v>0</v>
      </c>
      <c r="G155" s="81">
        <v>0</v>
      </c>
      <c r="H155" s="81">
        <v>247010.49</v>
      </c>
      <c r="I155" s="81">
        <v>303234.61</v>
      </c>
      <c r="J155" s="81">
        <v>21093.4</v>
      </c>
      <c r="K155" s="81">
        <v>59439.360000000001</v>
      </c>
      <c r="L155" s="81">
        <v>214978.39</v>
      </c>
      <c r="M155" s="81">
        <v>46830.17</v>
      </c>
      <c r="N155" s="81">
        <v>0</v>
      </c>
      <c r="O155" s="81">
        <v>0</v>
      </c>
      <c r="P155" s="81">
        <v>0</v>
      </c>
      <c r="Q155" s="81">
        <v>0</v>
      </c>
      <c r="R155" s="81">
        <v>3405.44</v>
      </c>
      <c r="S155" s="81">
        <v>27144</v>
      </c>
      <c r="T155" s="81">
        <v>0</v>
      </c>
      <c r="U155" s="106">
        <v>1100632.55</v>
      </c>
    </row>
    <row r="156" spans="1:21" s="134" customFormat="1">
      <c r="A156" s="104" t="s">
        <v>536</v>
      </c>
      <c r="B156" s="195">
        <v>0</v>
      </c>
      <c r="C156" s="195">
        <v>0</v>
      </c>
      <c r="D156" s="195">
        <v>0</v>
      </c>
      <c r="E156" s="195">
        <v>0</v>
      </c>
      <c r="F156" s="195">
        <v>0</v>
      </c>
      <c r="G156" s="195">
        <v>0</v>
      </c>
      <c r="H156" s="195">
        <v>348896.85</v>
      </c>
      <c r="I156" s="195">
        <v>302021.98</v>
      </c>
      <c r="J156" s="195">
        <v>8796.16</v>
      </c>
      <c r="K156" s="195">
        <v>19813.12</v>
      </c>
      <c r="L156" s="195">
        <v>131221.18</v>
      </c>
      <c r="M156" s="195">
        <v>39813.11</v>
      </c>
      <c r="N156" s="195">
        <v>0</v>
      </c>
      <c r="O156" s="195">
        <v>0</v>
      </c>
      <c r="P156" s="195">
        <v>0</v>
      </c>
      <c r="Q156" s="195">
        <v>0</v>
      </c>
      <c r="R156" s="195">
        <v>50667.49</v>
      </c>
      <c r="S156" s="195">
        <v>82040</v>
      </c>
      <c r="T156" s="195">
        <v>0</v>
      </c>
      <c r="U156" s="196">
        <v>983269.89</v>
      </c>
    </row>
    <row r="157" spans="1:21" s="134" customFormat="1">
      <c r="A157" s="104" t="s">
        <v>544</v>
      </c>
      <c r="B157" s="105">
        <v>0</v>
      </c>
      <c r="C157" s="105">
        <v>2290.91</v>
      </c>
      <c r="D157" s="105">
        <v>0</v>
      </c>
      <c r="E157" s="105">
        <v>0</v>
      </c>
      <c r="F157" s="105">
        <v>0</v>
      </c>
      <c r="G157" s="105">
        <v>0</v>
      </c>
      <c r="H157" s="105">
        <v>320205.24</v>
      </c>
      <c r="I157" s="105">
        <v>413657.9</v>
      </c>
      <c r="J157" s="105">
        <v>0</v>
      </c>
      <c r="K157" s="105">
        <v>90255.33</v>
      </c>
      <c r="L157" s="105">
        <v>300942.57</v>
      </c>
      <c r="M157" s="105">
        <v>82214.03</v>
      </c>
      <c r="N157" s="105">
        <v>0</v>
      </c>
      <c r="O157" s="105">
        <v>0</v>
      </c>
      <c r="P157" s="105">
        <v>0</v>
      </c>
      <c r="Q157" s="105">
        <v>0</v>
      </c>
      <c r="R157" s="105">
        <v>27828.53</v>
      </c>
      <c r="S157" s="105">
        <v>36368.980000000003</v>
      </c>
      <c r="T157" s="105">
        <v>0</v>
      </c>
      <c r="U157" s="155">
        <v>1273763.49</v>
      </c>
    </row>
    <row r="158" spans="1:21" s="134" customFormat="1" ht="15.75" thickBot="1">
      <c r="A158" s="104" t="s">
        <v>546</v>
      </c>
      <c r="B158" s="195">
        <v>0</v>
      </c>
      <c r="C158" s="195">
        <v>112297.74</v>
      </c>
      <c r="D158" s="195">
        <v>0</v>
      </c>
      <c r="E158" s="195">
        <v>0</v>
      </c>
      <c r="F158" s="195">
        <v>0</v>
      </c>
      <c r="G158" s="195">
        <v>0</v>
      </c>
      <c r="H158" s="195">
        <v>211811.68</v>
      </c>
      <c r="I158" s="195">
        <v>441906.3</v>
      </c>
      <c r="J158" s="195">
        <v>30053.53</v>
      </c>
      <c r="K158" s="195">
        <v>182711.97</v>
      </c>
      <c r="L158" s="195">
        <v>256329.01</v>
      </c>
      <c r="M158" s="195">
        <v>9090.91</v>
      </c>
      <c r="N158" s="195">
        <v>0</v>
      </c>
      <c r="O158" s="195">
        <v>0</v>
      </c>
      <c r="P158" s="195">
        <v>0</v>
      </c>
      <c r="Q158" s="195">
        <v>0</v>
      </c>
      <c r="R158" s="195">
        <v>25599.41</v>
      </c>
      <c r="S158" s="195">
        <v>4041</v>
      </c>
      <c r="T158" s="195">
        <v>0</v>
      </c>
      <c r="U158" s="196">
        <v>1273841.55</v>
      </c>
    </row>
    <row r="159" spans="1:21" s="134" customFormat="1" ht="15.75" thickTop="1">
      <c r="A159" s="254"/>
      <c r="B159" s="120">
        <f>+SUM(B147:B158)</f>
        <v>0</v>
      </c>
      <c r="C159" s="120">
        <f t="shared" ref="C159:U159" si="11">+SUM(C147:C158)</f>
        <v>584592</v>
      </c>
      <c r="D159" s="120">
        <f t="shared" si="11"/>
        <v>110343.98</v>
      </c>
      <c r="E159" s="120">
        <f t="shared" si="11"/>
        <v>0</v>
      </c>
      <c r="F159" s="120">
        <f t="shared" si="11"/>
        <v>0</v>
      </c>
      <c r="G159" s="120">
        <f t="shared" si="11"/>
        <v>0</v>
      </c>
      <c r="H159" s="120">
        <f t="shared" si="11"/>
        <v>4139868.5800000005</v>
      </c>
      <c r="I159" s="120">
        <f t="shared" si="11"/>
        <v>3997495.0699999994</v>
      </c>
      <c r="J159" s="120">
        <f t="shared" si="11"/>
        <v>431809.70999999996</v>
      </c>
      <c r="K159" s="120">
        <f t="shared" si="11"/>
        <v>707503.95</v>
      </c>
      <c r="L159" s="120">
        <f t="shared" si="11"/>
        <v>1897820.24</v>
      </c>
      <c r="M159" s="120">
        <f t="shared" si="11"/>
        <v>402096.19</v>
      </c>
      <c r="N159" s="120">
        <f t="shared" si="11"/>
        <v>0</v>
      </c>
      <c r="O159" s="120">
        <f t="shared" si="11"/>
        <v>0</v>
      </c>
      <c r="P159" s="120">
        <f t="shared" si="11"/>
        <v>7297.62</v>
      </c>
      <c r="Q159" s="120">
        <f t="shared" si="11"/>
        <v>28988.76</v>
      </c>
      <c r="R159" s="120">
        <f t="shared" si="11"/>
        <v>199116.85</v>
      </c>
      <c r="S159" s="120">
        <f t="shared" si="11"/>
        <v>274181.62</v>
      </c>
      <c r="T159" s="120">
        <f t="shared" si="11"/>
        <v>0</v>
      </c>
      <c r="U159" s="120">
        <f t="shared" si="11"/>
        <v>12781114.570000002</v>
      </c>
    </row>
    <row r="160" spans="1:21" s="134" customFormat="1">
      <c r="A160" s="104" t="s">
        <v>549</v>
      </c>
      <c r="B160" s="6">
        <v>0</v>
      </c>
      <c r="C160" s="6">
        <v>762.88</v>
      </c>
      <c r="D160" s="6">
        <v>0</v>
      </c>
      <c r="E160" s="6">
        <v>0</v>
      </c>
      <c r="F160" s="6">
        <v>0</v>
      </c>
      <c r="G160" s="6">
        <v>0</v>
      </c>
      <c r="H160" s="6">
        <v>319423.09000000003</v>
      </c>
      <c r="I160" s="6">
        <v>595360.93000000005</v>
      </c>
      <c r="J160" s="6">
        <v>16767.669999999998</v>
      </c>
      <c r="K160" s="6">
        <v>0</v>
      </c>
      <c r="L160" s="6">
        <v>0</v>
      </c>
      <c r="M160" s="6">
        <v>9090.91</v>
      </c>
      <c r="N160" s="6">
        <v>0</v>
      </c>
      <c r="O160" s="6">
        <v>0</v>
      </c>
      <c r="P160" s="6">
        <v>0</v>
      </c>
      <c r="Q160" s="6">
        <v>0</v>
      </c>
      <c r="R160" s="6">
        <v>2040.96</v>
      </c>
      <c r="S160" s="6">
        <v>0</v>
      </c>
      <c r="T160" s="6">
        <v>0</v>
      </c>
      <c r="U160" s="261">
        <v>943446.44</v>
      </c>
    </row>
    <row r="161" spans="1:21" s="134" customFormat="1">
      <c r="A161" s="104" t="s">
        <v>566</v>
      </c>
      <c r="B161" s="265">
        <v>0</v>
      </c>
      <c r="C161" s="265">
        <v>67642.720000000001</v>
      </c>
      <c r="D161" s="265">
        <v>0</v>
      </c>
      <c r="E161" s="265">
        <v>0</v>
      </c>
      <c r="F161" s="265">
        <v>0</v>
      </c>
      <c r="G161" s="265">
        <v>0</v>
      </c>
      <c r="H161" s="265">
        <v>339638.09</v>
      </c>
      <c r="I161" s="265">
        <v>247312.27</v>
      </c>
      <c r="J161" s="265">
        <v>26525.91</v>
      </c>
      <c r="K161" s="265">
        <v>23587.05</v>
      </c>
      <c r="L161" s="265">
        <v>64435.54</v>
      </c>
      <c r="M161" s="265">
        <v>105292.28</v>
      </c>
      <c r="N161" s="265">
        <v>0</v>
      </c>
      <c r="O161" s="265">
        <v>0</v>
      </c>
      <c r="P161" s="265">
        <v>0</v>
      </c>
      <c r="Q161" s="265">
        <v>0</v>
      </c>
      <c r="R161" s="265">
        <v>25514.34</v>
      </c>
      <c r="S161" s="265">
        <v>25087.4</v>
      </c>
      <c r="T161" s="265">
        <v>0</v>
      </c>
      <c r="U161" s="266">
        <v>925035.6</v>
      </c>
    </row>
    <row r="162" spans="1:21" s="134" customFormat="1">
      <c r="A162" s="104" t="s">
        <v>568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435028.58</v>
      </c>
      <c r="I162" s="6">
        <v>499833.68</v>
      </c>
      <c r="J162" s="6">
        <v>30053.53</v>
      </c>
      <c r="K162" s="6">
        <v>0</v>
      </c>
      <c r="L162" s="6">
        <v>247056.93</v>
      </c>
      <c r="M162" s="6">
        <v>59950.68</v>
      </c>
      <c r="N162" s="6">
        <v>0</v>
      </c>
      <c r="O162" s="6">
        <v>0</v>
      </c>
      <c r="P162" s="6">
        <v>0</v>
      </c>
      <c r="Q162" s="6">
        <v>0</v>
      </c>
      <c r="R162" s="6">
        <v>40354.32</v>
      </c>
      <c r="S162" s="6">
        <v>15881.99</v>
      </c>
      <c r="T162" s="6">
        <v>0</v>
      </c>
      <c r="U162" s="261">
        <v>1328159.71</v>
      </c>
    </row>
    <row r="163" spans="1:21" s="134" customFormat="1">
      <c r="A163" s="104" t="s">
        <v>570</v>
      </c>
      <c r="B163" s="265">
        <v>0</v>
      </c>
      <c r="C163" s="265">
        <v>0</v>
      </c>
      <c r="D163" s="265">
        <v>0</v>
      </c>
      <c r="E163" s="265">
        <v>0</v>
      </c>
      <c r="F163" s="265">
        <v>0</v>
      </c>
      <c r="G163" s="265">
        <v>0</v>
      </c>
      <c r="H163" s="265">
        <v>208822.2</v>
      </c>
      <c r="I163" s="265">
        <v>634557.42000000004</v>
      </c>
      <c r="J163" s="265">
        <v>30878.16</v>
      </c>
      <c r="K163" s="265">
        <v>0</v>
      </c>
      <c r="L163" s="265">
        <v>20677.759999999998</v>
      </c>
      <c r="M163" s="265">
        <v>41768.870000000003</v>
      </c>
      <c r="N163" s="265">
        <v>0</v>
      </c>
      <c r="O163" s="265">
        <v>0</v>
      </c>
      <c r="P163" s="265">
        <v>0</v>
      </c>
      <c r="Q163" s="265">
        <v>0</v>
      </c>
      <c r="R163" s="265">
        <v>28841.82</v>
      </c>
      <c r="S163" s="265">
        <v>39563.980000000003</v>
      </c>
      <c r="T163" s="265">
        <v>0</v>
      </c>
      <c r="U163" s="266">
        <v>1005110.21</v>
      </c>
    </row>
    <row r="164" spans="1:21" s="134" customFormat="1">
      <c r="A164" s="104" t="s">
        <v>573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6">
        <v>272301.02</v>
      </c>
      <c r="I164" s="6">
        <v>217616.01</v>
      </c>
      <c r="J164" s="6">
        <v>50852.77</v>
      </c>
      <c r="K164" s="6">
        <v>13812.02</v>
      </c>
      <c r="L164" s="6">
        <v>62033.279999999999</v>
      </c>
      <c r="M164" s="6">
        <v>44343.11</v>
      </c>
      <c r="N164" s="6">
        <v>0</v>
      </c>
      <c r="O164" s="6">
        <v>0</v>
      </c>
      <c r="P164" s="6">
        <v>0</v>
      </c>
      <c r="Q164" s="6">
        <v>0</v>
      </c>
      <c r="R164" s="6">
        <v>48105.599999999999</v>
      </c>
      <c r="S164" s="6">
        <v>59063.98</v>
      </c>
      <c r="T164" s="6">
        <v>0</v>
      </c>
      <c r="U164" s="261">
        <v>768127.79</v>
      </c>
    </row>
    <row r="165" spans="1:21" s="134" customFormat="1">
      <c r="A165" s="104" t="s">
        <v>578</v>
      </c>
      <c r="B165" s="265">
        <v>0</v>
      </c>
      <c r="C165" s="265">
        <v>88294.42</v>
      </c>
      <c r="D165" s="265">
        <v>0</v>
      </c>
      <c r="E165" s="265">
        <v>0</v>
      </c>
      <c r="F165" s="265">
        <v>0</v>
      </c>
      <c r="G165" s="265">
        <v>0</v>
      </c>
      <c r="H165" s="265">
        <v>540077.44999999995</v>
      </c>
      <c r="I165" s="265">
        <v>424085.42</v>
      </c>
      <c r="J165" s="265">
        <v>42881.25</v>
      </c>
      <c r="K165" s="265">
        <v>73968.47</v>
      </c>
      <c r="L165" s="265">
        <v>122389.51</v>
      </c>
      <c r="M165" s="265">
        <v>9090.91</v>
      </c>
      <c r="N165" s="265">
        <v>0</v>
      </c>
      <c r="O165" s="265">
        <v>0</v>
      </c>
      <c r="P165" s="265">
        <v>0</v>
      </c>
      <c r="Q165" s="265">
        <v>0</v>
      </c>
      <c r="R165" s="265">
        <v>17596.650000000001</v>
      </c>
      <c r="S165" s="265">
        <v>78591</v>
      </c>
      <c r="T165" s="265">
        <v>0</v>
      </c>
      <c r="U165" s="266">
        <v>1396975.08</v>
      </c>
    </row>
    <row r="166" spans="1:21" s="134" customFormat="1" ht="18.75">
      <c r="A166" s="69" t="s">
        <v>183</v>
      </c>
      <c r="B166" s="67"/>
      <c r="C166" s="67"/>
      <c r="D166" s="67"/>
    </row>
    <row r="167" spans="1:21" ht="18.75">
      <c r="A167" s="198" t="s">
        <v>576</v>
      </c>
      <c r="B167" s="67"/>
      <c r="C167" s="67"/>
      <c r="D167" s="67"/>
      <c r="E167" s="134"/>
    </row>
    <row r="168" spans="1:21">
      <c r="Q168" s="134"/>
    </row>
  </sheetData>
  <sheetProtection password="9E07" sheet="1" objects="1" scenarios="1"/>
  <mergeCells count="1">
    <mergeCell ref="A1:U1"/>
  </mergeCells>
  <pageMargins left="0.7" right="0.7" top="0.75" bottom="0.75" header="0.3" footer="0.3"/>
  <pageSetup scale="50" fitToHeight="0" orientation="landscape" r:id="rId1"/>
  <ignoredErrors>
    <ignoredError sqref="B107:U107" formulaRange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U166"/>
  <sheetViews>
    <sheetView zoomScaleNormal="100" workbookViewId="0">
      <pane ySplit="3" topLeftCell="A133" activePane="bottomLeft" state="frozen"/>
      <selection activeCell="H75" sqref="B4:H75"/>
      <selection pane="bottomLeft" activeCell="A165" sqref="A165"/>
    </sheetView>
  </sheetViews>
  <sheetFormatPr baseColWidth="10" defaultRowHeight="15"/>
  <cols>
    <col min="1" max="1" width="12.42578125" customWidth="1"/>
    <col min="9" max="9" width="13.85546875" bestFit="1" customWidth="1"/>
    <col min="21" max="21" width="12.7109375" customWidth="1"/>
  </cols>
  <sheetData>
    <row r="1" spans="1:21" ht="55.5" customHeight="1">
      <c r="A1" s="269" t="s">
        <v>564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</row>
    <row r="2" spans="1:21" ht="24" customHeight="1">
      <c r="A2" s="2" t="s">
        <v>109</v>
      </c>
      <c r="B2" s="3" t="s">
        <v>349</v>
      </c>
      <c r="C2" s="3" t="s">
        <v>350</v>
      </c>
      <c r="D2" s="3" t="s">
        <v>351</v>
      </c>
      <c r="E2" s="3" t="s">
        <v>361</v>
      </c>
      <c r="F2" s="3" t="s">
        <v>362</v>
      </c>
      <c r="G2" s="3" t="s">
        <v>363</v>
      </c>
      <c r="H2" s="3" t="s">
        <v>352</v>
      </c>
      <c r="I2" s="3" t="s">
        <v>353</v>
      </c>
      <c r="J2" s="3" t="s">
        <v>354</v>
      </c>
      <c r="K2" s="3" t="s">
        <v>355</v>
      </c>
      <c r="L2" s="3" t="s">
        <v>356</v>
      </c>
      <c r="M2" s="3" t="s">
        <v>357</v>
      </c>
      <c r="N2" s="3" t="s">
        <v>364</v>
      </c>
      <c r="O2" s="3" t="s">
        <v>365</v>
      </c>
      <c r="P2" s="3" t="s">
        <v>358</v>
      </c>
      <c r="Q2" s="3" t="s">
        <v>367</v>
      </c>
      <c r="R2" s="3" t="s">
        <v>359</v>
      </c>
      <c r="S2" s="3" t="s">
        <v>360</v>
      </c>
      <c r="T2" s="3" t="s">
        <v>368</v>
      </c>
      <c r="U2" s="136" t="s">
        <v>108</v>
      </c>
    </row>
    <row r="3" spans="1:21" s="33" customFormat="1">
      <c r="A3" s="136" t="s">
        <v>110</v>
      </c>
      <c r="B3" s="31" t="s">
        <v>172</v>
      </c>
      <c r="C3" s="31" t="s">
        <v>173</v>
      </c>
      <c r="D3" s="31" t="s">
        <v>174</v>
      </c>
      <c r="E3" s="31" t="s">
        <v>175</v>
      </c>
      <c r="F3" s="31" t="s">
        <v>176</v>
      </c>
      <c r="G3" s="31" t="s">
        <v>177</v>
      </c>
      <c r="H3" s="31" t="s">
        <v>178</v>
      </c>
      <c r="I3" s="31" t="s">
        <v>174</v>
      </c>
      <c r="J3" s="31" t="s">
        <v>175</v>
      </c>
      <c r="K3" s="31" t="s">
        <v>176</v>
      </c>
      <c r="L3" s="31" t="s">
        <v>179</v>
      </c>
      <c r="M3" s="31" t="s">
        <v>177</v>
      </c>
      <c r="N3" s="31" t="s">
        <v>172</v>
      </c>
      <c r="O3" s="31" t="s">
        <v>173</v>
      </c>
      <c r="P3" s="31" t="s">
        <v>146</v>
      </c>
      <c r="Q3" s="31" t="s">
        <v>178</v>
      </c>
      <c r="R3" s="31" t="s">
        <v>146</v>
      </c>
      <c r="S3" s="31" t="s">
        <v>180</v>
      </c>
      <c r="T3" s="31" t="s">
        <v>72</v>
      </c>
      <c r="U3" s="32"/>
    </row>
    <row r="4" spans="1:21">
      <c r="A4" s="4" t="s">
        <v>0</v>
      </c>
      <c r="B4" s="6">
        <v>242864</v>
      </c>
      <c r="C4" s="6">
        <v>458817.58</v>
      </c>
      <c r="D4" s="6">
        <v>89070.78</v>
      </c>
      <c r="E4" s="6">
        <v>3228.19</v>
      </c>
      <c r="F4" s="6">
        <v>16931.240000000002</v>
      </c>
      <c r="G4" s="6">
        <v>271865.59000000003</v>
      </c>
      <c r="H4" s="6">
        <v>237953.83</v>
      </c>
      <c r="I4" s="6">
        <v>49613.05</v>
      </c>
      <c r="J4" s="154">
        <v>0</v>
      </c>
      <c r="K4" s="154">
        <v>0</v>
      </c>
      <c r="L4" s="154">
        <v>0</v>
      </c>
      <c r="M4" s="6">
        <v>8709</v>
      </c>
      <c r="N4" s="154">
        <v>0</v>
      </c>
      <c r="O4" s="154">
        <v>0</v>
      </c>
      <c r="P4" s="154">
        <v>0</v>
      </c>
      <c r="Q4" s="154">
        <v>0</v>
      </c>
      <c r="R4" s="154">
        <v>0</v>
      </c>
      <c r="S4" s="154">
        <v>0</v>
      </c>
      <c r="T4" s="6">
        <v>166998.79999999999</v>
      </c>
      <c r="U4" s="7">
        <v>1546052.06</v>
      </c>
    </row>
    <row r="5" spans="1:21">
      <c r="A5" s="4" t="s">
        <v>1</v>
      </c>
      <c r="B5" s="6">
        <v>681174.2</v>
      </c>
      <c r="C5" s="6">
        <v>453015.63</v>
      </c>
      <c r="D5" s="6">
        <v>85274.18</v>
      </c>
      <c r="E5" s="6">
        <v>100092.06</v>
      </c>
      <c r="F5" s="6">
        <v>36636.79</v>
      </c>
      <c r="G5" s="6">
        <v>145237.06</v>
      </c>
      <c r="H5" s="6">
        <v>195036.28</v>
      </c>
      <c r="I5" s="6">
        <v>97554.17</v>
      </c>
      <c r="J5" s="5">
        <v>203.27</v>
      </c>
      <c r="K5" s="6">
        <v>2783.81</v>
      </c>
      <c r="L5" s="154">
        <v>0</v>
      </c>
      <c r="M5" s="6">
        <v>16414.13</v>
      </c>
      <c r="N5" s="154">
        <v>0</v>
      </c>
      <c r="O5" s="154">
        <v>0</v>
      </c>
      <c r="P5" s="154">
        <v>0</v>
      </c>
      <c r="Q5" s="154">
        <v>0</v>
      </c>
      <c r="R5" s="154">
        <v>0</v>
      </c>
      <c r="S5" s="154">
        <v>0</v>
      </c>
      <c r="T5" s="6">
        <v>87909.74</v>
      </c>
      <c r="U5" s="7">
        <v>1901331.32</v>
      </c>
    </row>
    <row r="6" spans="1:21">
      <c r="A6" s="4" t="s">
        <v>2</v>
      </c>
      <c r="B6" s="6">
        <v>354360</v>
      </c>
      <c r="C6" s="6">
        <v>79491.34</v>
      </c>
      <c r="D6" s="6">
        <v>59427.73</v>
      </c>
      <c r="E6" s="6">
        <v>109900.93</v>
      </c>
      <c r="F6" s="6">
        <v>57181.36</v>
      </c>
      <c r="G6" s="6">
        <v>66771.740000000005</v>
      </c>
      <c r="H6" s="6">
        <v>338135.94</v>
      </c>
      <c r="I6" s="6">
        <v>47527.11</v>
      </c>
      <c r="J6" s="6">
        <v>37685</v>
      </c>
      <c r="K6" s="6">
        <v>4026.32</v>
      </c>
      <c r="L6" s="154">
        <v>0</v>
      </c>
      <c r="M6" s="6">
        <v>2909.09</v>
      </c>
      <c r="N6" s="154">
        <v>0</v>
      </c>
      <c r="O6" s="6">
        <v>5900</v>
      </c>
      <c r="P6" s="6">
        <v>52480.01</v>
      </c>
      <c r="Q6" s="154">
        <v>0</v>
      </c>
      <c r="R6" s="154">
        <v>0</v>
      </c>
      <c r="S6" s="154">
        <v>0</v>
      </c>
      <c r="T6" s="6">
        <v>126515.6</v>
      </c>
      <c r="U6" s="7">
        <v>1342312.17</v>
      </c>
    </row>
    <row r="7" spans="1:21">
      <c r="A7" s="4" t="s">
        <v>3</v>
      </c>
      <c r="B7" s="6">
        <v>480.06</v>
      </c>
      <c r="C7" s="6">
        <v>77480.36</v>
      </c>
      <c r="D7" s="6">
        <v>53667.88</v>
      </c>
      <c r="E7" s="6">
        <v>138833.96</v>
      </c>
      <c r="F7" s="6">
        <v>38482.65</v>
      </c>
      <c r="G7" s="6">
        <v>55782.84</v>
      </c>
      <c r="H7" s="6">
        <v>310343.87</v>
      </c>
      <c r="I7" s="6">
        <v>25814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  <c r="Q7" s="154">
        <v>0</v>
      </c>
      <c r="R7" s="154">
        <v>0</v>
      </c>
      <c r="S7" s="154">
        <v>0</v>
      </c>
      <c r="T7" s="154">
        <v>0</v>
      </c>
      <c r="U7" s="7">
        <v>700885.62</v>
      </c>
    </row>
    <row r="8" spans="1:21">
      <c r="A8" s="4" t="s">
        <v>4</v>
      </c>
      <c r="B8" s="6">
        <v>0</v>
      </c>
      <c r="C8" s="6">
        <v>34475.199999999997</v>
      </c>
      <c r="D8" s="6">
        <v>142058.13</v>
      </c>
      <c r="E8" s="6">
        <v>173138.96</v>
      </c>
      <c r="F8" s="6">
        <v>49981.06</v>
      </c>
      <c r="G8" s="6">
        <v>71901.58</v>
      </c>
      <c r="H8" s="6">
        <v>232723.55</v>
      </c>
      <c r="I8" s="6">
        <v>90767.53</v>
      </c>
      <c r="J8" s="6">
        <v>75624.259999999995</v>
      </c>
      <c r="K8" s="6">
        <v>4477.66</v>
      </c>
      <c r="L8" s="154">
        <v>0</v>
      </c>
      <c r="M8" s="6">
        <v>11008.74</v>
      </c>
      <c r="N8" s="154">
        <v>0</v>
      </c>
      <c r="O8" s="154">
        <v>0</v>
      </c>
      <c r="P8" s="154">
        <v>0</v>
      </c>
      <c r="Q8" s="154">
        <v>0</v>
      </c>
      <c r="R8" s="6">
        <v>92263.02</v>
      </c>
      <c r="S8" s="154">
        <v>0</v>
      </c>
      <c r="T8" s="6">
        <v>96586.32</v>
      </c>
      <c r="U8" s="7">
        <v>1075006.01</v>
      </c>
    </row>
    <row r="9" spans="1:21">
      <c r="A9" s="4" t="s">
        <v>5</v>
      </c>
      <c r="B9" s="6">
        <v>148154.4</v>
      </c>
      <c r="C9" s="6">
        <v>76460.800000000003</v>
      </c>
      <c r="D9" s="6">
        <v>46893.75</v>
      </c>
      <c r="E9" s="6">
        <v>104233.09</v>
      </c>
      <c r="F9" s="6">
        <v>48900.480000000003</v>
      </c>
      <c r="G9" s="6">
        <v>88238.79</v>
      </c>
      <c r="H9" s="6">
        <v>334829.61</v>
      </c>
      <c r="I9" s="6">
        <v>67624.98</v>
      </c>
      <c r="J9" s="6">
        <v>37685</v>
      </c>
      <c r="K9" s="154">
        <v>0</v>
      </c>
      <c r="L9" s="154">
        <v>0</v>
      </c>
      <c r="M9" s="6">
        <v>3892.88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6">
        <v>56951.25</v>
      </c>
      <c r="U9" s="7">
        <v>1013865.03</v>
      </c>
    </row>
    <row r="10" spans="1:21">
      <c r="A10" s="4" t="s">
        <v>6</v>
      </c>
      <c r="B10" s="6">
        <v>0</v>
      </c>
      <c r="C10" s="6">
        <v>37743.379999999997</v>
      </c>
      <c r="D10" s="6">
        <v>47275.51</v>
      </c>
      <c r="E10" s="6">
        <v>104044.06</v>
      </c>
      <c r="F10" s="6">
        <v>42897.04</v>
      </c>
      <c r="G10" s="6">
        <v>46231.37</v>
      </c>
      <c r="H10" s="6">
        <v>285852.90000000002</v>
      </c>
      <c r="I10" s="6">
        <v>127760.56</v>
      </c>
      <c r="J10" s="6">
        <v>50756.06</v>
      </c>
      <c r="K10" s="6">
        <v>20936.16</v>
      </c>
      <c r="L10" s="154">
        <v>0</v>
      </c>
      <c r="M10" s="6">
        <v>4260.66</v>
      </c>
      <c r="N10" s="154">
        <v>0</v>
      </c>
      <c r="O10" s="154">
        <v>0</v>
      </c>
      <c r="P10" s="154">
        <v>0</v>
      </c>
      <c r="Q10" s="154">
        <v>0</v>
      </c>
      <c r="R10" s="6">
        <v>37122.14</v>
      </c>
      <c r="S10" s="154">
        <v>0</v>
      </c>
      <c r="T10" s="6">
        <v>153934.51999999999</v>
      </c>
      <c r="U10" s="7">
        <v>958814.36</v>
      </c>
    </row>
    <row r="11" spans="1:21">
      <c r="A11" s="4" t="s">
        <v>7</v>
      </c>
      <c r="B11" s="6">
        <v>839.77</v>
      </c>
      <c r="C11" s="6">
        <v>73855</v>
      </c>
      <c r="D11" s="6">
        <v>30125.96</v>
      </c>
      <c r="E11" s="6">
        <v>3052.97</v>
      </c>
      <c r="F11" s="6">
        <v>43896.66</v>
      </c>
      <c r="G11" s="6">
        <v>30503.63</v>
      </c>
      <c r="H11" s="6">
        <v>275558.2</v>
      </c>
      <c r="I11" s="6">
        <v>123290.1</v>
      </c>
      <c r="J11" s="6">
        <v>256802.25</v>
      </c>
      <c r="K11" s="6">
        <v>78231.28</v>
      </c>
      <c r="L11" s="154">
        <v>0</v>
      </c>
      <c r="M11" s="6">
        <v>1550.53</v>
      </c>
      <c r="N11" s="154">
        <v>0</v>
      </c>
      <c r="O11" s="5">
        <v>739.77</v>
      </c>
      <c r="P11" s="6">
        <v>1048.56</v>
      </c>
      <c r="Q11" s="154">
        <v>0</v>
      </c>
      <c r="R11" s="6">
        <v>21953.03</v>
      </c>
      <c r="S11" s="154">
        <v>0</v>
      </c>
      <c r="T11" s="6">
        <v>62099.54</v>
      </c>
      <c r="U11" s="7">
        <v>1003547.25</v>
      </c>
    </row>
    <row r="12" spans="1:21">
      <c r="A12" s="4" t="s">
        <v>8</v>
      </c>
      <c r="B12" s="6">
        <v>16.68</v>
      </c>
      <c r="C12" s="6">
        <v>0</v>
      </c>
      <c r="D12" s="6">
        <v>25813.85</v>
      </c>
      <c r="E12" s="6">
        <v>1196.24</v>
      </c>
      <c r="F12" s="6">
        <v>19207.95</v>
      </c>
      <c r="G12" s="6">
        <v>31117.83</v>
      </c>
      <c r="H12" s="6">
        <v>237007.35999999999</v>
      </c>
      <c r="I12" s="6">
        <v>101780.94</v>
      </c>
      <c r="J12" s="6">
        <v>34160</v>
      </c>
      <c r="K12" s="6">
        <v>81432</v>
      </c>
      <c r="L12" s="154">
        <v>0</v>
      </c>
      <c r="M12" s="5">
        <v>505.32</v>
      </c>
      <c r="N12" s="154">
        <v>0</v>
      </c>
      <c r="O12" s="6">
        <v>12048.38</v>
      </c>
      <c r="P12" s="154">
        <v>0</v>
      </c>
      <c r="Q12" s="154">
        <v>0</v>
      </c>
      <c r="R12" s="6">
        <v>19907.07</v>
      </c>
      <c r="S12" s="154">
        <v>0</v>
      </c>
      <c r="T12" s="6">
        <v>237798.46</v>
      </c>
      <c r="U12" s="7">
        <v>801992.08</v>
      </c>
    </row>
    <row r="13" spans="1:21">
      <c r="A13" s="4" t="s">
        <v>9</v>
      </c>
      <c r="B13" s="6">
        <v>0</v>
      </c>
      <c r="C13" s="6">
        <v>0</v>
      </c>
      <c r="D13" s="6">
        <v>24437.46</v>
      </c>
      <c r="E13" s="6">
        <v>1131.45</v>
      </c>
      <c r="F13" s="6">
        <v>29648.14</v>
      </c>
      <c r="G13" s="6">
        <v>33051.65</v>
      </c>
      <c r="H13" s="6">
        <v>195644.06</v>
      </c>
      <c r="I13" s="6">
        <v>60480</v>
      </c>
      <c r="J13" s="6">
        <v>102480</v>
      </c>
      <c r="K13" s="6">
        <v>78205.2</v>
      </c>
      <c r="L13" s="6">
        <v>28523.89</v>
      </c>
      <c r="M13" s="154">
        <v>0</v>
      </c>
      <c r="N13" s="154">
        <v>0</v>
      </c>
      <c r="O13" s="5">
        <v>468.41</v>
      </c>
      <c r="P13" s="6">
        <v>1510.63</v>
      </c>
      <c r="Q13" s="154">
        <v>0</v>
      </c>
      <c r="R13" s="154">
        <v>0</v>
      </c>
      <c r="S13" s="154">
        <v>0</v>
      </c>
      <c r="T13" s="6">
        <v>491581.37</v>
      </c>
      <c r="U13" s="7">
        <v>1047162.26</v>
      </c>
    </row>
    <row r="14" spans="1:21">
      <c r="A14" s="4" t="s">
        <v>10</v>
      </c>
      <c r="B14" s="6">
        <v>0</v>
      </c>
      <c r="C14" s="6">
        <v>0</v>
      </c>
      <c r="D14" s="6">
        <v>27619.13</v>
      </c>
      <c r="E14" s="6">
        <v>1194.73</v>
      </c>
      <c r="F14" s="6">
        <v>30577.45</v>
      </c>
      <c r="G14" s="6">
        <v>31810.34</v>
      </c>
      <c r="H14" s="6">
        <v>189320</v>
      </c>
      <c r="I14" s="6">
        <v>80153.5</v>
      </c>
      <c r="J14" s="6">
        <v>144515</v>
      </c>
      <c r="K14" s="6">
        <v>26055.25</v>
      </c>
      <c r="L14" s="6">
        <v>28594.5</v>
      </c>
      <c r="M14" s="6">
        <v>2841.85</v>
      </c>
      <c r="N14" s="154">
        <v>0</v>
      </c>
      <c r="O14" s="6">
        <v>120985.59</v>
      </c>
      <c r="P14" s="6">
        <v>5001.46</v>
      </c>
      <c r="Q14" s="154">
        <v>0</v>
      </c>
      <c r="R14" s="6">
        <v>86165</v>
      </c>
      <c r="S14" s="154">
        <v>0</v>
      </c>
      <c r="T14" s="6">
        <v>172995.48</v>
      </c>
      <c r="U14" s="7">
        <v>947829.28</v>
      </c>
    </row>
    <row r="15" spans="1:21">
      <c r="A15" s="4" t="s">
        <v>11</v>
      </c>
      <c r="B15" s="6">
        <v>0</v>
      </c>
      <c r="C15" s="6">
        <v>0</v>
      </c>
      <c r="D15" s="6">
        <v>46306.74</v>
      </c>
      <c r="E15" s="6">
        <v>1211.4000000000001</v>
      </c>
      <c r="F15" s="6">
        <v>42039.08</v>
      </c>
      <c r="G15" s="6">
        <v>45107.58</v>
      </c>
      <c r="H15" s="6">
        <v>296899.65999999997</v>
      </c>
      <c r="I15" s="6">
        <v>91526.85</v>
      </c>
      <c r="J15" s="6">
        <v>137777.4</v>
      </c>
      <c r="K15" s="6">
        <v>9261.89</v>
      </c>
      <c r="L15" s="6">
        <v>370929.66</v>
      </c>
      <c r="M15" s="6">
        <v>17875.28</v>
      </c>
      <c r="N15" s="154">
        <v>0</v>
      </c>
      <c r="O15" s="6">
        <v>556170.39</v>
      </c>
      <c r="P15" s="154">
        <v>0</v>
      </c>
      <c r="Q15" s="154">
        <v>0</v>
      </c>
      <c r="R15" s="6">
        <v>4045.33</v>
      </c>
      <c r="S15" s="154">
        <v>0</v>
      </c>
      <c r="T15" s="6">
        <v>237286.49</v>
      </c>
      <c r="U15" s="7">
        <v>1856437.75</v>
      </c>
    </row>
    <row r="16" spans="1:21">
      <c r="A16" s="4"/>
      <c r="B16" s="39">
        <f>SUBTOTAL(109,B4:B15)</f>
        <v>1427889.1099999999</v>
      </c>
      <c r="C16" s="139">
        <f t="shared" ref="C16:U16" si="0">SUBTOTAL(109,C4:C15)</f>
        <v>1291339.2899999998</v>
      </c>
      <c r="D16" s="139">
        <f t="shared" si="0"/>
        <v>677971.1</v>
      </c>
      <c r="E16" s="139">
        <f t="shared" si="0"/>
        <v>741258.03999999992</v>
      </c>
      <c r="F16" s="139">
        <f t="shared" si="0"/>
        <v>456379.90000000008</v>
      </c>
      <c r="G16" s="139">
        <f t="shared" si="0"/>
        <v>917619.99999999988</v>
      </c>
      <c r="H16" s="139">
        <f t="shared" si="0"/>
        <v>3129305.2600000002</v>
      </c>
      <c r="I16" s="139">
        <f t="shared" si="0"/>
        <v>963892.78999999992</v>
      </c>
      <c r="J16" s="139">
        <f t="shared" si="0"/>
        <v>877688.24</v>
      </c>
      <c r="K16" s="139">
        <f t="shared" si="0"/>
        <v>305409.57</v>
      </c>
      <c r="L16" s="139">
        <f t="shared" si="0"/>
        <v>428048.05</v>
      </c>
      <c r="M16" s="139">
        <f t="shared" si="0"/>
        <v>69967.48</v>
      </c>
      <c r="N16" s="139">
        <f t="shared" si="0"/>
        <v>0</v>
      </c>
      <c r="O16" s="139">
        <f t="shared" si="0"/>
        <v>696312.54</v>
      </c>
      <c r="P16" s="139">
        <f t="shared" si="0"/>
        <v>60040.659999999996</v>
      </c>
      <c r="Q16" s="139">
        <f t="shared" si="0"/>
        <v>0</v>
      </c>
      <c r="R16" s="139">
        <f t="shared" si="0"/>
        <v>261455.59</v>
      </c>
      <c r="S16" s="139">
        <f t="shared" si="0"/>
        <v>0</v>
      </c>
      <c r="T16" s="139">
        <f t="shared" si="0"/>
        <v>1890657.57</v>
      </c>
      <c r="U16" s="139">
        <f t="shared" si="0"/>
        <v>14195235.189999999</v>
      </c>
    </row>
    <row r="17" spans="1:21">
      <c r="A17" s="4" t="s">
        <v>12</v>
      </c>
      <c r="B17" s="6">
        <v>0</v>
      </c>
      <c r="C17" s="6">
        <v>0</v>
      </c>
      <c r="D17" s="6">
        <v>31571.21</v>
      </c>
      <c r="E17" s="6">
        <v>1096.26</v>
      </c>
      <c r="F17" s="6">
        <v>29292.14</v>
      </c>
      <c r="G17" s="6">
        <v>32568.04</v>
      </c>
      <c r="H17" s="6">
        <v>276374.78999999998</v>
      </c>
      <c r="I17" s="6">
        <v>2075.87</v>
      </c>
      <c r="J17" s="6">
        <v>139419.13</v>
      </c>
      <c r="K17" s="154">
        <v>0</v>
      </c>
      <c r="L17" s="154">
        <v>0</v>
      </c>
      <c r="M17" s="6">
        <v>1864.35</v>
      </c>
      <c r="N17" s="154">
        <v>0</v>
      </c>
      <c r="O17" s="154">
        <v>0</v>
      </c>
      <c r="P17" s="154">
        <v>0</v>
      </c>
      <c r="Q17" s="154">
        <v>0</v>
      </c>
      <c r="R17" s="154">
        <v>0</v>
      </c>
      <c r="S17" s="154">
        <v>0</v>
      </c>
      <c r="T17" s="6">
        <v>247107.66</v>
      </c>
      <c r="U17" s="7">
        <v>761369.45</v>
      </c>
    </row>
    <row r="18" spans="1:21">
      <c r="A18" s="4" t="s">
        <v>13</v>
      </c>
      <c r="B18" s="6">
        <v>0</v>
      </c>
      <c r="C18" s="6">
        <v>0</v>
      </c>
      <c r="D18" s="6">
        <v>23799.42</v>
      </c>
      <c r="E18" s="6">
        <v>966.2</v>
      </c>
      <c r="F18" s="6">
        <v>24353.79</v>
      </c>
      <c r="G18" s="6">
        <v>32451.79</v>
      </c>
      <c r="H18" s="6">
        <v>271467.89</v>
      </c>
      <c r="I18" s="6">
        <v>64400.58</v>
      </c>
      <c r="J18" s="6">
        <v>138756.42000000001</v>
      </c>
      <c r="K18" s="154">
        <v>0</v>
      </c>
      <c r="L18" s="154">
        <v>0</v>
      </c>
      <c r="M18" s="6">
        <v>2866.39</v>
      </c>
      <c r="N18" s="154">
        <v>0</v>
      </c>
      <c r="O18" s="154">
        <v>0</v>
      </c>
      <c r="P18" s="5">
        <v>12.71</v>
      </c>
      <c r="Q18" s="154">
        <v>0</v>
      </c>
      <c r="R18" s="5">
        <v>104.5</v>
      </c>
      <c r="S18" s="154">
        <v>0</v>
      </c>
      <c r="T18" s="6">
        <v>184727.52</v>
      </c>
      <c r="U18" s="7">
        <v>743907.21</v>
      </c>
    </row>
    <row r="19" spans="1:21">
      <c r="A19" s="4" t="s">
        <v>14</v>
      </c>
      <c r="B19" s="6">
        <v>0</v>
      </c>
      <c r="C19" s="6">
        <v>0</v>
      </c>
      <c r="D19" s="6">
        <v>30552.03</v>
      </c>
      <c r="E19" s="6">
        <v>1315.95</v>
      </c>
      <c r="F19" s="6">
        <v>26983.55</v>
      </c>
      <c r="G19" s="6">
        <v>37935.980000000003</v>
      </c>
      <c r="H19" s="6">
        <v>237221.67</v>
      </c>
      <c r="I19" s="6">
        <v>168400.84</v>
      </c>
      <c r="J19" s="6">
        <v>165883.49</v>
      </c>
      <c r="K19" s="154">
        <v>0</v>
      </c>
      <c r="L19" s="154">
        <v>0</v>
      </c>
      <c r="M19" s="6">
        <v>2920.85</v>
      </c>
      <c r="N19" s="5">
        <v>12.65</v>
      </c>
      <c r="O19" s="154">
        <v>0</v>
      </c>
      <c r="P19" s="154">
        <v>0</v>
      </c>
      <c r="Q19" s="154">
        <v>0</v>
      </c>
      <c r="R19" s="6">
        <v>28400.400000000001</v>
      </c>
      <c r="S19" s="154">
        <v>0</v>
      </c>
      <c r="T19" s="6">
        <v>235653.54</v>
      </c>
      <c r="U19" s="7">
        <v>935280.95</v>
      </c>
    </row>
    <row r="20" spans="1:21">
      <c r="A20" s="4" t="s">
        <v>15</v>
      </c>
      <c r="B20" s="6">
        <v>0</v>
      </c>
      <c r="C20" s="6">
        <v>2920.32</v>
      </c>
      <c r="D20" s="6">
        <v>28054.29</v>
      </c>
      <c r="E20" s="6">
        <v>1016.57</v>
      </c>
      <c r="F20" s="6">
        <v>23458.43</v>
      </c>
      <c r="G20" s="6">
        <v>41910.78</v>
      </c>
      <c r="H20" s="6">
        <v>247252.44</v>
      </c>
      <c r="I20" s="6">
        <v>38704.86</v>
      </c>
      <c r="J20" s="6">
        <v>174980.12</v>
      </c>
      <c r="K20" s="154">
        <v>0</v>
      </c>
      <c r="L20" s="6">
        <v>32355.79</v>
      </c>
      <c r="M20" s="154">
        <v>0</v>
      </c>
      <c r="N20" s="154">
        <v>0</v>
      </c>
      <c r="O20" s="6">
        <v>29057.99</v>
      </c>
      <c r="P20" s="154">
        <v>0</v>
      </c>
      <c r="Q20" s="154">
        <v>0</v>
      </c>
      <c r="R20" s="6">
        <v>40997.85</v>
      </c>
      <c r="S20" s="154">
        <v>0</v>
      </c>
      <c r="T20" s="6">
        <v>243882.93</v>
      </c>
      <c r="U20" s="7">
        <v>904592.37</v>
      </c>
    </row>
    <row r="21" spans="1:21">
      <c r="A21" s="4" t="s">
        <v>16</v>
      </c>
      <c r="B21" s="6">
        <v>35688.22</v>
      </c>
      <c r="C21" s="6">
        <v>146935.67999999999</v>
      </c>
      <c r="D21" s="6">
        <v>31011.31</v>
      </c>
      <c r="E21" s="6">
        <v>1046.75</v>
      </c>
      <c r="F21" s="6">
        <v>32611.86</v>
      </c>
      <c r="G21" s="6">
        <v>47242.19</v>
      </c>
      <c r="H21" s="6">
        <v>229288.5</v>
      </c>
      <c r="I21" s="6">
        <v>185466.02</v>
      </c>
      <c r="J21" s="6">
        <v>140526.34</v>
      </c>
      <c r="K21" s="6">
        <v>4784.74</v>
      </c>
      <c r="L21" s="6">
        <v>129822.78</v>
      </c>
      <c r="M21" s="6">
        <v>12211.75</v>
      </c>
      <c r="N21" s="154">
        <v>0</v>
      </c>
      <c r="O21" s="6">
        <v>43264.34</v>
      </c>
      <c r="P21" s="154">
        <v>0</v>
      </c>
      <c r="Q21" s="154">
        <v>0</v>
      </c>
      <c r="R21" s="6">
        <v>35280</v>
      </c>
      <c r="S21" s="154">
        <v>0</v>
      </c>
      <c r="T21" s="6">
        <v>402946.36</v>
      </c>
      <c r="U21" s="7">
        <v>1478126.84</v>
      </c>
    </row>
    <row r="22" spans="1:21">
      <c r="A22" s="4" t="s">
        <v>17</v>
      </c>
      <c r="B22" s="6">
        <v>75321.78</v>
      </c>
      <c r="C22" s="6">
        <v>143877.76999999999</v>
      </c>
      <c r="D22" s="6">
        <v>37827.879999999997</v>
      </c>
      <c r="E22" s="6">
        <v>1250.99</v>
      </c>
      <c r="F22" s="6">
        <v>36171.4</v>
      </c>
      <c r="G22" s="6">
        <v>51277.440000000002</v>
      </c>
      <c r="H22" s="6">
        <v>266855.08</v>
      </c>
      <c r="I22" s="6">
        <v>38704.86</v>
      </c>
      <c r="J22" s="6">
        <v>125219.19</v>
      </c>
      <c r="K22" s="154">
        <v>0</v>
      </c>
      <c r="L22" s="6">
        <v>191004</v>
      </c>
      <c r="M22" s="154">
        <v>0</v>
      </c>
      <c r="N22" s="154">
        <v>0</v>
      </c>
      <c r="O22" s="154">
        <v>0</v>
      </c>
      <c r="P22" s="154">
        <v>0</v>
      </c>
      <c r="Q22" s="5">
        <v>110.44</v>
      </c>
      <c r="R22" s="154">
        <v>0</v>
      </c>
      <c r="S22" s="154">
        <v>0</v>
      </c>
      <c r="T22" s="6">
        <v>408926.81</v>
      </c>
      <c r="U22" s="7">
        <v>1376547.64</v>
      </c>
    </row>
    <row r="23" spans="1:21">
      <c r="A23" s="4" t="s">
        <v>18</v>
      </c>
      <c r="B23" s="6">
        <v>0</v>
      </c>
      <c r="C23" s="6">
        <v>115077.77</v>
      </c>
      <c r="D23" s="6">
        <v>34737.24</v>
      </c>
      <c r="E23" s="6">
        <v>1045.8900000000001</v>
      </c>
      <c r="F23" s="6">
        <v>37282.28</v>
      </c>
      <c r="G23" s="6">
        <v>51587.21</v>
      </c>
      <c r="H23" s="6">
        <v>260472</v>
      </c>
      <c r="I23" s="6">
        <v>52609.15</v>
      </c>
      <c r="J23" s="6">
        <v>197891.96</v>
      </c>
      <c r="K23" s="6">
        <v>3219.19</v>
      </c>
      <c r="L23" s="6">
        <v>163209.20000000001</v>
      </c>
      <c r="M23" s="6">
        <v>15181.53</v>
      </c>
      <c r="N23" s="154">
        <v>0</v>
      </c>
      <c r="O23" s="6">
        <v>43422</v>
      </c>
      <c r="P23" s="154">
        <v>0</v>
      </c>
      <c r="Q23" s="154">
        <v>0</v>
      </c>
      <c r="R23" s="154">
        <v>0</v>
      </c>
      <c r="S23" s="154">
        <v>0</v>
      </c>
      <c r="T23" s="6">
        <v>160318.32</v>
      </c>
      <c r="U23" s="7">
        <v>1136053.74</v>
      </c>
    </row>
    <row r="24" spans="1:21">
      <c r="A24" s="4" t="s">
        <v>19</v>
      </c>
      <c r="B24" s="6">
        <v>0</v>
      </c>
      <c r="C24" s="6">
        <v>148.78</v>
      </c>
      <c r="D24" s="6">
        <v>33055.230000000003</v>
      </c>
      <c r="E24" s="6">
        <v>736.25</v>
      </c>
      <c r="F24" s="6">
        <v>32249.51</v>
      </c>
      <c r="G24" s="6">
        <v>42767.12</v>
      </c>
      <c r="H24" s="6">
        <v>277245.5</v>
      </c>
      <c r="I24" s="6">
        <v>88148.35</v>
      </c>
      <c r="J24" s="6">
        <v>199173.14</v>
      </c>
      <c r="K24" s="6">
        <v>25600</v>
      </c>
      <c r="L24" s="6">
        <v>100201.2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6">
        <v>46543.17</v>
      </c>
      <c r="S24" s="154">
        <v>0</v>
      </c>
      <c r="T24" s="6">
        <v>295072.21000000002</v>
      </c>
      <c r="U24" s="7">
        <v>1140940.46</v>
      </c>
    </row>
    <row r="25" spans="1:21">
      <c r="A25" s="4" t="s">
        <v>20</v>
      </c>
      <c r="B25" s="6">
        <v>0</v>
      </c>
      <c r="C25" s="6">
        <v>344496.45</v>
      </c>
      <c r="D25" s="6">
        <v>35198.39</v>
      </c>
      <c r="E25" s="6">
        <v>870.99</v>
      </c>
      <c r="F25" s="6">
        <v>28446.21</v>
      </c>
      <c r="G25" s="6">
        <v>40974.39</v>
      </c>
      <c r="H25" s="6">
        <v>269935.56</v>
      </c>
      <c r="I25" s="6">
        <v>185864.91</v>
      </c>
      <c r="J25" s="6">
        <v>217763.56</v>
      </c>
      <c r="K25" s="6">
        <v>25600</v>
      </c>
      <c r="L25" s="6">
        <v>36657.599999999999</v>
      </c>
      <c r="M25" s="5">
        <v>368.51</v>
      </c>
      <c r="N25" s="154">
        <v>0</v>
      </c>
      <c r="O25" s="6">
        <v>49067.92</v>
      </c>
      <c r="P25" s="154">
        <v>0</v>
      </c>
      <c r="Q25" s="154">
        <v>0</v>
      </c>
      <c r="R25" s="6">
        <v>29700</v>
      </c>
      <c r="S25" s="154">
        <v>0</v>
      </c>
      <c r="T25" s="6">
        <v>664612.22</v>
      </c>
      <c r="U25" s="7">
        <v>1929556.71</v>
      </c>
    </row>
    <row r="26" spans="1:21">
      <c r="A26" s="4" t="s">
        <v>21</v>
      </c>
      <c r="B26" s="6">
        <v>0</v>
      </c>
      <c r="C26" s="6">
        <v>546</v>
      </c>
      <c r="D26" s="6">
        <v>46111.12</v>
      </c>
      <c r="E26" s="6">
        <v>905.36</v>
      </c>
      <c r="F26" s="6">
        <v>29124.07</v>
      </c>
      <c r="G26" s="6">
        <v>49204.54</v>
      </c>
      <c r="H26" s="6">
        <v>208171.2</v>
      </c>
      <c r="I26" s="6">
        <v>115963.78</v>
      </c>
      <c r="J26" s="6">
        <v>221836.45</v>
      </c>
      <c r="K26" s="154">
        <v>0</v>
      </c>
      <c r="L26" s="6">
        <v>201616.8</v>
      </c>
      <c r="M26" s="6">
        <v>1239.96</v>
      </c>
      <c r="N26" s="6">
        <v>7362.74</v>
      </c>
      <c r="O26" s="6">
        <v>361492.6</v>
      </c>
      <c r="P26" s="154">
        <v>0</v>
      </c>
      <c r="Q26" s="154">
        <v>0</v>
      </c>
      <c r="R26" s="154">
        <v>0</v>
      </c>
      <c r="S26" s="154">
        <v>0</v>
      </c>
      <c r="T26" s="6">
        <v>837076.64</v>
      </c>
      <c r="U26" s="7">
        <v>2080651.26</v>
      </c>
    </row>
    <row r="27" spans="1:21">
      <c r="A27" s="4" t="s">
        <v>22</v>
      </c>
      <c r="B27" s="6">
        <v>0</v>
      </c>
      <c r="C27" s="6">
        <v>0</v>
      </c>
      <c r="D27" s="6">
        <v>32324.99</v>
      </c>
      <c r="E27" s="6">
        <v>857.9</v>
      </c>
      <c r="F27" s="6">
        <v>27607.94</v>
      </c>
      <c r="G27" s="6">
        <v>46511.18</v>
      </c>
      <c r="H27" s="6">
        <v>273730</v>
      </c>
      <c r="I27" s="6">
        <v>178130.84</v>
      </c>
      <c r="J27" s="6">
        <v>244918.24</v>
      </c>
      <c r="K27" s="6">
        <v>25523.200000000001</v>
      </c>
      <c r="L27" s="6">
        <v>134411.20000000001</v>
      </c>
      <c r="M27" s="6">
        <v>3124.22</v>
      </c>
      <c r="N27" s="154">
        <v>0</v>
      </c>
      <c r="O27" s="6">
        <v>475763.57</v>
      </c>
      <c r="P27" s="154">
        <v>0</v>
      </c>
      <c r="Q27" s="154">
        <v>0</v>
      </c>
      <c r="R27" s="154">
        <v>0</v>
      </c>
      <c r="S27" s="154">
        <v>0</v>
      </c>
      <c r="T27" s="6">
        <v>334815.5</v>
      </c>
      <c r="U27" s="7">
        <v>1777718.78</v>
      </c>
    </row>
    <row r="28" spans="1:21">
      <c r="A28" s="4" t="s">
        <v>23</v>
      </c>
      <c r="B28" s="6">
        <v>0</v>
      </c>
      <c r="C28" s="6">
        <v>10764.01</v>
      </c>
      <c r="D28" s="6">
        <v>32195.56</v>
      </c>
      <c r="E28" s="6">
        <v>1101.51</v>
      </c>
      <c r="F28" s="6">
        <v>38776.370000000003</v>
      </c>
      <c r="G28" s="6">
        <v>83851.240000000005</v>
      </c>
      <c r="H28" s="6">
        <v>326533.59999999998</v>
      </c>
      <c r="I28" s="6">
        <v>173360.78</v>
      </c>
      <c r="J28" s="6">
        <v>105817.97</v>
      </c>
      <c r="K28" s="5">
        <v>985.49</v>
      </c>
      <c r="L28" s="5">
        <v>1056308.3999999999</v>
      </c>
      <c r="M28" s="6">
        <v>4015.94</v>
      </c>
      <c r="N28" s="154">
        <v>0</v>
      </c>
      <c r="O28" s="6">
        <v>460553.39</v>
      </c>
      <c r="P28" s="154">
        <v>0</v>
      </c>
      <c r="Q28" s="154">
        <v>0</v>
      </c>
      <c r="R28" s="6">
        <v>2894.76</v>
      </c>
      <c r="S28" s="154">
        <v>0</v>
      </c>
      <c r="T28" s="6">
        <v>175417.12</v>
      </c>
      <c r="U28" s="7">
        <v>2472576.14</v>
      </c>
    </row>
    <row r="29" spans="1:21">
      <c r="A29" s="4"/>
      <c r="B29" s="39">
        <f>SUBTOTAL(109,B17:B28)</f>
        <v>111010</v>
      </c>
      <c r="C29" s="139">
        <f t="shared" ref="C29:U29" si="1">SUBTOTAL(109,C17:C28)</f>
        <v>764766.78</v>
      </c>
      <c r="D29" s="139">
        <f t="shared" si="1"/>
        <v>396438.67</v>
      </c>
      <c r="E29" s="139">
        <f t="shared" si="1"/>
        <v>12210.62</v>
      </c>
      <c r="F29" s="139">
        <f t="shared" si="1"/>
        <v>366357.55000000005</v>
      </c>
      <c r="G29" s="139">
        <f t="shared" si="1"/>
        <v>558281.9</v>
      </c>
      <c r="H29" s="139">
        <f t="shared" si="1"/>
        <v>3144548.2300000004</v>
      </c>
      <c r="I29" s="139">
        <f t="shared" si="1"/>
        <v>1291830.8400000001</v>
      </c>
      <c r="J29" s="139">
        <f t="shared" si="1"/>
        <v>2072186.01</v>
      </c>
      <c r="K29" s="139">
        <f t="shared" si="1"/>
        <v>85712.62000000001</v>
      </c>
      <c r="L29" s="139">
        <f t="shared" si="1"/>
        <v>2045586.9699999997</v>
      </c>
      <c r="M29" s="139">
        <f t="shared" si="1"/>
        <v>43793.500000000007</v>
      </c>
      <c r="N29" s="139">
        <f t="shared" si="1"/>
        <v>7375.3899999999994</v>
      </c>
      <c r="O29" s="139">
        <f t="shared" si="1"/>
        <v>1462621.81</v>
      </c>
      <c r="P29" s="139">
        <f t="shared" si="1"/>
        <v>12.71</v>
      </c>
      <c r="Q29" s="139">
        <f t="shared" si="1"/>
        <v>110.44</v>
      </c>
      <c r="R29" s="139">
        <f t="shared" si="1"/>
        <v>183920.68</v>
      </c>
      <c r="S29" s="139">
        <f t="shared" si="1"/>
        <v>0</v>
      </c>
      <c r="T29" s="139">
        <f t="shared" si="1"/>
        <v>4190556.8300000005</v>
      </c>
      <c r="U29" s="139">
        <f t="shared" si="1"/>
        <v>16737321.550000001</v>
      </c>
    </row>
    <row r="30" spans="1:21">
      <c r="A30" s="4" t="s">
        <v>24</v>
      </c>
      <c r="B30" s="6">
        <v>0</v>
      </c>
      <c r="C30" s="6">
        <v>0</v>
      </c>
      <c r="D30" s="6">
        <v>27043.439999999999</v>
      </c>
      <c r="E30" s="6">
        <v>955.56</v>
      </c>
      <c r="F30" s="6">
        <v>24548.98</v>
      </c>
      <c r="G30" s="6">
        <v>58507.65</v>
      </c>
      <c r="H30" s="6">
        <v>211992</v>
      </c>
      <c r="I30" s="6">
        <v>192011.86</v>
      </c>
      <c r="J30" s="6">
        <v>181595.36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6">
        <v>264717.74</v>
      </c>
      <c r="U30" s="7">
        <v>961372.59</v>
      </c>
    </row>
    <row r="31" spans="1:21">
      <c r="A31" s="4" t="s">
        <v>25</v>
      </c>
      <c r="B31" s="6">
        <v>0</v>
      </c>
      <c r="C31" s="6">
        <v>0</v>
      </c>
      <c r="D31" s="6">
        <v>33052.629999999997</v>
      </c>
      <c r="E31" s="6">
        <v>988.78</v>
      </c>
      <c r="F31" s="6">
        <v>26472.400000000001</v>
      </c>
      <c r="G31" s="6">
        <v>59826.95</v>
      </c>
      <c r="H31" s="6">
        <v>182625</v>
      </c>
      <c r="I31" s="6">
        <v>30685.75</v>
      </c>
      <c r="J31" s="6">
        <v>137902.17000000001</v>
      </c>
      <c r="K31" s="154">
        <v>0</v>
      </c>
      <c r="L31" s="154">
        <v>0</v>
      </c>
      <c r="M31" s="6">
        <v>7301.5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6">
        <v>407603.97</v>
      </c>
      <c r="U31" s="7">
        <v>886459.15</v>
      </c>
    </row>
    <row r="32" spans="1:21">
      <c r="A32" s="4" t="s">
        <v>26</v>
      </c>
      <c r="B32" s="6">
        <v>0</v>
      </c>
      <c r="C32" s="6">
        <v>0</v>
      </c>
      <c r="D32" s="6">
        <v>28634.52</v>
      </c>
      <c r="E32" s="6">
        <v>1242.1300000000001</v>
      </c>
      <c r="F32" s="6">
        <v>27161.01</v>
      </c>
      <c r="G32" s="6">
        <v>69429.97</v>
      </c>
      <c r="H32" s="6">
        <v>322750.01</v>
      </c>
      <c r="I32" s="6">
        <v>44831.91</v>
      </c>
      <c r="J32" s="6">
        <v>250082.21</v>
      </c>
      <c r="K32" s="154">
        <v>0</v>
      </c>
      <c r="L32" s="154">
        <v>0</v>
      </c>
      <c r="M32" s="154">
        <v>0</v>
      </c>
      <c r="N32" s="154">
        <v>0</v>
      </c>
      <c r="O32" s="6">
        <v>67217.36</v>
      </c>
      <c r="P32" s="154">
        <v>0</v>
      </c>
      <c r="Q32" s="154">
        <v>0</v>
      </c>
      <c r="R32" s="5">
        <v>673.69</v>
      </c>
      <c r="S32" s="154">
        <v>0</v>
      </c>
      <c r="T32" s="6">
        <v>194960.09</v>
      </c>
      <c r="U32" s="7">
        <v>1006982.9</v>
      </c>
    </row>
    <row r="33" spans="1:21">
      <c r="A33" s="4" t="s">
        <v>27</v>
      </c>
      <c r="B33" s="6">
        <v>0</v>
      </c>
      <c r="C33" s="6">
        <v>0</v>
      </c>
      <c r="D33" s="6">
        <v>30527.57</v>
      </c>
      <c r="E33" s="6">
        <v>1265.19</v>
      </c>
      <c r="F33" s="6">
        <v>34593.629999999997</v>
      </c>
      <c r="G33" s="6">
        <v>72502.95</v>
      </c>
      <c r="H33" s="6">
        <v>304954.48</v>
      </c>
      <c r="I33" s="6">
        <v>46884.959999999999</v>
      </c>
      <c r="J33" s="6">
        <v>178516.2</v>
      </c>
      <c r="K33" s="154">
        <v>0</v>
      </c>
      <c r="L33" s="154">
        <v>0</v>
      </c>
      <c r="M33" s="154">
        <v>0</v>
      </c>
      <c r="N33" s="154">
        <v>0</v>
      </c>
      <c r="O33" s="6">
        <v>14382.86</v>
      </c>
      <c r="P33" s="154">
        <v>0</v>
      </c>
      <c r="Q33" s="154">
        <v>0</v>
      </c>
      <c r="R33" s="154">
        <v>0</v>
      </c>
      <c r="S33" s="154">
        <v>0</v>
      </c>
      <c r="T33" s="6">
        <v>270499.78000000003</v>
      </c>
      <c r="U33" s="7">
        <v>954127.62</v>
      </c>
    </row>
    <row r="34" spans="1:21">
      <c r="A34" s="4" t="s">
        <v>28</v>
      </c>
      <c r="B34" s="6">
        <v>0</v>
      </c>
      <c r="C34" s="6">
        <v>0</v>
      </c>
      <c r="D34" s="6">
        <v>31344.04</v>
      </c>
      <c r="E34" s="6">
        <v>1042.47</v>
      </c>
      <c r="F34" s="6">
        <v>35814.39</v>
      </c>
      <c r="G34" s="6">
        <v>69737.350000000006</v>
      </c>
      <c r="H34" s="6">
        <v>314003.61</v>
      </c>
      <c r="I34" s="6">
        <v>54783.19</v>
      </c>
      <c r="J34" s="6">
        <v>216597.2</v>
      </c>
      <c r="K34" s="154">
        <v>0</v>
      </c>
      <c r="L34" s="6">
        <v>134006.39999999999</v>
      </c>
      <c r="M34" s="5">
        <v>395.08</v>
      </c>
      <c r="N34" s="154">
        <v>0</v>
      </c>
      <c r="O34" s="154">
        <v>0</v>
      </c>
      <c r="P34" s="154">
        <v>0</v>
      </c>
      <c r="Q34" s="154">
        <v>0</v>
      </c>
      <c r="R34" s="6">
        <v>65032.800000000003</v>
      </c>
      <c r="S34" s="154">
        <v>0</v>
      </c>
      <c r="T34" s="6">
        <v>181925.28</v>
      </c>
      <c r="U34" s="7">
        <v>1104681.81</v>
      </c>
    </row>
    <row r="35" spans="1:21">
      <c r="A35" s="4" t="s">
        <v>29</v>
      </c>
      <c r="B35" s="6">
        <v>0</v>
      </c>
      <c r="C35" s="6">
        <v>7371.03</v>
      </c>
      <c r="D35" s="6">
        <v>32452.18</v>
      </c>
      <c r="E35" s="6">
        <v>1283.19</v>
      </c>
      <c r="F35" s="6">
        <v>22266.86</v>
      </c>
      <c r="G35" s="6">
        <v>50666.33</v>
      </c>
      <c r="H35" s="6">
        <v>319168.01</v>
      </c>
      <c r="I35" s="6">
        <v>68896.66</v>
      </c>
      <c r="J35" s="6">
        <v>291618.40999999997</v>
      </c>
      <c r="K35" s="154">
        <v>0</v>
      </c>
      <c r="L35" s="6">
        <v>135960</v>
      </c>
      <c r="M35" s="154">
        <v>0</v>
      </c>
      <c r="N35" s="154">
        <v>0</v>
      </c>
      <c r="O35" s="6">
        <v>42499.13</v>
      </c>
      <c r="P35" s="154">
        <v>0</v>
      </c>
      <c r="Q35" s="154">
        <v>0</v>
      </c>
      <c r="R35" s="154">
        <v>0</v>
      </c>
      <c r="S35" s="154">
        <v>0</v>
      </c>
      <c r="T35" s="6">
        <v>223370.79</v>
      </c>
      <c r="U35" s="7">
        <v>1195552.5900000001</v>
      </c>
    </row>
    <row r="36" spans="1:21">
      <c r="A36" s="4" t="s">
        <v>30</v>
      </c>
      <c r="B36" s="6">
        <v>0</v>
      </c>
      <c r="C36" s="6">
        <v>6265.35</v>
      </c>
      <c r="D36" s="6">
        <v>36431.58</v>
      </c>
      <c r="E36" s="6">
        <v>837.29</v>
      </c>
      <c r="F36" s="6">
        <v>24858.43</v>
      </c>
      <c r="G36" s="6">
        <v>38588.6</v>
      </c>
      <c r="H36" s="6">
        <v>190869</v>
      </c>
      <c r="I36" s="6">
        <v>128616.93</v>
      </c>
      <c r="J36" s="6">
        <v>257884.63</v>
      </c>
      <c r="K36" s="154">
        <v>0</v>
      </c>
      <c r="L36" s="6">
        <v>203940</v>
      </c>
      <c r="M36" s="154">
        <v>0</v>
      </c>
      <c r="N36" s="154">
        <v>0</v>
      </c>
      <c r="O36" s="6">
        <v>51178.73</v>
      </c>
      <c r="P36" s="154">
        <v>0</v>
      </c>
      <c r="Q36" s="154">
        <v>0</v>
      </c>
      <c r="R36" s="5">
        <v>650.91</v>
      </c>
      <c r="S36" s="154">
        <v>0</v>
      </c>
      <c r="T36" s="6">
        <v>254245.68</v>
      </c>
      <c r="U36" s="7">
        <v>1194367.1299999999</v>
      </c>
    </row>
    <row r="37" spans="1:21">
      <c r="A37" s="4" t="s">
        <v>31</v>
      </c>
      <c r="B37" s="6">
        <v>0</v>
      </c>
      <c r="C37" s="6">
        <v>2088.4499999999998</v>
      </c>
      <c r="D37" s="6">
        <v>33410.97</v>
      </c>
      <c r="E37" s="6">
        <v>450.69</v>
      </c>
      <c r="F37" s="6">
        <v>25931.89</v>
      </c>
      <c r="G37" s="6">
        <v>26350.68</v>
      </c>
      <c r="H37" s="6">
        <v>257444</v>
      </c>
      <c r="I37" s="6">
        <v>98963.33</v>
      </c>
      <c r="J37" s="6">
        <v>372574.66</v>
      </c>
      <c r="K37" s="154">
        <v>0</v>
      </c>
      <c r="L37" s="6">
        <v>152955</v>
      </c>
      <c r="M37" s="154">
        <v>0</v>
      </c>
      <c r="N37" s="154">
        <v>0</v>
      </c>
      <c r="O37" s="6">
        <v>207385.19</v>
      </c>
      <c r="P37" s="154">
        <v>0</v>
      </c>
      <c r="Q37" s="154">
        <v>0</v>
      </c>
      <c r="R37" s="154">
        <v>0</v>
      </c>
      <c r="S37" s="154">
        <v>0</v>
      </c>
      <c r="T37" s="6">
        <v>390620.06</v>
      </c>
      <c r="U37" s="7">
        <v>1568174.92</v>
      </c>
    </row>
    <row r="38" spans="1:21">
      <c r="A38" s="4" t="s">
        <v>32</v>
      </c>
      <c r="B38" s="6">
        <v>0</v>
      </c>
      <c r="C38" s="6">
        <v>1789.83</v>
      </c>
      <c r="D38" s="6">
        <v>31979.23</v>
      </c>
      <c r="E38" s="6">
        <v>401.77</v>
      </c>
      <c r="F38" s="6">
        <v>24696.73</v>
      </c>
      <c r="G38" s="6">
        <v>28032.63</v>
      </c>
      <c r="H38" s="6">
        <v>232852.6</v>
      </c>
      <c r="I38" s="6">
        <v>81237.86</v>
      </c>
      <c r="J38" s="6">
        <v>304986.52</v>
      </c>
      <c r="K38" s="6">
        <v>92820</v>
      </c>
      <c r="L38" s="6">
        <v>271920</v>
      </c>
      <c r="M38" s="154">
        <v>0</v>
      </c>
      <c r="N38" s="154">
        <v>0</v>
      </c>
      <c r="O38" s="6">
        <v>104923.36</v>
      </c>
      <c r="P38" s="154">
        <v>0</v>
      </c>
      <c r="Q38" s="154">
        <v>0</v>
      </c>
      <c r="R38" s="6">
        <v>131886.65</v>
      </c>
      <c r="S38" s="154">
        <v>0</v>
      </c>
      <c r="T38" s="6">
        <v>285574.81</v>
      </c>
      <c r="U38" s="7">
        <v>1593101.99</v>
      </c>
    </row>
    <row r="39" spans="1:21">
      <c r="A39" s="4" t="s">
        <v>33</v>
      </c>
      <c r="B39" s="6">
        <v>0</v>
      </c>
      <c r="C39" s="6">
        <v>1767.66</v>
      </c>
      <c r="D39" s="6">
        <v>13819.68</v>
      </c>
      <c r="E39" s="6">
        <v>438.73</v>
      </c>
      <c r="F39" s="6">
        <v>28968.77</v>
      </c>
      <c r="G39" s="6">
        <v>24421.759999999998</v>
      </c>
      <c r="H39" s="6">
        <v>388663.63</v>
      </c>
      <c r="I39" s="6">
        <v>97617.83</v>
      </c>
      <c r="J39" s="6">
        <v>457891.69</v>
      </c>
      <c r="K39" s="6">
        <v>157644.10999999999</v>
      </c>
      <c r="L39" s="6">
        <v>339900</v>
      </c>
      <c r="M39" s="154">
        <v>0</v>
      </c>
      <c r="N39" s="154">
        <v>0</v>
      </c>
      <c r="O39" s="6">
        <v>120760.62</v>
      </c>
      <c r="P39" s="154">
        <v>0</v>
      </c>
      <c r="Q39" s="154">
        <v>0</v>
      </c>
      <c r="R39" s="6">
        <v>45299.32</v>
      </c>
      <c r="S39" s="154">
        <v>0</v>
      </c>
      <c r="T39" s="6">
        <v>429498.67</v>
      </c>
      <c r="U39" s="7">
        <v>2106692.4700000002</v>
      </c>
    </row>
    <row r="40" spans="1:21">
      <c r="A40" s="4" t="s">
        <v>34</v>
      </c>
      <c r="B40" s="6">
        <v>0</v>
      </c>
      <c r="C40" s="6">
        <v>5302.98</v>
      </c>
      <c r="D40" s="6">
        <v>20244.59</v>
      </c>
      <c r="E40" s="6">
        <v>540.94000000000005</v>
      </c>
      <c r="F40" s="6">
        <v>47618.93</v>
      </c>
      <c r="G40" s="6">
        <v>22515.58</v>
      </c>
      <c r="H40" s="6">
        <v>275097.08</v>
      </c>
      <c r="I40" s="6">
        <v>99032.57</v>
      </c>
      <c r="J40" s="5">
        <v>2.52</v>
      </c>
      <c r="K40" s="6">
        <v>378000</v>
      </c>
      <c r="L40" s="6">
        <v>271920</v>
      </c>
      <c r="M40" s="154">
        <v>0</v>
      </c>
      <c r="N40" s="154">
        <v>0</v>
      </c>
      <c r="O40" s="5" t="s">
        <v>181</v>
      </c>
      <c r="P40" s="154">
        <v>0</v>
      </c>
      <c r="Q40" s="154">
        <v>0</v>
      </c>
      <c r="R40" s="154">
        <v>0</v>
      </c>
      <c r="S40" s="154">
        <v>0</v>
      </c>
      <c r="T40" s="6">
        <v>85853.88</v>
      </c>
      <c r="U40" s="7">
        <v>2226780.48</v>
      </c>
    </row>
    <row r="41" spans="1:21">
      <c r="A41" s="4" t="s">
        <v>35</v>
      </c>
      <c r="B41" s="6">
        <v>82417.740000000005</v>
      </c>
      <c r="C41" s="6">
        <v>0</v>
      </c>
      <c r="D41" s="6">
        <v>19923.18</v>
      </c>
      <c r="E41" s="6">
        <v>420.73</v>
      </c>
      <c r="F41" s="6">
        <v>41099.24</v>
      </c>
      <c r="G41" s="6">
        <v>27176.66</v>
      </c>
      <c r="H41" s="6">
        <v>369102.87</v>
      </c>
      <c r="I41" s="6">
        <v>198059.06</v>
      </c>
      <c r="J41" s="6">
        <v>217936.64000000001</v>
      </c>
      <c r="K41" s="6">
        <v>408390</v>
      </c>
      <c r="L41" s="6">
        <v>248930.4</v>
      </c>
      <c r="M41" s="154">
        <v>0</v>
      </c>
      <c r="N41" s="154">
        <v>0</v>
      </c>
      <c r="O41" s="6">
        <v>720572.94</v>
      </c>
      <c r="P41" s="154">
        <v>0</v>
      </c>
      <c r="Q41" s="154">
        <v>0</v>
      </c>
      <c r="R41" s="6">
        <v>97771.96</v>
      </c>
      <c r="S41" s="154">
        <v>0</v>
      </c>
      <c r="T41" s="154">
        <v>0</v>
      </c>
      <c r="U41" s="7">
        <v>2431801.42</v>
      </c>
    </row>
    <row r="42" spans="1:21">
      <c r="A42" s="4"/>
      <c r="B42" s="39">
        <f>SUBTOTAL(109,B30:B41)</f>
        <v>82417.740000000005</v>
      </c>
      <c r="C42" s="139">
        <f t="shared" ref="C42:U42" si="2">SUBTOTAL(109,C30:C41)</f>
        <v>24585.300000000003</v>
      </c>
      <c r="D42" s="139">
        <f t="shared" si="2"/>
        <v>338863.61000000004</v>
      </c>
      <c r="E42" s="139">
        <f t="shared" si="2"/>
        <v>9867.4699999999993</v>
      </c>
      <c r="F42" s="139">
        <f t="shared" si="2"/>
        <v>364031.25999999995</v>
      </c>
      <c r="G42" s="139">
        <f t="shared" si="2"/>
        <v>547757.11</v>
      </c>
      <c r="H42" s="139">
        <f t="shared" si="2"/>
        <v>3369522.2900000005</v>
      </c>
      <c r="I42" s="139">
        <f t="shared" si="2"/>
        <v>1141621.9099999999</v>
      </c>
      <c r="J42" s="139">
        <f t="shared" si="2"/>
        <v>2867588.2099999995</v>
      </c>
      <c r="K42" s="139">
        <f t="shared" si="2"/>
        <v>1036854.11</v>
      </c>
      <c r="L42" s="139">
        <f t="shared" si="2"/>
        <v>1759531.7999999998</v>
      </c>
      <c r="M42" s="139">
        <f t="shared" si="2"/>
        <v>7696.58</v>
      </c>
      <c r="N42" s="139">
        <f t="shared" si="2"/>
        <v>0</v>
      </c>
      <c r="O42" s="139">
        <f t="shared" si="2"/>
        <v>1328920.19</v>
      </c>
      <c r="P42" s="139">
        <f t="shared" si="2"/>
        <v>0</v>
      </c>
      <c r="Q42" s="139">
        <f t="shared" si="2"/>
        <v>0</v>
      </c>
      <c r="R42" s="139">
        <f t="shared" si="2"/>
        <v>341315.33</v>
      </c>
      <c r="S42" s="139">
        <f t="shared" si="2"/>
        <v>0</v>
      </c>
      <c r="T42" s="139">
        <f t="shared" si="2"/>
        <v>2988870.75</v>
      </c>
      <c r="U42" s="139">
        <f t="shared" si="2"/>
        <v>17230095.07</v>
      </c>
    </row>
    <row r="43" spans="1:21">
      <c r="A43" s="4" t="s">
        <v>36</v>
      </c>
      <c r="B43" s="6">
        <v>0</v>
      </c>
      <c r="C43" s="6">
        <v>1767.66</v>
      </c>
      <c r="D43" s="6">
        <v>17193.169999999998</v>
      </c>
      <c r="E43" s="6">
        <v>515.30999999999995</v>
      </c>
      <c r="F43" s="6">
        <v>32439.72</v>
      </c>
      <c r="G43" s="6">
        <v>20620.36</v>
      </c>
      <c r="H43" s="6">
        <v>454076.32</v>
      </c>
      <c r="I43" s="6">
        <v>151003.34</v>
      </c>
      <c r="J43" s="6">
        <v>332513.65000000002</v>
      </c>
      <c r="K43" s="5">
        <v>0</v>
      </c>
      <c r="L43" s="6">
        <v>376530</v>
      </c>
      <c r="M43" s="154">
        <v>0</v>
      </c>
      <c r="N43" s="154">
        <v>0</v>
      </c>
      <c r="O43" s="154">
        <v>0</v>
      </c>
      <c r="P43" s="154">
        <v>0</v>
      </c>
      <c r="Q43" s="154">
        <v>0</v>
      </c>
      <c r="R43" s="154">
        <v>0</v>
      </c>
      <c r="S43" s="6">
        <v>155178.38</v>
      </c>
      <c r="T43" s="154">
        <v>0</v>
      </c>
      <c r="U43" s="7">
        <v>1541837.91</v>
      </c>
    </row>
    <row r="44" spans="1:21">
      <c r="A44" s="4" t="s">
        <v>37</v>
      </c>
      <c r="B44" s="6">
        <v>0</v>
      </c>
      <c r="C44" s="6">
        <v>3535.32</v>
      </c>
      <c r="D44" s="6">
        <v>13748.8</v>
      </c>
      <c r="E44" s="6">
        <v>228.38</v>
      </c>
      <c r="F44" s="6">
        <v>26869.56</v>
      </c>
      <c r="G44" s="6">
        <v>18347.87</v>
      </c>
      <c r="H44" s="6">
        <v>401153.63</v>
      </c>
      <c r="I44" s="6">
        <v>168771.97</v>
      </c>
      <c r="J44" s="6">
        <v>362767.44</v>
      </c>
      <c r="K44" s="5">
        <v>0</v>
      </c>
      <c r="L44" s="6">
        <v>209220</v>
      </c>
      <c r="M44" s="6">
        <v>3026.65</v>
      </c>
      <c r="N44" s="154">
        <v>0</v>
      </c>
      <c r="O44" s="154">
        <v>0</v>
      </c>
      <c r="P44" s="154">
        <v>0</v>
      </c>
      <c r="Q44" s="154">
        <v>0</v>
      </c>
      <c r="R44" s="154">
        <v>0</v>
      </c>
      <c r="S44" s="6">
        <v>131925.23000000001</v>
      </c>
      <c r="T44" s="6">
        <v>89740.95</v>
      </c>
      <c r="U44" s="7">
        <v>1429335.8</v>
      </c>
    </row>
    <row r="45" spans="1:21">
      <c r="A45" s="4" t="s">
        <v>38</v>
      </c>
      <c r="B45" s="6">
        <v>108224.28</v>
      </c>
      <c r="C45" s="6">
        <v>3535.32</v>
      </c>
      <c r="D45" s="6">
        <v>12698.28</v>
      </c>
      <c r="E45" s="6">
        <v>245.9</v>
      </c>
      <c r="F45" s="6">
        <v>26021.200000000001</v>
      </c>
      <c r="G45" s="6">
        <v>21708.59</v>
      </c>
      <c r="H45" s="6">
        <v>441711.09</v>
      </c>
      <c r="I45" s="6">
        <v>267423.88</v>
      </c>
      <c r="J45" s="6">
        <v>346128.72</v>
      </c>
      <c r="K45" s="5">
        <v>0</v>
      </c>
      <c r="L45" s="6">
        <v>384780</v>
      </c>
      <c r="M45" s="6">
        <v>6120.39</v>
      </c>
      <c r="N45" s="154">
        <v>0</v>
      </c>
      <c r="O45" s="6">
        <v>46327.42</v>
      </c>
      <c r="P45" s="154">
        <v>0</v>
      </c>
      <c r="Q45" s="154">
        <v>0</v>
      </c>
      <c r="R45" s="154">
        <v>0</v>
      </c>
      <c r="S45" s="6">
        <v>114417.91</v>
      </c>
      <c r="T45" s="154">
        <v>0</v>
      </c>
      <c r="U45" s="7">
        <v>1779342.98</v>
      </c>
    </row>
    <row r="46" spans="1:21">
      <c r="A46" s="4" t="s">
        <v>39</v>
      </c>
      <c r="B46" s="6">
        <v>0</v>
      </c>
      <c r="C46" s="6">
        <v>3535.32</v>
      </c>
      <c r="D46" s="6">
        <v>15932.68</v>
      </c>
      <c r="E46" s="6">
        <v>179.35</v>
      </c>
      <c r="F46" s="6">
        <v>18843.34</v>
      </c>
      <c r="G46" s="6">
        <v>22140.639999999999</v>
      </c>
      <c r="H46" s="6">
        <v>419941.8</v>
      </c>
      <c r="I46" s="6">
        <v>229975.85</v>
      </c>
      <c r="J46" s="6">
        <v>410733.36</v>
      </c>
      <c r="K46" s="5">
        <v>0</v>
      </c>
      <c r="L46" s="6">
        <v>420693.4</v>
      </c>
      <c r="M46" s="6">
        <v>2330.88</v>
      </c>
      <c r="N46" s="154">
        <v>0</v>
      </c>
      <c r="O46" s="154">
        <v>0</v>
      </c>
      <c r="P46" s="154">
        <v>0</v>
      </c>
      <c r="Q46" s="154">
        <v>0</v>
      </c>
      <c r="R46" s="154">
        <v>0</v>
      </c>
      <c r="S46" s="6">
        <v>166641.82999999999</v>
      </c>
      <c r="T46" s="154">
        <v>0</v>
      </c>
      <c r="U46" s="7">
        <v>1710948.45</v>
      </c>
    </row>
    <row r="47" spans="1:21">
      <c r="A47" s="4" t="s">
        <v>40</v>
      </c>
      <c r="B47" s="6">
        <v>0</v>
      </c>
      <c r="C47" s="6">
        <v>1767.66</v>
      </c>
      <c r="D47" s="6">
        <v>28033.52</v>
      </c>
      <c r="E47" s="6">
        <v>0</v>
      </c>
      <c r="F47" s="6">
        <v>0</v>
      </c>
      <c r="G47" s="6">
        <v>36630.660000000003</v>
      </c>
      <c r="H47" s="6">
        <v>374481.8</v>
      </c>
      <c r="I47" s="6">
        <v>370351.55</v>
      </c>
      <c r="J47" s="6">
        <v>338309.97</v>
      </c>
      <c r="K47" s="5">
        <v>0</v>
      </c>
      <c r="L47" s="6">
        <v>177100</v>
      </c>
      <c r="M47" s="154">
        <v>0</v>
      </c>
      <c r="N47" s="154">
        <v>0</v>
      </c>
      <c r="O47" s="6">
        <v>3107.85</v>
      </c>
      <c r="P47" s="154">
        <v>0</v>
      </c>
      <c r="Q47" s="154">
        <v>0</v>
      </c>
      <c r="R47" s="154">
        <v>0</v>
      </c>
      <c r="S47" s="6">
        <v>180386.82</v>
      </c>
      <c r="T47" s="154">
        <v>0</v>
      </c>
      <c r="U47" s="7">
        <v>1510169.83</v>
      </c>
    </row>
    <row r="48" spans="1:21">
      <c r="A48" s="4" t="s">
        <v>41</v>
      </c>
      <c r="B48" s="6">
        <v>0</v>
      </c>
      <c r="C48" s="6">
        <v>52433.25</v>
      </c>
      <c r="D48" s="6">
        <v>26502.45</v>
      </c>
      <c r="E48" s="6">
        <v>0</v>
      </c>
      <c r="F48" s="6">
        <v>0</v>
      </c>
      <c r="G48" s="6">
        <v>27449.97</v>
      </c>
      <c r="H48" s="6">
        <v>260696.57</v>
      </c>
      <c r="I48" s="6">
        <v>158922.54</v>
      </c>
      <c r="J48" s="6">
        <v>227613.96</v>
      </c>
      <c r="K48" s="5">
        <v>7.54</v>
      </c>
      <c r="L48" s="6">
        <v>247940</v>
      </c>
      <c r="M48" s="154">
        <v>0</v>
      </c>
      <c r="N48" s="154">
        <v>0</v>
      </c>
      <c r="O48" s="154">
        <v>0</v>
      </c>
      <c r="P48" s="154">
        <v>0</v>
      </c>
      <c r="Q48" s="154">
        <v>0</v>
      </c>
      <c r="R48" s="154">
        <v>0</v>
      </c>
      <c r="S48" s="6">
        <v>190493.18</v>
      </c>
      <c r="T48" s="154">
        <v>0</v>
      </c>
      <c r="U48" s="7">
        <v>1192059.46</v>
      </c>
    </row>
    <row r="49" spans="1:21">
      <c r="A49" s="4" t="s">
        <v>42</v>
      </c>
      <c r="B49" s="6">
        <v>0</v>
      </c>
      <c r="C49" s="6">
        <v>1767.66</v>
      </c>
      <c r="D49" s="6">
        <v>33557.99</v>
      </c>
      <c r="E49" s="6">
        <v>0</v>
      </c>
      <c r="F49" s="6">
        <v>0</v>
      </c>
      <c r="G49" s="6">
        <v>40516.47</v>
      </c>
      <c r="H49" s="6">
        <v>378559.99</v>
      </c>
      <c r="I49" s="6">
        <v>101934.72</v>
      </c>
      <c r="J49" s="6">
        <v>415640.87</v>
      </c>
      <c r="K49" s="6">
        <v>124440</v>
      </c>
      <c r="L49" s="6">
        <v>318780</v>
      </c>
      <c r="M49" s="154">
        <v>0</v>
      </c>
      <c r="N49" s="154">
        <v>0</v>
      </c>
      <c r="O49" s="6">
        <v>57113.53</v>
      </c>
      <c r="P49" s="154">
        <v>0</v>
      </c>
      <c r="Q49" s="154">
        <v>0</v>
      </c>
      <c r="R49" s="6">
        <v>85769.89</v>
      </c>
      <c r="S49" s="6">
        <v>135754.17000000001</v>
      </c>
      <c r="T49" s="154">
        <v>0</v>
      </c>
      <c r="U49" s="7">
        <v>1693835.29</v>
      </c>
    </row>
    <row r="50" spans="1:21">
      <c r="A50" s="4" t="s">
        <v>43</v>
      </c>
      <c r="B50" s="6">
        <v>0</v>
      </c>
      <c r="C50" s="6">
        <v>0</v>
      </c>
      <c r="D50" s="6">
        <v>31292.28</v>
      </c>
      <c r="E50" s="6">
        <v>0</v>
      </c>
      <c r="F50" s="6">
        <v>0</v>
      </c>
      <c r="G50" s="6">
        <v>36406.74</v>
      </c>
      <c r="H50" s="6">
        <v>342267.26</v>
      </c>
      <c r="I50" s="6">
        <v>108256.74</v>
      </c>
      <c r="J50" s="6">
        <v>414412.34</v>
      </c>
      <c r="K50" s="6">
        <v>132299.76999999999</v>
      </c>
      <c r="L50" s="6">
        <v>354200</v>
      </c>
      <c r="M50" s="154">
        <v>0</v>
      </c>
      <c r="N50" s="154">
        <v>0</v>
      </c>
      <c r="O50" s="6">
        <v>71688.160000000003</v>
      </c>
      <c r="P50" s="154">
        <v>0</v>
      </c>
      <c r="Q50" s="154">
        <v>0</v>
      </c>
      <c r="R50" s="154">
        <v>0</v>
      </c>
      <c r="S50" s="6">
        <v>73067.740000000005</v>
      </c>
      <c r="T50" s="154">
        <v>0</v>
      </c>
      <c r="U50" s="7">
        <v>1563891.03</v>
      </c>
    </row>
    <row r="51" spans="1:21">
      <c r="A51" s="4" t="s">
        <v>44</v>
      </c>
      <c r="B51" s="6">
        <v>0</v>
      </c>
      <c r="C51" s="6">
        <v>0</v>
      </c>
      <c r="D51" s="6">
        <v>20499.599999999999</v>
      </c>
      <c r="E51" s="6">
        <v>0</v>
      </c>
      <c r="F51" s="6">
        <v>0</v>
      </c>
      <c r="G51" s="6">
        <v>30881.41</v>
      </c>
      <c r="H51" s="6">
        <v>292711.59999999998</v>
      </c>
      <c r="I51" s="6">
        <v>177351.96</v>
      </c>
      <c r="J51" s="6">
        <v>270602.33</v>
      </c>
      <c r="K51" s="6">
        <v>262294.12</v>
      </c>
      <c r="L51" s="6">
        <v>257180</v>
      </c>
      <c r="M51" s="154">
        <v>0</v>
      </c>
      <c r="N51" s="154">
        <v>0</v>
      </c>
      <c r="O51" s="6">
        <v>366657.34</v>
      </c>
      <c r="P51" s="154">
        <v>0</v>
      </c>
      <c r="Q51" s="6">
        <v>6941.55</v>
      </c>
      <c r="R51" s="6">
        <v>79362.759999999995</v>
      </c>
      <c r="S51" s="6">
        <v>120036.78</v>
      </c>
      <c r="T51" s="154">
        <v>0</v>
      </c>
      <c r="U51" s="7">
        <v>1884519.45</v>
      </c>
    </row>
    <row r="52" spans="1:21">
      <c r="A52" s="4" t="s">
        <v>45</v>
      </c>
      <c r="B52" s="6">
        <v>0</v>
      </c>
      <c r="C52" s="6">
        <v>2181.7800000000002</v>
      </c>
      <c r="D52" s="6">
        <v>21230.26</v>
      </c>
      <c r="E52" s="6">
        <v>0</v>
      </c>
      <c r="F52" s="6">
        <v>0</v>
      </c>
      <c r="G52" s="6">
        <v>25698.11</v>
      </c>
      <c r="H52" s="6">
        <v>359427.81</v>
      </c>
      <c r="I52" s="6">
        <v>76962.14</v>
      </c>
      <c r="J52" s="6">
        <v>131697.92000000001</v>
      </c>
      <c r="K52" s="6">
        <v>194561.8</v>
      </c>
      <c r="L52" s="6">
        <v>220440</v>
      </c>
      <c r="M52" s="6">
        <v>12565.74</v>
      </c>
      <c r="N52" s="154">
        <v>0</v>
      </c>
      <c r="O52" s="6">
        <v>364402.72</v>
      </c>
      <c r="P52" s="154">
        <v>0</v>
      </c>
      <c r="Q52" s="154">
        <v>0</v>
      </c>
      <c r="R52" s="6">
        <v>10175.16</v>
      </c>
      <c r="S52" s="6">
        <v>445654.76</v>
      </c>
      <c r="T52" s="154">
        <v>0</v>
      </c>
      <c r="U52" s="7">
        <v>1864998.2</v>
      </c>
    </row>
    <row r="53" spans="1:21">
      <c r="A53" s="4" t="s">
        <v>46</v>
      </c>
      <c r="B53" s="6">
        <v>0</v>
      </c>
      <c r="C53" s="6">
        <v>0</v>
      </c>
      <c r="D53" s="6">
        <v>22817.09</v>
      </c>
      <c r="E53" s="6">
        <v>0</v>
      </c>
      <c r="F53" s="6">
        <v>0</v>
      </c>
      <c r="G53" s="6">
        <v>28941.08</v>
      </c>
      <c r="H53" s="6">
        <v>283642.49</v>
      </c>
      <c r="I53" s="6">
        <v>212778.32</v>
      </c>
      <c r="J53" s="6">
        <v>267661.92</v>
      </c>
      <c r="K53" s="6">
        <v>182976.6</v>
      </c>
      <c r="L53" s="6">
        <v>183700</v>
      </c>
      <c r="M53" s="6">
        <v>15971.24</v>
      </c>
      <c r="N53" s="154">
        <v>0</v>
      </c>
      <c r="O53" s="5" t="s">
        <v>182</v>
      </c>
      <c r="P53" s="154">
        <v>0</v>
      </c>
      <c r="Q53" s="154">
        <v>0</v>
      </c>
      <c r="R53" s="6">
        <v>65648.899999999994</v>
      </c>
      <c r="S53" s="5">
        <v>0</v>
      </c>
      <c r="T53" s="154">
        <v>0</v>
      </c>
      <c r="U53" s="7">
        <v>2551235.36</v>
      </c>
    </row>
    <row r="54" spans="1:21">
      <c r="A54" s="4" t="s">
        <v>47</v>
      </c>
      <c r="B54" s="6">
        <v>0</v>
      </c>
      <c r="C54" s="6">
        <v>12405.78</v>
      </c>
      <c r="D54" s="6">
        <v>21392.66</v>
      </c>
      <c r="E54" s="6">
        <v>0</v>
      </c>
      <c r="F54" s="6">
        <v>0</v>
      </c>
      <c r="G54" s="6">
        <v>22319.94</v>
      </c>
      <c r="H54" s="6">
        <v>454398.8</v>
      </c>
      <c r="I54" s="6">
        <v>149486.01999999999</v>
      </c>
      <c r="J54" s="6">
        <v>264284.88</v>
      </c>
      <c r="K54" s="6">
        <v>286100.3</v>
      </c>
      <c r="L54" s="6">
        <v>404140</v>
      </c>
      <c r="M54" s="6">
        <v>15395.76</v>
      </c>
      <c r="N54" s="154">
        <v>0</v>
      </c>
      <c r="O54" s="6">
        <v>65304.21</v>
      </c>
      <c r="P54" s="154">
        <v>0</v>
      </c>
      <c r="Q54" s="154">
        <v>0</v>
      </c>
      <c r="R54" s="6">
        <v>27972</v>
      </c>
      <c r="S54" s="6">
        <v>188543.09</v>
      </c>
      <c r="T54" s="154">
        <v>0</v>
      </c>
      <c r="U54" s="7">
        <v>1911743.44</v>
      </c>
    </row>
    <row r="55" spans="1:21">
      <c r="A55" s="4"/>
      <c r="B55" s="39">
        <f>SUBTOTAL(109,B43:B54)</f>
        <v>108224.28</v>
      </c>
      <c r="C55" s="139">
        <f t="shared" ref="C55:U55" si="3">SUBTOTAL(109,C43:C54)</f>
        <v>82929.75</v>
      </c>
      <c r="D55" s="139">
        <f t="shared" si="3"/>
        <v>264898.77999999997</v>
      </c>
      <c r="E55" s="139">
        <f t="shared" si="3"/>
        <v>1168.9399999999998</v>
      </c>
      <c r="F55" s="139">
        <f t="shared" si="3"/>
        <v>104173.81999999999</v>
      </c>
      <c r="G55" s="139">
        <f t="shared" si="3"/>
        <v>331661.84000000003</v>
      </c>
      <c r="H55" s="139">
        <f t="shared" si="3"/>
        <v>4463069.16</v>
      </c>
      <c r="I55" s="139">
        <f t="shared" si="3"/>
        <v>2173219.0299999998</v>
      </c>
      <c r="J55" s="139">
        <f t="shared" si="3"/>
        <v>3782367.3599999994</v>
      </c>
      <c r="K55" s="139">
        <f t="shared" si="3"/>
        <v>1182680.1299999999</v>
      </c>
      <c r="L55" s="139">
        <f t="shared" si="3"/>
        <v>3554703.4</v>
      </c>
      <c r="M55" s="139">
        <f t="shared" si="3"/>
        <v>55410.66</v>
      </c>
      <c r="N55" s="139">
        <f t="shared" si="3"/>
        <v>0</v>
      </c>
      <c r="O55" s="139">
        <f t="shared" si="3"/>
        <v>974601.23</v>
      </c>
      <c r="P55" s="139">
        <f t="shared" si="3"/>
        <v>0</v>
      </c>
      <c r="Q55" s="139">
        <f t="shared" si="3"/>
        <v>6941.55</v>
      </c>
      <c r="R55" s="139">
        <f t="shared" si="3"/>
        <v>268928.70999999996</v>
      </c>
      <c r="S55" s="139">
        <f t="shared" si="3"/>
        <v>1902099.89</v>
      </c>
      <c r="T55" s="139">
        <f t="shared" si="3"/>
        <v>89740.95</v>
      </c>
      <c r="U55" s="139">
        <f t="shared" si="3"/>
        <v>20633917.199999999</v>
      </c>
    </row>
    <row r="56" spans="1:21">
      <c r="A56" s="4" t="s">
        <v>48</v>
      </c>
      <c r="B56" s="6">
        <v>0</v>
      </c>
      <c r="C56" s="6">
        <v>2181.7800000000002</v>
      </c>
      <c r="D56" s="6">
        <v>18091.77</v>
      </c>
      <c r="E56" s="6">
        <v>0</v>
      </c>
      <c r="F56" s="6">
        <v>0</v>
      </c>
      <c r="G56" s="6">
        <v>16670.13</v>
      </c>
      <c r="H56" s="6">
        <v>249934.55</v>
      </c>
      <c r="I56" s="6">
        <v>9122.82</v>
      </c>
      <c r="J56" s="6">
        <v>323554.09000000003</v>
      </c>
      <c r="K56" s="6">
        <v>210900</v>
      </c>
      <c r="L56" s="154">
        <v>0</v>
      </c>
      <c r="M56" s="6">
        <v>10949.09</v>
      </c>
      <c r="N56" s="154">
        <v>0</v>
      </c>
      <c r="O56" s="154">
        <v>0</v>
      </c>
      <c r="P56" s="154">
        <v>0</v>
      </c>
      <c r="Q56" s="154">
        <v>0</v>
      </c>
      <c r="R56" s="154">
        <v>0</v>
      </c>
      <c r="S56" s="6">
        <v>129819.64</v>
      </c>
      <c r="T56" s="154">
        <v>0</v>
      </c>
      <c r="U56" s="7">
        <v>971223.87</v>
      </c>
    </row>
    <row r="57" spans="1:21">
      <c r="A57" s="4" t="s">
        <v>49</v>
      </c>
      <c r="B57" s="6">
        <v>0</v>
      </c>
      <c r="C57" s="6">
        <v>2181.7800000000002</v>
      </c>
      <c r="D57" s="6">
        <v>15553.59</v>
      </c>
      <c r="E57" s="6">
        <v>0</v>
      </c>
      <c r="F57" s="6">
        <v>0</v>
      </c>
      <c r="G57" s="6">
        <v>15551.01</v>
      </c>
      <c r="H57" s="6">
        <v>232628</v>
      </c>
      <c r="I57" s="6">
        <v>174191.44</v>
      </c>
      <c r="J57" s="6">
        <v>413340.85</v>
      </c>
      <c r="K57" s="6">
        <v>150750</v>
      </c>
      <c r="L57" s="154">
        <v>0</v>
      </c>
      <c r="M57" s="6">
        <v>29783.91</v>
      </c>
      <c r="N57" s="154">
        <v>0</v>
      </c>
      <c r="O57" s="6">
        <v>4386.29</v>
      </c>
      <c r="P57" s="154">
        <v>0</v>
      </c>
      <c r="Q57" s="154">
        <v>0</v>
      </c>
      <c r="R57" s="6">
        <v>46726.33</v>
      </c>
      <c r="S57" s="6">
        <v>75476.98</v>
      </c>
      <c r="T57" s="154">
        <v>0</v>
      </c>
      <c r="U57" s="7">
        <v>1160570.18</v>
      </c>
    </row>
    <row r="58" spans="1:21">
      <c r="A58" s="4" t="s">
        <v>50</v>
      </c>
      <c r="B58" s="6">
        <v>0</v>
      </c>
      <c r="C58" s="6">
        <v>2181.7800000000002</v>
      </c>
      <c r="D58" s="6">
        <v>14428.21</v>
      </c>
      <c r="E58" s="6">
        <v>0</v>
      </c>
      <c r="F58" s="6">
        <v>0</v>
      </c>
      <c r="G58" s="6">
        <v>16191.45</v>
      </c>
      <c r="H58" s="6">
        <v>284200</v>
      </c>
      <c r="I58" s="6">
        <v>140723.35</v>
      </c>
      <c r="J58" s="6">
        <v>410543.85</v>
      </c>
      <c r="K58" s="6">
        <v>151725</v>
      </c>
      <c r="L58" s="6">
        <v>183700</v>
      </c>
      <c r="M58" s="6">
        <v>23742.84</v>
      </c>
      <c r="N58" s="154">
        <v>0</v>
      </c>
      <c r="O58" s="6">
        <v>18025.61</v>
      </c>
      <c r="P58" s="154">
        <v>0</v>
      </c>
      <c r="Q58" s="154">
        <v>0</v>
      </c>
      <c r="R58" s="154">
        <v>0</v>
      </c>
      <c r="S58" s="6">
        <v>133803.19</v>
      </c>
      <c r="T58" s="154">
        <v>0</v>
      </c>
      <c r="U58" s="7">
        <v>1379265.28</v>
      </c>
    </row>
    <row r="59" spans="1:21">
      <c r="A59" s="4" t="s">
        <v>51</v>
      </c>
      <c r="B59" s="6">
        <v>0</v>
      </c>
      <c r="C59" s="6">
        <v>2181.7800000000002</v>
      </c>
      <c r="D59" s="6">
        <v>12368.96</v>
      </c>
      <c r="E59" s="6">
        <v>0</v>
      </c>
      <c r="F59" s="6">
        <v>0</v>
      </c>
      <c r="G59" s="6">
        <v>16142.11</v>
      </c>
      <c r="H59" s="6">
        <v>423294</v>
      </c>
      <c r="I59" s="6">
        <v>115149.9</v>
      </c>
      <c r="J59" s="6">
        <v>362367.73</v>
      </c>
      <c r="K59" s="6">
        <v>1725</v>
      </c>
      <c r="L59" s="6">
        <v>400800</v>
      </c>
      <c r="M59" s="6">
        <v>21579.9</v>
      </c>
      <c r="N59" s="154">
        <v>0</v>
      </c>
      <c r="O59" s="6">
        <v>9625.4599999999991</v>
      </c>
      <c r="P59" s="6">
        <v>3654.3</v>
      </c>
      <c r="Q59" s="154">
        <v>0</v>
      </c>
      <c r="R59" s="6">
        <v>7722.47</v>
      </c>
      <c r="S59" s="6">
        <v>94868.17</v>
      </c>
      <c r="T59" s="154">
        <v>0</v>
      </c>
      <c r="U59" s="7">
        <v>1471479.78</v>
      </c>
    </row>
    <row r="60" spans="1:21">
      <c r="A60" s="4" t="s">
        <v>52</v>
      </c>
      <c r="B60" s="6">
        <v>0</v>
      </c>
      <c r="C60" s="6">
        <v>2181.7800000000002</v>
      </c>
      <c r="D60" s="6">
        <v>16313.84</v>
      </c>
      <c r="E60" s="6">
        <v>0</v>
      </c>
      <c r="F60" s="6">
        <v>0</v>
      </c>
      <c r="G60" s="6">
        <v>19066.060000000001</v>
      </c>
      <c r="H60" s="6">
        <v>288243</v>
      </c>
      <c r="I60" s="6">
        <v>112962.11</v>
      </c>
      <c r="J60" s="6">
        <v>404779.7</v>
      </c>
      <c r="K60" s="6">
        <v>1740</v>
      </c>
      <c r="L60" s="6">
        <v>474280</v>
      </c>
      <c r="M60" s="6">
        <v>27306.83</v>
      </c>
      <c r="N60" s="154">
        <v>0</v>
      </c>
      <c r="O60" s="154">
        <v>0</v>
      </c>
      <c r="P60" s="154">
        <v>0</v>
      </c>
      <c r="Q60" s="154">
        <v>0</v>
      </c>
      <c r="R60" s="6">
        <v>28187.17</v>
      </c>
      <c r="S60" s="6">
        <v>325683.55</v>
      </c>
      <c r="T60" s="154">
        <v>0</v>
      </c>
      <c r="U60" s="7">
        <v>1700744.04</v>
      </c>
    </row>
    <row r="61" spans="1:21">
      <c r="A61" s="4" t="s">
        <v>53</v>
      </c>
      <c r="B61" s="6">
        <v>0</v>
      </c>
      <c r="C61" s="6">
        <v>2561.2199999999998</v>
      </c>
      <c r="D61" s="6">
        <v>12938.25</v>
      </c>
      <c r="E61" s="6">
        <v>0</v>
      </c>
      <c r="F61" s="6">
        <v>0</v>
      </c>
      <c r="G61" s="6">
        <v>16521.55</v>
      </c>
      <c r="H61" s="6">
        <v>485624.33</v>
      </c>
      <c r="I61" s="6">
        <v>82832.45</v>
      </c>
      <c r="J61" s="6">
        <v>407412.62</v>
      </c>
      <c r="K61" s="5">
        <v>0</v>
      </c>
      <c r="L61" s="6">
        <v>511020</v>
      </c>
      <c r="M61" s="6">
        <v>56479.74</v>
      </c>
      <c r="N61" s="154">
        <v>0</v>
      </c>
      <c r="O61" s="6">
        <v>1490.45</v>
      </c>
      <c r="P61" s="154">
        <v>0</v>
      </c>
      <c r="Q61" s="154">
        <v>0</v>
      </c>
      <c r="R61" s="6">
        <v>22989.040000000001</v>
      </c>
      <c r="S61" s="6">
        <v>626165.27</v>
      </c>
      <c r="T61" s="154">
        <v>0</v>
      </c>
      <c r="U61" s="7">
        <v>2226034.92</v>
      </c>
    </row>
    <row r="62" spans="1:21">
      <c r="A62" s="4" t="s">
        <v>54</v>
      </c>
      <c r="B62" s="6">
        <v>0</v>
      </c>
      <c r="C62" s="6">
        <v>2561.2199999999998</v>
      </c>
      <c r="D62" s="6">
        <v>14287.01</v>
      </c>
      <c r="E62" s="6">
        <v>0</v>
      </c>
      <c r="F62" s="6">
        <v>0</v>
      </c>
      <c r="G62" s="6">
        <v>17886.900000000001</v>
      </c>
      <c r="H62" s="6">
        <v>353892</v>
      </c>
      <c r="I62" s="6">
        <v>240701.64</v>
      </c>
      <c r="J62" s="6">
        <v>383315.14</v>
      </c>
      <c r="K62" s="6">
        <v>93825.09</v>
      </c>
      <c r="L62" s="6">
        <v>430626.2</v>
      </c>
      <c r="M62" s="6">
        <v>32979.96</v>
      </c>
      <c r="N62" s="154">
        <v>0</v>
      </c>
      <c r="O62" s="6">
        <v>62940.19</v>
      </c>
      <c r="P62" s="154">
        <v>0</v>
      </c>
      <c r="Q62" s="154">
        <v>0</v>
      </c>
      <c r="R62" s="6">
        <v>49389.4</v>
      </c>
      <c r="S62" s="6">
        <v>394069.94</v>
      </c>
      <c r="T62" s="154">
        <v>0</v>
      </c>
      <c r="U62" s="7">
        <v>2076474.69</v>
      </c>
    </row>
    <row r="63" spans="1:21">
      <c r="A63" s="4" t="s">
        <v>55</v>
      </c>
      <c r="B63" s="6">
        <v>0</v>
      </c>
      <c r="C63" s="6">
        <v>58297.19</v>
      </c>
      <c r="D63" s="6">
        <v>14670.11</v>
      </c>
      <c r="E63" s="6">
        <v>0</v>
      </c>
      <c r="F63" s="6">
        <v>0</v>
      </c>
      <c r="G63" s="6">
        <v>19141.669999999998</v>
      </c>
      <c r="H63" s="6">
        <v>315792</v>
      </c>
      <c r="I63" s="6">
        <v>141707.19</v>
      </c>
      <c r="J63" s="6">
        <v>525265.62</v>
      </c>
      <c r="K63" s="6">
        <v>125123.52</v>
      </c>
      <c r="L63" s="6">
        <v>396291</v>
      </c>
      <c r="M63" s="6">
        <v>32489.31</v>
      </c>
      <c r="N63" s="154">
        <v>0</v>
      </c>
      <c r="O63" s="154">
        <v>0</v>
      </c>
      <c r="P63" s="154">
        <v>0</v>
      </c>
      <c r="Q63" s="154">
        <v>0</v>
      </c>
      <c r="R63" s="6">
        <v>12948.95</v>
      </c>
      <c r="S63" s="6">
        <v>296775.99</v>
      </c>
      <c r="T63" s="154">
        <v>0</v>
      </c>
      <c r="U63" s="7">
        <v>1938502.55</v>
      </c>
    </row>
    <row r="64" spans="1:21">
      <c r="A64" s="4" t="s">
        <v>56</v>
      </c>
      <c r="B64" s="6">
        <v>0</v>
      </c>
      <c r="C64" s="6">
        <v>41222.199999999997</v>
      </c>
      <c r="D64" s="6">
        <v>13113.2</v>
      </c>
      <c r="E64" s="6">
        <v>0</v>
      </c>
      <c r="F64" s="6">
        <v>0</v>
      </c>
      <c r="G64" s="6">
        <v>16146.54</v>
      </c>
      <c r="H64" s="6">
        <v>398617.5</v>
      </c>
      <c r="I64" s="6">
        <v>187506.93</v>
      </c>
      <c r="J64" s="6">
        <v>379374.67</v>
      </c>
      <c r="K64" s="6">
        <v>214072.03</v>
      </c>
      <c r="L64" s="6">
        <v>118140</v>
      </c>
      <c r="M64" s="6">
        <v>12555.75</v>
      </c>
      <c r="N64" s="154">
        <v>0</v>
      </c>
      <c r="O64" s="6">
        <v>221431.39</v>
      </c>
      <c r="P64" s="154">
        <v>0</v>
      </c>
      <c r="Q64" s="154">
        <v>0</v>
      </c>
      <c r="R64" s="6">
        <v>29632.92</v>
      </c>
      <c r="S64" s="6">
        <v>258861.31</v>
      </c>
      <c r="T64" s="154">
        <v>0</v>
      </c>
      <c r="U64" s="7">
        <v>1890674.44</v>
      </c>
    </row>
    <row r="65" spans="1:21">
      <c r="A65" s="4" t="s">
        <v>57</v>
      </c>
      <c r="B65" s="6">
        <v>0</v>
      </c>
      <c r="C65" s="6">
        <v>312229.05</v>
      </c>
      <c r="D65" s="6">
        <v>9497.24</v>
      </c>
      <c r="E65" s="6">
        <v>0</v>
      </c>
      <c r="F65" s="6">
        <v>0</v>
      </c>
      <c r="G65" s="6">
        <v>12014.42</v>
      </c>
      <c r="H65" s="6">
        <v>327894</v>
      </c>
      <c r="I65" s="6">
        <v>92559.77</v>
      </c>
      <c r="J65" s="6">
        <v>240466.71</v>
      </c>
      <c r="K65" s="6">
        <v>342984.96000000002</v>
      </c>
      <c r="L65" s="6">
        <v>393800</v>
      </c>
      <c r="M65" s="6">
        <v>18054.23</v>
      </c>
      <c r="N65" s="154">
        <v>0</v>
      </c>
      <c r="O65" s="6">
        <v>985058.46</v>
      </c>
      <c r="P65" s="6">
        <v>11407.95</v>
      </c>
      <c r="Q65" s="154">
        <v>0</v>
      </c>
      <c r="R65" s="6">
        <v>132282.6</v>
      </c>
      <c r="S65" s="6">
        <v>333575.71999999997</v>
      </c>
      <c r="T65" s="154">
        <v>0</v>
      </c>
      <c r="U65" s="7">
        <v>3211825.11</v>
      </c>
    </row>
    <row r="66" spans="1:21">
      <c r="A66" s="4" t="s">
        <v>58</v>
      </c>
      <c r="B66" s="6">
        <v>0</v>
      </c>
      <c r="C66" s="6">
        <v>159718.46</v>
      </c>
      <c r="D66" s="6">
        <v>9546.92</v>
      </c>
      <c r="E66" s="6">
        <v>0</v>
      </c>
      <c r="F66" s="6">
        <v>0</v>
      </c>
      <c r="G66" s="6">
        <v>5336.41</v>
      </c>
      <c r="H66" s="6">
        <v>382090.5</v>
      </c>
      <c r="I66" s="6">
        <v>345122.61</v>
      </c>
      <c r="J66" s="6">
        <v>277232.12</v>
      </c>
      <c r="K66" s="6">
        <v>353868.08</v>
      </c>
      <c r="L66" s="6">
        <v>603956.4</v>
      </c>
      <c r="M66" s="6">
        <v>32050.89</v>
      </c>
      <c r="N66" s="154">
        <v>0</v>
      </c>
      <c r="O66" s="6">
        <v>774681.34</v>
      </c>
      <c r="P66" s="6">
        <v>27767.49</v>
      </c>
      <c r="Q66" s="154">
        <v>0</v>
      </c>
      <c r="R66" s="6">
        <v>32676.34</v>
      </c>
      <c r="S66" s="6">
        <v>128981.28</v>
      </c>
      <c r="T66" s="154">
        <v>0</v>
      </c>
      <c r="U66" s="7">
        <v>3133028.84</v>
      </c>
    </row>
    <row r="67" spans="1:21">
      <c r="A67" s="4" t="s">
        <v>59</v>
      </c>
      <c r="B67" s="6">
        <v>0</v>
      </c>
      <c r="C67" s="6">
        <v>2048.98</v>
      </c>
      <c r="D67" s="6">
        <v>8717.7900000000009</v>
      </c>
      <c r="E67" s="6">
        <v>0</v>
      </c>
      <c r="F67" s="6">
        <v>0</v>
      </c>
      <c r="G67" s="6">
        <v>5794.23</v>
      </c>
      <c r="H67" s="6">
        <v>401043.89</v>
      </c>
      <c r="I67" s="6">
        <v>223669.64</v>
      </c>
      <c r="J67" s="6">
        <v>206999.12</v>
      </c>
      <c r="K67" s="6">
        <v>196450.53</v>
      </c>
      <c r="L67" s="6">
        <v>639540</v>
      </c>
      <c r="M67" s="6">
        <v>32841.68</v>
      </c>
      <c r="N67" s="154">
        <v>0</v>
      </c>
      <c r="O67" s="6">
        <v>534223.62</v>
      </c>
      <c r="P67" s="6">
        <v>5007.57</v>
      </c>
      <c r="Q67" s="154">
        <v>0</v>
      </c>
      <c r="R67" s="6">
        <v>115146.02</v>
      </c>
      <c r="S67" s="6">
        <v>191684.26</v>
      </c>
      <c r="T67" s="154">
        <v>0</v>
      </c>
      <c r="U67" s="7">
        <v>2563167.33</v>
      </c>
    </row>
    <row r="68" spans="1:21">
      <c r="A68" s="4"/>
      <c r="B68" s="39">
        <f>SUBTOTAL(109,B56:B67)</f>
        <v>0</v>
      </c>
      <c r="C68" s="139">
        <f t="shared" ref="C68:U68" si="4">SUBTOTAL(109,C56:C67)</f>
        <v>589547.22</v>
      </c>
      <c r="D68" s="139">
        <f t="shared" si="4"/>
        <v>159526.89000000001</v>
      </c>
      <c r="E68" s="139">
        <f t="shared" si="4"/>
        <v>0</v>
      </c>
      <c r="F68" s="139">
        <f t="shared" si="4"/>
        <v>0</v>
      </c>
      <c r="G68" s="139">
        <f t="shared" si="4"/>
        <v>176462.48000000004</v>
      </c>
      <c r="H68" s="139">
        <f t="shared" si="4"/>
        <v>4143253.77</v>
      </c>
      <c r="I68" s="139">
        <f t="shared" si="4"/>
        <v>1866249.85</v>
      </c>
      <c r="J68" s="139">
        <f t="shared" si="4"/>
        <v>4334652.22</v>
      </c>
      <c r="K68" s="139">
        <f t="shared" si="4"/>
        <v>1843164.2100000002</v>
      </c>
      <c r="L68" s="139">
        <f t="shared" si="4"/>
        <v>4152153.6</v>
      </c>
      <c r="M68" s="139">
        <f t="shared" si="4"/>
        <v>330814.13</v>
      </c>
      <c r="N68" s="139">
        <f t="shared" si="4"/>
        <v>0</v>
      </c>
      <c r="O68" s="139">
        <f t="shared" si="4"/>
        <v>2611862.81</v>
      </c>
      <c r="P68" s="139">
        <f t="shared" si="4"/>
        <v>47837.310000000005</v>
      </c>
      <c r="Q68" s="139">
        <f t="shared" si="4"/>
        <v>0</v>
      </c>
      <c r="R68" s="139">
        <f t="shared" si="4"/>
        <v>477701.24000000005</v>
      </c>
      <c r="S68" s="139">
        <f t="shared" si="4"/>
        <v>2989765.3</v>
      </c>
      <c r="T68" s="139">
        <f t="shared" si="4"/>
        <v>0</v>
      </c>
      <c r="U68" s="139">
        <f t="shared" si="4"/>
        <v>23722991.030000001</v>
      </c>
    </row>
    <row r="69" spans="1:21">
      <c r="A69" s="4" t="s">
        <v>60</v>
      </c>
      <c r="B69" s="6">
        <v>0</v>
      </c>
      <c r="C69" s="6">
        <v>6703.38</v>
      </c>
      <c r="D69" s="6">
        <v>2992.42</v>
      </c>
      <c r="E69" s="6">
        <v>0</v>
      </c>
      <c r="F69" s="6">
        <v>0</v>
      </c>
      <c r="G69" s="6">
        <v>2205.6799999999998</v>
      </c>
      <c r="H69" s="6">
        <v>266104.5</v>
      </c>
      <c r="I69" s="6">
        <v>42748.68</v>
      </c>
      <c r="J69" s="6">
        <v>120129.88</v>
      </c>
      <c r="K69" s="6">
        <v>306000</v>
      </c>
      <c r="L69" s="6">
        <v>0</v>
      </c>
      <c r="M69" s="6">
        <v>32412.92</v>
      </c>
      <c r="N69" s="6">
        <v>0</v>
      </c>
      <c r="O69" s="6">
        <v>18895.66</v>
      </c>
      <c r="P69" s="6">
        <v>0</v>
      </c>
      <c r="Q69" s="6">
        <v>0</v>
      </c>
      <c r="R69" s="6">
        <v>0</v>
      </c>
      <c r="S69" s="6">
        <v>97685.98</v>
      </c>
      <c r="T69" s="6">
        <v>0</v>
      </c>
      <c r="U69" s="7">
        <v>895879.1</v>
      </c>
    </row>
    <row r="70" spans="1:21">
      <c r="A70" s="4" t="s">
        <v>61</v>
      </c>
      <c r="B70" s="6">
        <v>0</v>
      </c>
      <c r="C70" s="6">
        <v>5971.65</v>
      </c>
      <c r="D70" s="6">
        <v>6316.45</v>
      </c>
      <c r="E70" s="6">
        <v>0</v>
      </c>
      <c r="F70" s="6">
        <v>0</v>
      </c>
      <c r="G70" s="6">
        <v>4346.67</v>
      </c>
      <c r="H70" s="6">
        <v>238162.44</v>
      </c>
      <c r="I70" s="6">
        <v>99871.77</v>
      </c>
      <c r="J70" s="6">
        <v>131814.63</v>
      </c>
      <c r="K70" s="6">
        <v>238000</v>
      </c>
      <c r="L70" s="6">
        <v>0</v>
      </c>
      <c r="M70" s="6">
        <v>22368.14</v>
      </c>
      <c r="N70" s="6">
        <v>0</v>
      </c>
      <c r="O70" s="6">
        <v>0</v>
      </c>
      <c r="P70" s="6">
        <v>0</v>
      </c>
      <c r="Q70" s="6">
        <v>0</v>
      </c>
      <c r="R70" s="6">
        <v>97325.56</v>
      </c>
      <c r="S70" s="6">
        <v>192472.03</v>
      </c>
      <c r="T70" s="6">
        <v>0</v>
      </c>
      <c r="U70" s="7">
        <v>1036649.34</v>
      </c>
    </row>
    <row r="71" spans="1:21">
      <c r="A71" s="4" t="s">
        <v>62</v>
      </c>
      <c r="B71" s="6">
        <v>3073.46</v>
      </c>
      <c r="C71" s="6">
        <v>0</v>
      </c>
      <c r="D71" s="6">
        <v>5342.69</v>
      </c>
      <c r="E71" s="6">
        <v>190.6</v>
      </c>
      <c r="F71" s="6">
        <v>0</v>
      </c>
      <c r="G71" s="6">
        <v>3155.06</v>
      </c>
      <c r="H71" s="6">
        <v>257130</v>
      </c>
      <c r="I71" s="6">
        <v>82825</v>
      </c>
      <c r="J71" s="6">
        <v>194564.79</v>
      </c>
      <c r="K71" s="6">
        <v>24039.16</v>
      </c>
      <c r="L71" s="6">
        <v>148770</v>
      </c>
      <c r="M71" s="6">
        <v>7168.96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133270.04</v>
      </c>
      <c r="T71" s="6">
        <v>0</v>
      </c>
      <c r="U71" s="7">
        <v>859529.76</v>
      </c>
    </row>
    <row r="72" spans="1:21">
      <c r="A72" s="4" t="s">
        <v>63</v>
      </c>
      <c r="B72" s="6">
        <v>1527.3</v>
      </c>
      <c r="C72" s="6">
        <v>0</v>
      </c>
      <c r="D72" s="6">
        <v>5409.31</v>
      </c>
      <c r="E72" s="6">
        <v>0</v>
      </c>
      <c r="F72" s="6">
        <v>0</v>
      </c>
      <c r="G72" s="6">
        <v>1897.35</v>
      </c>
      <c r="H72" s="6">
        <v>321680.45</v>
      </c>
      <c r="I72" s="6">
        <v>429912.9</v>
      </c>
      <c r="J72" s="6">
        <v>210410.17</v>
      </c>
      <c r="K72" s="6">
        <v>12497.52</v>
      </c>
      <c r="L72" s="6">
        <v>224010</v>
      </c>
      <c r="M72" s="6">
        <v>17966.66</v>
      </c>
      <c r="N72" s="6">
        <v>0</v>
      </c>
      <c r="O72" s="6">
        <v>0</v>
      </c>
      <c r="P72" s="6">
        <v>4802.05</v>
      </c>
      <c r="Q72" s="6">
        <v>0</v>
      </c>
      <c r="R72" s="6">
        <v>57987.35</v>
      </c>
      <c r="S72" s="6">
        <v>322062.63</v>
      </c>
      <c r="T72" s="6">
        <v>0</v>
      </c>
      <c r="U72" s="7">
        <v>1610163.69</v>
      </c>
    </row>
    <row r="73" spans="1:21">
      <c r="A73" s="4" t="s">
        <v>64</v>
      </c>
      <c r="B73" s="6">
        <v>2048.98</v>
      </c>
      <c r="C73" s="6">
        <v>0</v>
      </c>
      <c r="D73" s="6">
        <v>7892.98</v>
      </c>
      <c r="E73" s="6">
        <v>0</v>
      </c>
      <c r="F73" s="6">
        <v>0</v>
      </c>
      <c r="G73" s="6">
        <v>1899.01</v>
      </c>
      <c r="H73" s="6">
        <v>328260</v>
      </c>
      <c r="I73" s="6">
        <v>359503.11</v>
      </c>
      <c r="J73" s="6">
        <v>203149.44</v>
      </c>
      <c r="K73" s="6">
        <v>25774.28</v>
      </c>
      <c r="L73" s="6">
        <v>448020</v>
      </c>
      <c r="M73" s="6">
        <v>28821.89</v>
      </c>
      <c r="N73" s="6">
        <v>0</v>
      </c>
      <c r="O73" s="6">
        <v>6703.36</v>
      </c>
      <c r="P73" s="6">
        <v>3931.71</v>
      </c>
      <c r="Q73" s="6">
        <v>0</v>
      </c>
      <c r="R73" s="6">
        <v>14148</v>
      </c>
      <c r="S73" s="6">
        <v>396968.12</v>
      </c>
      <c r="T73" s="6">
        <v>0</v>
      </c>
      <c r="U73" s="7">
        <v>1827120.88</v>
      </c>
    </row>
    <row r="74" spans="1:21">
      <c r="A74" s="4" t="s">
        <v>65</v>
      </c>
      <c r="B74" s="6">
        <v>2561.2199999999998</v>
      </c>
      <c r="C74" s="6">
        <v>0</v>
      </c>
      <c r="D74" s="6">
        <v>6177.62</v>
      </c>
      <c r="E74" s="6">
        <v>0</v>
      </c>
      <c r="F74" s="6">
        <v>0</v>
      </c>
      <c r="G74" s="6">
        <v>1654.67</v>
      </c>
      <c r="H74" s="6">
        <v>391200</v>
      </c>
      <c r="I74" s="6">
        <v>215073.13</v>
      </c>
      <c r="J74" s="6">
        <v>150968.1</v>
      </c>
      <c r="K74" s="6">
        <v>25784.29</v>
      </c>
      <c r="L74" s="6">
        <v>299250</v>
      </c>
      <c r="M74" s="6">
        <v>10466.07</v>
      </c>
      <c r="N74" s="6">
        <v>0</v>
      </c>
      <c r="O74" s="6">
        <v>3937.35</v>
      </c>
      <c r="P74" s="6">
        <v>0</v>
      </c>
      <c r="Q74" s="6">
        <v>0</v>
      </c>
      <c r="R74" s="6">
        <v>7199.94</v>
      </c>
      <c r="S74" s="6">
        <v>641142.30000000005</v>
      </c>
      <c r="T74" s="6">
        <v>0</v>
      </c>
      <c r="U74" s="7">
        <v>1755414.69</v>
      </c>
    </row>
    <row r="75" spans="1:21">
      <c r="A75" s="4" t="s">
        <v>66</v>
      </c>
      <c r="B75" s="6">
        <v>1536.73</v>
      </c>
      <c r="C75" s="6">
        <v>122320</v>
      </c>
      <c r="D75" s="6">
        <v>7194.9</v>
      </c>
      <c r="E75" s="6">
        <v>0</v>
      </c>
      <c r="F75" s="6">
        <v>0</v>
      </c>
      <c r="G75" s="6">
        <v>2330.71</v>
      </c>
      <c r="H75" s="6">
        <v>284910</v>
      </c>
      <c r="I75" s="6">
        <v>81290</v>
      </c>
      <c r="J75" s="6">
        <v>189055.58</v>
      </c>
      <c r="K75" s="6">
        <v>25761.93</v>
      </c>
      <c r="L75" s="6">
        <v>338580</v>
      </c>
      <c r="M75" s="6">
        <v>60508.73</v>
      </c>
      <c r="N75" s="6">
        <v>0</v>
      </c>
      <c r="O75" s="6">
        <v>0</v>
      </c>
      <c r="P75" s="6">
        <v>0</v>
      </c>
      <c r="Q75" s="6">
        <v>0</v>
      </c>
      <c r="R75" s="6">
        <v>9625.4</v>
      </c>
      <c r="S75" s="6">
        <v>427898.76</v>
      </c>
      <c r="T75" s="6">
        <v>0</v>
      </c>
      <c r="U75" s="7">
        <v>1551012.74</v>
      </c>
    </row>
    <row r="76" spans="1:21">
      <c r="A76" s="4" t="s">
        <v>67</v>
      </c>
      <c r="B76" s="6">
        <v>0</v>
      </c>
      <c r="C76" s="6">
        <v>78218.460000000006</v>
      </c>
      <c r="D76" s="6">
        <v>8733.65</v>
      </c>
      <c r="E76" s="6">
        <v>0</v>
      </c>
      <c r="F76" s="6">
        <v>0</v>
      </c>
      <c r="G76" s="6">
        <v>2520.62</v>
      </c>
      <c r="H76" s="6">
        <v>256860</v>
      </c>
      <c r="I76" s="6">
        <v>206269.09</v>
      </c>
      <c r="J76" s="6">
        <v>116635.19</v>
      </c>
      <c r="K76" s="6">
        <v>0</v>
      </c>
      <c r="L76" s="6">
        <v>336870</v>
      </c>
      <c r="M76" s="6">
        <v>31257.65</v>
      </c>
      <c r="N76" s="6">
        <v>0</v>
      </c>
      <c r="O76" s="6">
        <v>0</v>
      </c>
      <c r="P76" s="6">
        <v>0</v>
      </c>
      <c r="Q76" s="6">
        <v>0</v>
      </c>
      <c r="R76" s="6">
        <v>36316.480000000003</v>
      </c>
      <c r="S76" s="6">
        <v>326063.35999999999</v>
      </c>
      <c r="T76" s="6">
        <v>0</v>
      </c>
      <c r="U76" s="7">
        <v>1399744.5</v>
      </c>
    </row>
    <row r="77" spans="1:21">
      <c r="A77" s="4" t="s">
        <v>68</v>
      </c>
      <c r="B77" s="6">
        <v>1536.73</v>
      </c>
      <c r="C77" s="6">
        <v>187981.91</v>
      </c>
      <c r="D77" s="6">
        <v>7253.28</v>
      </c>
      <c r="E77" s="6">
        <v>0</v>
      </c>
      <c r="F77" s="6">
        <v>32.11</v>
      </c>
      <c r="G77" s="6">
        <v>2158.11</v>
      </c>
      <c r="H77" s="6">
        <v>248240</v>
      </c>
      <c r="I77" s="6">
        <v>85144.52</v>
      </c>
      <c r="J77" s="6">
        <v>149172.67000000001</v>
      </c>
      <c r="K77" s="6">
        <v>48929.97</v>
      </c>
      <c r="L77" s="6">
        <v>526680</v>
      </c>
      <c r="M77" s="6">
        <v>23097.99</v>
      </c>
      <c r="N77" s="6">
        <v>0</v>
      </c>
      <c r="O77" s="6">
        <v>0</v>
      </c>
      <c r="P77" s="6">
        <v>13481.13</v>
      </c>
      <c r="Q77" s="6">
        <v>0</v>
      </c>
      <c r="R77" s="6">
        <v>179110.49</v>
      </c>
      <c r="S77" s="6">
        <v>232396.76</v>
      </c>
      <c r="T77" s="6">
        <v>0</v>
      </c>
      <c r="U77" s="7">
        <v>1705215.67</v>
      </c>
    </row>
    <row r="78" spans="1:21">
      <c r="A78" s="4" t="s">
        <v>69</v>
      </c>
      <c r="B78" s="6">
        <v>2048.98</v>
      </c>
      <c r="C78" s="6">
        <v>520102.8</v>
      </c>
      <c r="D78" s="6">
        <v>6836.14</v>
      </c>
      <c r="E78" s="6">
        <v>0</v>
      </c>
      <c r="F78" s="6">
        <v>0</v>
      </c>
      <c r="G78" s="6">
        <v>2595.56</v>
      </c>
      <c r="H78" s="6">
        <v>343680</v>
      </c>
      <c r="I78" s="6">
        <v>52906.04</v>
      </c>
      <c r="J78" s="6">
        <v>143561.32</v>
      </c>
      <c r="K78" s="6">
        <v>23987.14</v>
      </c>
      <c r="L78" s="6">
        <v>35055</v>
      </c>
      <c r="M78" s="6">
        <v>13461.81</v>
      </c>
      <c r="N78" s="6">
        <v>0</v>
      </c>
      <c r="O78" s="6">
        <v>0</v>
      </c>
      <c r="P78" s="6">
        <v>715.33</v>
      </c>
      <c r="Q78" s="6">
        <v>0</v>
      </c>
      <c r="R78" s="6">
        <v>79385.73</v>
      </c>
      <c r="S78" s="6">
        <v>569487.09</v>
      </c>
      <c r="T78" s="6">
        <v>0</v>
      </c>
      <c r="U78" s="7">
        <v>1793822.94</v>
      </c>
    </row>
    <row r="79" spans="1:21">
      <c r="A79" s="4" t="s">
        <v>70</v>
      </c>
      <c r="B79" s="6">
        <v>3111.4</v>
      </c>
      <c r="C79" s="6">
        <v>483427.07</v>
      </c>
      <c r="D79" s="6">
        <v>6328.13</v>
      </c>
      <c r="E79" s="6">
        <v>0</v>
      </c>
      <c r="F79" s="6">
        <v>0</v>
      </c>
      <c r="G79" s="6">
        <v>2153.65</v>
      </c>
      <c r="H79" s="6">
        <v>353310</v>
      </c>
      <c r="I79" s="6">
        <v>335667.75</v>
      </c>
      <c r="J79" s="6">
        <v>174969.69</v>
      </c>
      <c r="K79" s="6">
        <v>0</v>
      </c>
      <c r="L79" s="6">
        <v>744363</v>
      </c>
      <c r="M79" s="6">
        <v>16121.85</v>
      </c>
      <c r="N79" s="6">
        <v>0</v>
      </c>
      <c r="O79" s="6">
        <v>0</v>
      </c>
      <c r="P79" s="6">
        <v>53379.39</v>
      </c>
      <c r="Q79" s="6">
        <v>0</v>
      </c>
      <c r="R79" s="6">
        <v>155674.06</v>
      </c>
      <c r="S79" s="6">
        <v>234068.36</v>
      </c>
      <c r="T79" s="6">
        <v>0</v>
      </c>
      <c r="U79" s="7">
        <v>2562574.35</v>
      </c>
    </row>
    <row r="80" spans="1:21">
      <c r="A80" s="4" t="s">
        <v>71</v>
      </c>
      <c r="B80" s="6">
        <v>3187.29</v>
      </c>
      <c r="C80" s="6">
        <v>587308.67000000004</v>
      </c>
      <c r="D80" s="6">
        <v>8283.6</v>
      </c>
      <c r="E80" s="6">
        <v>0</v>
      </c>
      <c r="F80" s="6">
        <v>0</v>
      </c>
      <c r="G80" s="6">
        <v>2512.7600000000002</v>
      </c>
      <c r="H80" s="6">
        <v>280620</v>
      </c>
      <c r="I80" s="6">
        <v>327373.98</v>
      </c>
      <c r="J80" s="6">
        <v>106465.73</v>
      </c>
      <c r="K80" s="6">
        <v>37141.96</v>
      </c>
      <c r="L80" s="6">
        <v>1332320</v>
      </c>
      <c r="M80" s="6">
        <v>21502.1</v>
      </c>
      <c r="N80" s="6">
        <v>0</v>
      </c>
      <c r="O80" s="6">
        <v>0</v>
      </c>
      <c r="P80" s="6">
        <v>10869.04</v>
      </c>
      <c r="Q80" s="6">
        <v>0</v>
      </c>
      <c r="R80" s="6">
        <v>10870.72</v>
      </c>
      <c r="S80" s="6">
        <v>181430.26</v>
      </c>
      <c r="T80" s="6">
        <v>0</v>
      </c>
      <c r="U80" s="7">
        <v>2909886.11</v>
      </c>
    </row>
    <row r="81" spans="1:21">
      <c r="A81" s="4"/>
      <c r="B81" s="39">
        <f>SUBTOTAL(109,B69:B80)</f>
        <v>20632.09</v>
      </c>
      <c r="C81" s="139">
        <f t="shared" ref="C81:U81" si="5">SUBTOTAL(109,C69:C80)</f>
        <v>1992033.94</v>
      </c>
      <c r="D81" s="139">
        <f t="shared" si="5"/>
        <v>78761.170000000013</v>
      </c>
      <c r="E81" s="139">
        <f t="shared" si="5"/>
        <v>190.6</v>
      </c>
      <c r="F81" s="139">
        <f t="shared" si="5"/>
        <v>32.11</v>
      </c>
      <c r="G81" s="139">
        <f t="shared" si="5"/>
        <v>29429.850000000006</v>
      </c>
      <c r="H81" s="139">
        <f t="shared" si="5"/>
        <v>3570157.3899999997</v>
      </c>
      <c r="I81" s="139">
        <f t="shared" si="5"/>
        <v>2318585.9700000002</v>
      </c>
      <c r="J81" s="139">
        <f t="shared" si="5"/>
        <v>1890897.19</v>
      </c>
      <c r="K81" s="139">
        <f t="shared" si="5"/>
        <v>767916.25000000012</v>
      </c>
      <c r="L81" s="139">
        <f t="shared" si="5"/>
        <v>4433918</v>
      </c>
      <c r="M81" s="139">
        <f t="shared" si="5"/>
        <v>285154.76999999996</v>
      </c>
      <c r="N81" s="139">
        <f t="shared" si="5"/>
        <v>0</v>
      </c>
      <c r="O81" s="139">
        <f t="shared" si="5"/>
        <v>29536.37</v>
      </c>
      <c r="P81" s="139">
        <f t="shared" si="5"/>
        <v>87178.65</v>
      </c>
      <c r="Q81" s="139">
        <f t="shared" si="5"/>
        <v>0</v>
      </c>
      <c r="R81" s="139">
        <f t="shared" si="5"/>
        <v>647643.73</v>
      </c>
      <c r="S81" s="139">
        <f t="shared" si="5"/>
        <v>3754945.6900000004</v>
      </c>
      <c r="T81" s="139">
        <f t="shared" si="5"/>
        <v>0</v>
      </c>
      <c r="U81" s="139">
        <f t="shared" si="5"/>
        <v>19907013.77</v>
      </c>
    </row>
    <row r="82" spans="1:21">
      <c r="A82" s="4" t="s">
        <v>191</v>
      </c>
      <c r="B82" s="6">
        <v>248.98</v>
      </c>
      <c r="C82" s="6">
        <v>42637.599999999999</v>
      </c>
      <c r="D82" s="6">
        <v>8275.7099999999991</v>
      </c>
      <c r="E82" s="6">
        <v>0</v>
      </c>
      <c r="F82" s="6">
        <v>0</v>
      </c>
      <c r="G82" s="6">
        <v>2147.9</v>
      </c>
      <c r="H82" s="6">
        <v>2121</v>
      </c>
      <c r="I82" s="6">
        <v>29191.58</v>
      </c>
      <c r="J82" s="6">
        <v>5757.85</v>
      </c>
      <c r="K82" s="6">
        <v>0</v>
      </c>
      <c r="L82" s="6">
        <v>0</v>
      </c>
      <c r="M82" s="6">
        <v>16539.8</v>
      </c>
      <c r="N82" s="6">
        <v>0</v>
      </c>
      <c r="O82" s="6">
        <v>0</v>
      </c>
      <c r="P82" s="6">
        <v>716.39</v>
      </c>
      <c r="Q82" s="6">
        <v>0</v>
      </c>
      <c r="R82" s="6">
        <v>9736.2999999999993</v>
      </c>
      <c r="S82" s="6">
        <v>298884.37</v>
      </c>
      <c r="T82" s="6">
        <v>0</v>
      </c>
      <c r="U82" s="7">
        <v>765258.22</v>
      </c>
    </row>
    <row r="83" spans="1:21">
      <c r="A83" s="4" t="s">
        <v>193</v>
      </c>
      <c r="B83" s="37">
        <v>2048.98</v>
      </c>
      <c r="C83" s="6">
        <v>0</v>
      </c>
      <c r="D83" s="37">
        <v>4495.04</v>
      </c>
      <c r="E83" s="6">
        <v>0</v>
      </c>
      <c r="F83" s="6">
        <v>0</v>
      </c>
      <c r="G83" s="37">
        <v>2074.0100000000002</v>
      </c>
      <c r="H83" s="37">
        <v>342750</v>
      </c>
      <c r="I83" s="37">
        <v>132988.1</v>
      </c>
      <c r="J83" s="37">
        <v>68848.89</v>
      </c>
      <c r="K83" s="6">
        <v>0</v>
      </c>
      <c r="L83" s="6">
        <v>0</v>
      </c>
      <c r="M83" s="37">
        <v>35020.959999999999</v>
      </c>
      <c r="N83" s="6">
        <v>0</v>
      </c>
      <c r="O83" s="6">
        <v>0</v>
      </c>
      <c r="P83" s="37">
        <v>180.67</v>
      </c>
      <c r="Q83" s="6">
        <v>0</v>
      </c>
      <c r="R83" s="37">
        <v>350.22</v>
      </c>
      <c r="S83" s="37">
        <v>225858.18</v>
      </c>
      <c r="T83" s="6">
        <v>0</v>
      </c>
      <c r="U83" s="37">
        <v>814615.05</v>
      </c>
    </row>
    <row r="84" spans="1:21">
      <c r="A84" s="4" t="s">
        <v>194</v>
      </c>
      <c r="B84" s="37">
        <v>3661.6</v>
      </c>
      <c r="C84" s="6">
        <v>0</v>
      </c>
      <c r="D84" s="37">
        <v>3534.15</v>
      </c>
      <c r="E84" s="6">
        <v>0</v>
      </c>
      <c r="F84" s="6">
        <v>0</v>
      </c>
      <c r="G84" s="37">
        <v>1888.06</v>
      </c>
      <c r="H84" s="37">
        <v>162990</v>
      </c>
      <c r="I84" s="37">
        <v>350856</v>
      </c>
      <c r="J84" s="37">
        <v>106216.34</v>
      </c>
      <c r="K84" s="37">
        <v>42.34</v>
      </c>
      <c r="L84" s="6">
        <v>0</v>
      </c>
      <c r="M84" s="37">
        <v>50196.49</v>
      </c>
      <c r="N84" s="6">
        <v>0</v>
      </c>
      <c r="O84" s="6">
        <v>0</v>
      </c>
      <c r="P84" s="37">
        <v>541.62</v>
      </c>
      <c r="Q84" s="6">
        <v>0</v>
      </c>
      <c r="R84" s="37">
        <v>23292.77</v>
      </c>
      <c r="S84" s="37">
        <v>0</v>
      </c>
      <c r="T84" s="6">
        <v>423954.29</v>
      </c>
      <c r="U84" s="37">
        <v>1127173.6599999999</v>
      </c>
    </row>
    <row r="85" spans="1:21">
      <c r="A85" s="4" t="s">
        <v>198</v>
      </c>
      <c r="B85" s="81">
        <v>2035.16</v>
      </c>
      <c r="C85" s="81">
        <v>0</v>
      </c>
      <c r="D85" s="81">
        <v>5738.65</v>
      </c>
      <c r="E85" s="81">
        <v>0</v>
      </c>
      <c r="F85" s="81">
        <v>0</v>
      </c>
      <c r="G85" s="81">
        <v>1886.64</v>
      </c>
      <c r="H85" s="81">
        <v>279225</v>
      </c>
      <c r="I85" s="81">
        <v>237346.67</v>
      </c>
      <c r="J85" s="81">
        <v>63831.23</v>
      </c>
      <c r="K85" s="81">
        <v>117702.01</v>
      </c>
      <c r="L85" s="81">
        <v>0</v>
      </c>
      <c r="M85" s="81">
        <v>0</v>
      </c>
      <c r="N85" s="81">
        <v>0</v>
      </c>
      <c r="O85" s="81">
        <v>0</v>
      </c>
      <c r="P85" s="81">
        <v>358.94</v>
      </c>
      <c r="Q85" s="81">
        <v>0</v>
      </c>
      <c r="R85" s="81">
        <v>67260.47</v>
      </c>
      <c r="S85" s="81">
        <v>367138.31</v>
      </c>
      <c r="T85" s="81">
        <v>0</v>
      </c>
      <c r="U85" s="81">
        <v>1142523.08</v>
      </c>
    </row>
    <row r="86" spans="1:21">
      <c r="A86" s="4" t="s">
        <v>199</v>
      </c>
      <c r="B86" s="81">
        <v>2067.9499999999998</v>
      </c>
      <c r="C86" s="81">
        <v>589.61</v>
      </c>
      <c r="D86" s="81">
        <v>5024.45</v>
      </c>
      <c r="E86" s="81">
        <v>0</v>
      </c>
      <c r="F86" s="81">
        <v>0</v>
      </c>
      <c r="G86" s="81">
        <v>2011.82</v>
      </c>
      <c r="H86" s="81">
        <v>458865</v>
      </c>
      <c r="I86" s="81">
        <v>1412600.06</v>
      </c>
      <c r="J86" s="81">
        <v>219260.09</v>
      </c>
      <c r="K86" s="81">
        <v>183804.79999999999</v>
      </c>
      <c r="L86" s="81">
        <v>0</v>
      </c>
      <c r="M86" s="81">
        <v>6229.7</v>
      </c>
      <c r="N86" s="81">
        <v>0</v>
      </c>
      <c r="O86" s="81">
        <v>0</v>
      </c>
      <c r="P86" s="81">
        <v>0</v>
      </c>
      <c r="Q86" s="81">
        <v>0</v>
      </c>
      <c r="R86" s="81">
        <v>10507.48</v>
      </c>
      <c r="S86" s="81">
        <v>238339.71</v>
      </c>
      <c r="T86" s="81">
        <v>0</v>
      </c>
      <c r="U86" s="81">
        <v>2539300.67</v>
      </c>
    </row>
    <row r="87" spans="1:21">
      <c r="A87" s="4" t="s">
        <v>200</v>
      </c>
      <c r="B87" s="37">
        <v>4097.96</v>
      </c>
      <c r="C87" s="37">
        <v>2312.67</v>
      </c>
      <c r="D87" s="37">
        <v>4047.14</v>
      </c>
      <c r="E87" s="37">
        <v>0</v>
      </c>
      <c r="F87" s="37">
        <v>2265.6</v>
      </c>
      <c r="G87" s="37">
        <v>0</v>
      </c>
      <c r="H87" s="37">
        <v>319830</v>
      </c>
      <c r="I87" s="37">
        <v>427796.24</v>
      </c>
      <c r="J87" s="37">
        <v>314798.88</v>
      </c>
      <c r="K87" s="37">
        <v>32781.06</v>
      </c>
      <c r="L87" s="37">
        <v>0</v>
      </c>
      <c r="M87" s="37">
        <v>53393.56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37">
        <v>448162.53</v>
      </c>
      <c r="T87" s="37">
        <v>0</v>
      </c>
      <c r="U87" s="81">
        <v>1609485.64</v>
      </c>
    </row>
    <row r="88" spans="1:21">
      <c r="A88" s="4" t="s">
        <v>201</v>
      </c>
      <c r="B88" s="81">
        <v>2048.98</v>
      </c>
      <c r="C88" s="81">
        <v>0</v>
      </c>
      <c r="D88" s="81">
        <v>4874.84</v>
      </c>
      <c r="E88" s="81">
        <v>0</v>
      </c>
      <c r="F88" s="81">
        <v>0</v>
      </c>
      <c r="G88" s="81">
        <v>1857.4</v>
      </c>
      <c r="H88" s="81">
        <v>380730</v>
      </c>
      <c r="I88" s="81">
        <v>252943.05</v>
      </c>
      <c r="J88" s="81">
        <v>275541.36</v>
      </c>
      <c r="K88" s="81">
        <v>211200.2</v>
      </c>
      <c r="L88" s="81">
        <v>165000</v>
      </c>
      <c r="M88" s="81">
        <v>28042.18</v>
      </c>
      <c r="N88" s="81">
        <v>0</v>
      </c>
      <c r="O88" s="81">
        <v>0</v>
      </c>
      <c r="P88" s="81">
        <v>0</v>
      </c>
      <c r="Q88" s="81">
        <v>0</v>
      </c>
      <c r="R88" s="81">
        <v>37876.69</v>
      </c>
      <c r="S88" s="81">
        <v>364893</v>
      </c>
      <c r="T88" s="81">
        <v>0</v>
      </c>
      <c r="U88" s="81">
        <v>1725007.7</v>
      </c>
    </row>
    <row r="89" spans="1:21">
      <c r="A89" s="4" t="s">
        <v>202</v>
      </c>
      <c r="B89" s="37">
        <v>2048.98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177975</v>
      </c>
      <c r="I89" s="37">
        <v>464563.83</v>
      </c>
      <c r="J89" s="37">
        <v>340861.56</v>
      </c>
      <c r="K89" s="37">
        <v>61689.78</v>
      </c>
      <c r="L89" s="37">
        <v>231000</v>
      </c>
      <c r="M89" s="37">
        <v>29247.24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37">
        <v>379078.97</v>
      </c>
      <c r="T89" s="37">
        <v>0</v>
      </c>
      <c r="U89" s="81">
        <v>1686465.36</v>
      </c>
    </row>
    <row r="90" spans="1:21">
      <c r="A90" s="4" t="s">
        <v>203</v>
      </c>
      <c r="B90" s="81">
        <v>4097.96</v>
      </c>
      <c r="C90" s="81">
        <v>0</v>
      </c>
      <c r="D90" s="81">
        <v>0</v>
      </c>
      <c r="E90" s="81">
        <v>0</v>
      </c>
      <c r="F90" s="81">
        <v>0</v>
      </c>
      <c r="G90" s="81">
        <v>0</v>
      </c>
      <c r="H90" s="81">
        <v>212520</v>
      </c>
      <c r="I90" s="81">
        <v>324423.15000000002</v>
      </c>
      <c r="J90" s="81">
        <v>414732.12</v>
      </c>
      <c r="K90" s="81">
        <v>182477.4</v>
      </c>
      <c r="L90" s="81">
        <v>165000</v>
      </c>
      <c r="M90" s="81">
        <v>29247.24</v>
      </c>
      <c r="N90" s="81">
        <v>0</v>
      </c>
      <c r="O90" s="81">
        <v>0</v>
      </c>
      <c r="P90" s="81">
        <v>0</v>
      </c>
      <c r="Q90" s="81">
        <v>0</v>
      </c>
      <c r="R90" s="81">
        <v>0</v>
      </c>
      <c r="S90" s="81">
        <v>0</v>
      </c>
      <c r="T90" s="81">
        <v>465397.32</v>
      </c>
      <c r="U90" s="81">
        <v>1797895.19</v>
      </c>
    </row>
    <row r="91" spans="1:21">
      <c r="A91" s="4" t="s">
        <v>204</v>
      </c>
      <c r="B91" s="37">
        <v>2048.98</v>
      </c>
      <c r="C91" s="37">
        <v>987.29</v>
      </c>
      <c r="D91" s="37">
        <v>0</v>
      </c>
      <c r="E91" s="37">
        <v>0</v>
      </c>
      <c r="F91" s="37">
        <v>921.05</v>
      </c>
      <c r="G91" s="37">
        <v>0</v>
      </c>
      <c r="H91" s="37">
        <v>280665</v>
      </c>
      <c r="I91" s="37">
        <v>631323.27</v>
      </c>
      <c r="J91" s="37">
        <v>454764.76</v>
      </c>
      <c r="K91" s="37">
        <v>138778.26</v>
      </c>
      <c r="L91" s="37">
        <v>231000</v>
      </c>
      <c r="M91" s="37">
        <v>7311.81</v>
      </c>
      <c r="N91" s="37">
        <v>0</v>
      </c>
      <c r="O91" s="37">
        <v>0</v>
      </c>
      <c r="P91" s="37">
        <v>0</v>
      </c>
      <c r="Q91" s="37">
        <v>0</v>
      </c>
      <c r="R91" s="37">
        <v>160700</v>
      </c>
      <c r="S91" s="37">
        <v>294565.01</v>
      </c>
      <c r="T91" s="37">
        <v>0</v>
      </c>
      <c r="U91" s="81">
        <v>2203065.4300000002</v>
      </c>
    </row>
    <row r="92" spans="1:21">
      <c r="A92" s="4" t="s">
        <v>205</v>
      </c>
      <c r="B92" s="37">
        <v>4097.96</v>
      </c>
      <c r="C92" s="37">
        <v>428.79</v>
      </c>
      <c r="D92" s="37">
        <v>2160</v>
      </c>
      <c r="E92" s="37">
        <v>0</v>
      </c>
      <c r="F92" s="37">
        <v>0</v>
      </c>
      <c r="G92" s="37">
        <v>0</v>
      </c>
      <c r="H92" s="37">
        <v>291795</v>
      </c>
      <c r="I92" s="37">
        <v>642702.18000000005</v>
      </c>
      <c r="J92" s="37">
        <v>227643.04</v>
      </c>
      <c r="K92" s="37">
        <v>261783.53</v>
      </c>
      <c r="L92" s="37">
        <v>157080</v>
      </c>
      <c r="M92" s="37">
        <v>0</v>
      </c>
      <c r="N92" s="37">
        <v>0</v>
      </c>
      <c r="O92" s="37">
        <v>0</v>
      </c>
      <c r="P92" s="37">
        <v>543.30999999999995</v>
      </c>
      <c r="Q92" s="37">
        <v>0</v>
      </c>
      <c r="R92" s="37">
        <v>0</v>
      </c>
      <c r="S92" s="37">
        <v>18374.830000000002</v>
      </c>
      <c r="T92" s="37">
        <v>0</v>
      </c>
      <c r="U92" s="81">
        <v>1606608.64</v>
      </c>
    </row>
    <row r="93" spans="1:21">
      <c r="A93" s="4" t="s">
        <v>206</v>
      </c>
      <c r="B93" s="37">
        <v>2048.98</v>
      </c>
      <c r="C93" s="37">
        <v>88931.16</v>
      </c>
      <c r="D93" s="37">
        <v>2160</v>
      </c>
      <c r="E93" s="37">
        <v>0</v>
      </c>
      <c r="F93" s="37">
        <v>0</v>
      </c>
      <c r="G93" s="37">
        <v>0</v>
      </c>
      <c r="H93" s="37">
        <v>273119.7</v>
      </c>
      <c r="I93" s="37">
        <v>341459.06</v>
      </c>
      <c r="J93" s="37">
        <v>332207.65999999997</v>
      </c>
      <c r="K93" s="37">
        <v>616139.44999999995</v>
      </c>
      <c r="L93" s="37">
        <v>1054816.8</v>
      </c>
      <c r="M93" s="37">
        <v>0</v>
      </c>
      <c r="N93" s="37">
        <v>0</v>
      </c>
      <c r="O93" s="37">
        <v>0</v>
      </c>
      <c r="P93" s="37">
        <v>1257.68</v>
      </c>
      <c r="Q93" s="37">
        <v>0</v>
      </c>
      <c r="R93" s="37">
        <v>0</v>
      </c>
      <c r="S93" s="37">
        <v>63635.92</v>
      </c>
      <c r="T93" s="37">
        <v>0</v>
      </c>
      <c r="U93" s="81">
        <v>2775776.41</v>
      </c>
    </row>
    <row r="94" spans="1:21" s="134" customFormat="1">
      <c r="A94" s="136"/>
      <c r="B94" s="139">
        <f>SUBTOTAL(109,B82:B93)</f>
        <v>30552.469999999994</v>
      </c>
      <c r="C94" s="139">
        <f t="shared" ref="C94:N94" si="6">SUBTOTAL(109,C82:C93)</f>
        <v>135887.12</v>
      </c>
      <c r="D94" s="139">
        <f t="shared" si="6"/>
        <v>40309.979999999996</v>
      </c>
      <c r="E94" s="139">
        <f t="shared" si="6"/>
        <v>0</v>
      </c>
      <c r="F94" s="139">
        <f t="shared" si="6"/>
        <v>3186.6499999999996</v>
      </c>
      <c r="G94" s="139">
        <f t="shared" si="6"/>
        <v>11865.83</v>
      </c>
      <c r="H94" s="139">
        <f t="shared" si="6"/>
        <v>3182585.7</v>
      </c>
      <c r="I94" s="139">
        <f t="shared" si="6"/>
        <v>5248193.1899999995</v>
      </c>
      <c r="J94" s="139">
        <f t="shared" si="6"/>
        <v>2824463.7800000003</v>
      </c>
      <c r="K94" s="139">
        <f t="shared" si="6"/>
        <v>1806398.8299999998</v>
      </c>
      <c r="L94" s="139">
        <f t="shared" si="6"/>
        <v>2003896.8</v>
      </c>
      <c r="M94" s="139">
        <f t="shared" si="6"/>
        <v>255228.97999999998</v>
      </c>
      <c r="N94" s="139">
        <f t="shared" si="6"/>
        <v>0</v>
      </c>
      <c r="O94" s="139">
        <f>SUBTOTAL(109,O82:O93)</f>
        <v>0</v>
      </c>
      <c r="P94" s="139">
        <f t="shared" ref="P94" si="7">SUBTOTAL(109,P82:P93)</f>
        <v>3598.6099999999997</v>
      </c>
      <c r="Q94" s="139">
        <f t="shared" ref="Q94" si="8">SUBTOTAL(109,Q82:Q93)</f>
        <v>0</v>
      </c>
      <c r="R94" s="139">
        <f t="shared" ref="R94" si="9">SUBTOTAL(109,R82:R93)</f>
        <v>309723.93</v>
      </c>
      <c r="S94" s="139">
        <f t="shared" ref="S94" si="10">SUBTOTAL(109,S82:S93)</f>
        <v>2698930.83</v>
      </c>
      <c r="T94" s="139">
        <f t="shared" ref="T94" si="11">SUBTOTAL(109,T82:T93)</f>
        <v>889351.61</v>
      </c>
      <c r="U94" s="139">
        <f t="shared" ref="U94" si="12">SUBTOTAL(109,U82:U93)</f>
        <v>19793175.049999997</v>
      </c>
    </row>
    <row r="95" spans="1:21">
      <c r="A95" s="96" t="s">
        <v>207</v>
      </c>
      <c r="B95" s="97">
        <v>4097.96</v>
      </c>
      <c r="C95" s="97">
        <v>184195.76</v>
      </c>
      <c r="D95" s="97">
        <v>0</v>
      </c>
      <c r="E95" s="97">
        <v>0</v>
      </c>
      <c r="F95" s="97">
        <v>0</v>
      </c>
      <c r="G95" s="97">
        <v>0</v>
      </c>
      <c r="H95" s="97">
        <v>311005</v>
      </c>
      <c r="I95" s="97">
        <v>324459.15000000002</v>
      </c>
      <c r="J95" s="97">
        <v>522252.61</v>
      </c>
      <c r="K95" s="97">
        <v>19664.66</v>
      </c>
      <c r="L95" s="97">
        <v>0</v>
      </c>
      <c r="M95" s="97">
        <v>21225.759999999998</v>
      </c>
      <c r="N95" s="97">
        <v>0</v>
      </c>
      <c r="O95" s="97">
        <v>0</v>
      </c>
      <c r="P95" s="97">
        <v>0</v>
      </c>
      <c r="Q95" s="97">
        <v>0</v>
      </c>
      <c r="R95" s="97">
        <v>0</v>
      </c>
      <c r="S95" s="97">
        <v>133580.5</v>
      </c>
      <c r="T95" s="97">
        <v>0</v>
      </c>
      <c r="U95" s="98">
        <v>1520481.4</v>
      </c>
    </row>
    <row r="96" spans="1:21">
      <c r="A96" s="96" t="s">
        <v>219</v>
      </c>
      <c r="B96" s="37">
        <v>2048.98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130100</v>
      </c>
      <c r="I96" s="37">
        <v>489809.27</v>
      </c>
      <c r="J96" s="37">
        <v>338178.43</v>
      </c>
      <c r="K96" s="37">
        <v>0</v>
      </c>
      <c r="L96" s="37">
        <v>0</v>
      </c>
      <c r="M96" s="37">
        <v>32640.23</v>
      </c>
      <c r="N96" s="37">
        <v>0</v>
      </c>
      <c r="O96" s="37">
        <v>0</v>
      </c>
      <c r="P96" s="37">
        <v>0</v>
      </c>
      <c r="Q96" s="37">
        <v>0</v>
      </c>
      <c r="R96" s="37">
        <v>49200</v>
      </c>
      <c r="S96" s="37">
        <v>176638.68</v>
      </c>
      <c r="T96" s="37">
        <v>0</v>
      </c>
      <c r="U96" s="106">
        <v>1218615.5900000001</v>
      </c>
    </row>
    <row r="97" spans="1:21">
      <c r="A97" s="96" t="s">
        <v>230</v>
      </c>
      <c r="B97" s="37">
        <v>4097.96</v>
      </c>
      <c r="C97" s="37">
        <v>0</v>
      </c>
      <c r="D97" s="37">
        <v>3240</v>
      </c>
      <c r="E97" s="37">
        <v>0</v>
      </c>
      <c r="F97" s="37">
        <v>0</v>
      </c>
      <c r="G97" s="37">
        <v>21700.19</v>
      </c>
      <c r="H97" s="37">
        <v>172510</v>
      </c>
      <c r="I97" s="37">
        <v>245069.17</v>
      </c>
      <c r="J97" s="37">
        <v>259785.58</v>
      </c>
      <c r="K97" s="37">
        <v>0</v>
      </c>
      <c r="L97" s="37">
        <v>0</v>
      </c>
      <c r="M97" s="37">
        <v>21223.759999999998</v>
      </c>
      <c r="N97" s="37">
        <v>0</v>
      </c>
      <c r="O97" s="37">
        <v>0</v>
      </c>
      <c r="P97" s="37">
        <v>359.47</v>
      </c>
      <c r="Q97" s="37">
        <v>0</v>
      </c>
      <c r="R97" s="37">
        <v>7632.56</v>
      </c>
      <c r="S97" s="37">
        <v>159115</v>
      </c>
      <c r="T97" s="37">
        <v>0</v>
      </c>
      <c r="U97" s="107">
        <v>894733.69</v>
      </c>
    </row>
    <row r="98" spans="1:21">
      <c r="A98" s="96" t="s">
        <v>233</v>
      </c>
      <c r="B98" s="37">
        <v>2048.98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225879.47</v>
      </c>
      <c r="I98" s="37">
        <v>281633.57</v>
      </c>
      <c r="J98" s="37">
        <v>295790.7</v>
      </c>
      <c r="K98" s="37">
        <v>0</v>
      </c>
      <c r="L98" s="37">
        <v>0</v>
      </c>
      <c r="M98" s="37">
        <v>21110.76</v>
      </c>
      <c r="N98" s="37">
        <v>0</v>
      </c>
      <c r="O98" s="37">
        <v>0</v>
      </c>
      <c r="P98" s="37">
        <v>1087.76</v>
      </c>
      <c r="Q98" s="37">
        <v>0</v>
      </c>
      <c r="R98" s="37">
        <v>0</v>
      </c>
      <c r="S98" s="37">
        <v>262234.33</v>
      </c>
      <c r="T98" s="37">
        <v>0</v>
      </c>
      <c r="U98" s="106">
        <v>1089785.57</v>
      </c>
    </row>
    <row r="99" spans="1:21">
      <c r="A99" s="96" t="s">
        <v>234</v>
      </c>
      <c r="B99" s="37">
        <v>2561.2199999999998</v>
      </c>
      <c r="C99" s="37">
        <v>0</v>
      </c>
      <c r="D99" s="37">
        <v>0</v>
      </c>
      <c r="E99" s="37">
        <v>0</v>
      </c>
      <c r="F99" s="37">
        <v>0</v>
      </c>
      <c r="G99" s="37">
        <v>10007.02</v>
      </c>
      <c r="H99" s="37">
        <v>256365.81</v>
      </c>
      <c r="I99" s="37">
        <v>265553.88</v>
      </c>
      <c r="J99" s="37">
        <v>359234.04</v>
      </c>
      <c r="K99" s="37">
        <v>39926.980000000003</v>
      </c>
      <c r="L99" s="37">
        <v>0</v>
      </c>
      <c r="M99" s="37">
        <v>30821.759999999998</v>
      </c>
      <c r="N99" s="37">
        <v>0</v>
      </c>
      <c r="O99" s="37">
        <v>0</v>
      </c>
      <c r="P99" s="37">
        <v>1091.44</v>
      </c>
      <c r="Q99" s="37">
        <v>0</v>
      </c>
      <c r="R99" s="37">
        <v>60122.34</v>
      </c>
      <c r="S99" s="37">
        <v>268460.52</v>
      </c>
      <c r="T99" s="37">
        <v>0</v>
      </c>
      <c r="U99" s="106">
        <v>1294145.01</v>
      </c>
    </row>
    <row r="100" spans="1:21">
      <c r="A100" s="96" t="s">
        <v>235</v>
      </c>
      <c r="B100" s="37">
        <v>4097.96</v>
      </c>
      <c r="C100" s="37">
        <v>0</v>
      </c>
      <c r="D100" s="37">
        <v>1080</v>
      </c>
      <c r="E100" s="37">
        <v>0</v>
      </c>
      <c r="F100" s="37">
        <v>0</v>
      </c>
      <c r="G100" s="37">
        <v>0</v>
      </c>
      <c r="H100" s="37">
        <v>250800.5</v>
      </c>
      <c r="I100" s="37">
        <v>470349.96</v>
      </c>
      <c r="J100" s="37">
        <v>331345.90999999997</v>
      </c>
      <c r="K100" s="37">
        <v>271931.31</v>
      </c>
      <c r="L100" s="37">
        <v>0</v>
      </c>
      <c r="M100" s="37">
        <v>13970.98</v>
      </c>
      <c r="N100" s="37">
        <v>0</v>
      </c>
      <c r="O100" s="37">
        <v>0</v>
      </c>
      <c r="P100" s="37">
        <v>539.47</v>
      </c>
      <c r="Q100" s="37">
        <v>0</v>
      </c>
      <c r="R100" s="37">
        <v>48798.94</v>
      </c>
      <c r="S100" s="37">
        <v>431614.1</v>
      </c>
      <c r="T100" s="37">
        <v>0</v>
      </c>
      <c r="U100" s="106">
        <v>1824529.13</v>
      </c>
    </row>
    <row r="101" spans="1:21">
      <c r="A101" s="96" t="s">
        <v>237</v>
      </c>
      <c r="B101" s="37">
        <v>4097.96</v>
      </c>
      <c r="C101" s="37">
        <v>0</v>
      </c>
      <c r="D101" s="37">
        <v>2160</v>
      </c>
      <c r="E101" s="37">
        <v>0</v>
      </c>
      <c r="F101" s="37">
        <v>0</v>
      </c>
      <c r="G101" s="37">
        <v>0</v>
      </c>
      <c r="H101" s="37">
        <v>178150.47</v>
      </c>
      <c r="I101" s="37">
        <v>904852.27</v>
      </c>
      <c r="J101" s="37">
        <v>260903.8</v>
      </c>
      <c r="K101" s="37">
        <v>115751.46</v>
      </c>
      <c r="L101" s="37">
        <v>29040</v>
      </c>
      <c r="M101" s="37">
        <v>28476.639999999999</v>
      </c>
      <c r="N101" s="37">
        <v>0</v>
      </c>
      <c r="O101" s="37">
        <v>0</v>
      </c>
      <c r="P101" s="37">
        <v>381.45</v>
      </c>
      <c r="Q101" s="37">
        <v>0</v>
      </c>
      <c r="R101" s="37">
        <v>0</v>
      </c>
      <c r="S101" s="37">
        <v>8806.32</v>
      </c>
      <c r="T101" s="37">
        <v>316194.74</v>
      </c>
      <c r="U101" s="106">
        <v>1848815.11</v>
      </c>
    </row>
    <row r="102" spans="1:21">
      <c r="A102" s="96" t="s">
        <v>239</v>
      </c>
      <c r="B102" s="37">
        <v>2048.98</v>
      </c>
      <c r="C102" s="37">
        <v>185860.14</v>
      </c>
      <c r="D102" s="37">
        <v>1146.56</v>
      </c>
      <c r="E102" s="37">
        <v>0</v>
      </c>
      <c r="F102" s="37">
        <v>0</v>
      </c>
      <c r="G102" s="37">
        <v>0</v>
      </c>
      <c r="H102" s="37">
        <v>287664.59999999998</v>
      </c>
      <c r="I102" s="37">
        <v>617779.06000000006</v>
      </c>
      <c r="J102" s="37">
        <v>450529.89</v>
      </c>
      <c r="K102" s="37">
        <v>186629.49</v>
      </c>
      <c r="L102" s="37">
        <v>201080</v>
      </c>
      <c r="M102" s="37">
        <v>30352.080000000002</v>
      </c>
      <c r="N102" s="37">
        <v>0</v>
      </c>
      <c r="O102" s="37">
        <v>0</v>
      </c>
      <c r="P102" s="37">
        <v>1394.66</v>
      </c>
      <c r="Q102" s="37">
        <v>0</v>
      </c>
      <c r="R102" s="37">
        <v>67536.39</v>
      </c>
      <c r="S102" s="37">
        <v>414637.11</v>
      </c>
      <c r="T102" s="37">
        <v>0</v>
      </c>
      <c r="U102" s="106">
        <v>2446658.96</v>
      </c>
    </row>
    <row r="103" spans="1:21">
      <c r="A103" s="96" t="s">
        <v>242</v>
      </c>
      <c r="B103" s="37">
        <v>2048.98</v>
      </c>
      <c r="C103" s="37">
        <v>0</v>
      </c>
      <c r="D103" s="37">
        <v>2160</v>
      </c>
      <c r="E103" s="37">
        <v>0</v>
      </c>
      <c r="F103" s="37">
        <v>0</v>
      </c>
      <c r="G103" s="37">
        <v>0</v>
      </c>
      <c r="H103" s="37">
        <v>265978.7</v>
      </c>
      <c r="I103" s="37">
        <v>391408.69</v>
      </c>
      <c r="J103" s="37">
        <v>156764.60999999999</v>
      </c>
      <c r="K103" s="37">
        <v>338880.34</v>
      </c>
      <c r="L103" s="37">
        <v>286000</v>
      </c>
      <c r="M103" s="37">
        <v>10999.19</v>
      </c>
      <c r="N103" s="37">
        <v>0</v>
      </c>
      <c r="O103" s="37">
        <v>0</v>
      </c>
      <c r="P103" s="37">
        <v>157.57</v>
      </c>
      <c r="Q103" s="37">
        <v>138.47</v>
      </c>
      <c r="R103" s="37">
        <v>0</v>
      </c>
      <c r="S103" s="37">
        <v>360448.76</v>
      </c>
      <c r="T103" s="37">
        <v>0</v>
      </c>
      <c r="U103" s="106">
        <v>1814985.31</v>
      </c>
    </row>
    <row r="104" spans="1:21">
      <c r="A104" s="96" t="s">
        <v>245</v>
      </c>
      <c r="B104" s="37">
        <v>1024.49</v>
      </c>
      <c r="C104" s="37">
        <v>216707.94</v>
      </c>
      <c r="D104" s="37">
        <v>1080</v>
      </c>
      <c r="E104" s="37">
        <v>0</v>
      </c>
      <c r="F104" s="37">
        <v>0</v>
      </c>
      <c r="G104" s="37">
        <v>0</v>
      </c>
      <c r="H104" s="37">
        <v>231355.96</v>
      </c>
      <c r="I104" s="37">
        <v>229551.13</v>
      </c>
      <c r="J104" s="37">
        <v>331687.88</v>
      </c>
      <c r="K104" s="37">
        <v>50440.47</v>
      </c>
      <c r="L104" s="37">
        <v>114400</v>
      </c>
      <c r="M104" s="37">
        <v>7427.26</v>
      </c>
      <c r="N104" s="37">
        <v>0</v>
      </c>
      <c r="O104" s="37">
        <v>0</v>
      </c>
      <c r="P104" s="37">
        <v>0</v>
      </c>
      <c r="Q104" s="37">
        <v>0</v>
      </c>
      <c r="R104" s="37">
        <v>93556.35</v>
      </c>
      <c r="S104" s="37">
        <v>341157.21</v>
      </c>
      <c r="T104" s="37">
        <v>0</v>
      </c>
      <c r="U104" s="106">
        <v>1618388.69</v>
      </c>
    </row>
    <row r="105" spans="1:21">
      <c r="A105" s="96" t="s">
        <v>248</v>
      </c>
      <c r="B105" s="37">
        <v>5995.16</v>
      </c>
      <c r="C105" s="37">
        <v>0</v>
      </c>
      <c r="D105" s="37">
        <v>3240</v>
      </c>
      <c r="E105" s="37">
        <v>0</v>
      </c>
      <c r="F105" s="37">
        <v>0</v>
      </c>
      <c r="G105" s="37">
        <v>0</v>
      </c>
      <c r="H105" s="37">
        <v>247033.99</v>
      </c>
      <c r="I105" s="37">
        <v>256809.32</v>
      </c>
      <c r="J105" s="37">
        <v>136049.01999999999</v>
      </c>
      <c r="K105" s="37">
        <v>15373.8</v>
      </c>
      <c r="L105" s="37">
        <v>286000</v>
      </c>
      <c r="M105" s="37">
        <v>24603.17</v>
      </c>
      <c r="N105" s="37">
        <v>0</v>
      </c>
      <c r="O105" s="37">
        <v>0</v>
      </c>
      <c r="P105" s="37">
        <v>3909.19</v>
      </c>
      <c r="Q105" s="37">
        <v>0</v>
      </c>
      <c r="R105" s="37">
        <v>236875.79</v>
      </c>
      <c r="S105" s="37">
        <v>130040.8</v>
      </c>
      <c r="T105" s="37">
        <v>0</v>
      </c>
      <c r="U105" s="106">
        <v>1345930.24</v>
      </c>
    </row>
    <row r="106" spans="1:21">
      <c r="A106" s="96" t="s">
        <v>252</v>
      </c>
      <c r="B106">
        <v>1536.73</v>
      </c>
      <c r="C106" s="37">
        <v>0</v>
      </c>
      <c r="D106">
        <v>18</v>
      </c>
      <c r="E106" s="37">
        <v>0</v>
      </c>
      <c r="F106" s="37">
        <v>0</v>
      </c>
      <c r="G106" s="37">
        <v>0</v>
      </c>
      <c r="H106">
        <v>232967.48</v>
      </c>
      <c r="I106">
        <v>466571.31</v>
      </c>
      <c r="J106">
        <v>934.34</v>
      </c>
      <c r="K106">
        <v>167919.11</v>
      </c>
      <c r="L106">
        <v>572964.42000000004</v>
      </c>
      <c r="M106">
        <v>573.49</v>
      </c>
      <c r="N106" s="37">
        <v>0</v>
      </c>
      <c r="O106" s="37">
        <v>0</v>
      </c>
      <c r="P106">
        <v>7862.73</v>
      </c>
      <c r="Q106" s="37">
        <v>0</v>
      </c>
      <c r="R106">
        <v>241567.25</v>
      </c>
      <c r="S106">
        <v>187485.18</v>
      </c>
      <c r="T106" s="37">
        <v>0</v>
      </c>
      <c r="U106" s="106">
        <v>1946325.4</v>
      </c>
    </row>
    <row r="107" spans="1:21">
      <c r="B107" s="139">
        <f>SUBTOTAL(109,B95:B106)</f>
        <v>35705.360000000008</v>
      </c>
      <c r="C107" s="139">
        <f t="shared" ref="C107:U107" si="13">SUBTOTAL(109,C95:C106)</f>
        <v>586763.84000000008</v>
      </c>
      <c r="D107" s="139">
        <f t="shared" si="13"/>
        <v>14124.56</v>
      </c>
      <c r="E107" s="139">
        <f t="shared" si="13"/>
        <v>0</v>
      </c>
      <c r="F107" s="139">
        <f t="shared" si="13"/>
        <v>0</v>
      </c>
      <c r="G107" s="139">
        <f t="shared" si="13"/>
        <v>31707.21</v>
      </c>
      <c r="H107" s="139">
        <f t="shared" si="13"/>
        <v>2789811.98</v>
      </c>
      <c r="I107" s="139">
        <f t="shared" si="13"/>
        <v>4943846.78</v>
      </c>
      <c r="J107" s="139">
        <f t="shared" si="13"/>
        <v>3443456.8099999996</v>
      </c>
      <c r="K107" s="139">
        <f t="shared" si="13"/>
        <v>1206517.6200000001</v>
      </c>
      <c r="L107" s="139">
        <f t="shared" si="13"/>
        <v>1489484.42</v>
      </c>
      <c r="M107" s="139">
        <f t="shared" si="13"/>
        <v>243425.08000000002</v>
      </c>
      <c r="N107" s="139">
        <f t="shared" si="13"/>
        <v>0</v>
      </c>
      <c r="O107" s="139">
        <f t="shared" si="13"/>
        <v>0</v>
      </c>
      <c r="P107" s="139">
        <f t="shared" si="13"/>
        <v>16783.739999999998</v>
      </c>
      <c r="Q107" s="139">
        <f t="shared" si="13"/>
        <v>138.47</v>
      </c>
      <c r="R107" s="139">
        <f t="shared" si="13"/>
        <v>805289.62</v>
      </c>
      <c r="S107" s="139">
        <f t="shared" si="13"/>
        <v>2874218.5100000002</v>
      </c>
      <c r="T107" s="139">
        <f t="shared" si="13"/>
        <v>316194.74</v>
      </c>
      <c r="U107" s="139">
        <f t="shared" si="13"/>
        <v>18863394.099999998</v>
      </c>
    </row>
    <row r="108" spans="1:21">
      <c r="A108" s="145" t="s">
        <v>258</v>
      </c>
      <c r="B108" s="138">
        <v>3073.46</v>
      </c>
      <c r="C108" s="138">
        <v>217235.94</v>
      </c>
      <c r="D108" s="138">
        <v>2160</v>
      </c>
      <c r="E108" s="138">
        <v>0</v>
      </c>
      <c r="F108" s="138">
        <v>0</v>
      </c>
      <c r="G108" s="138">
        <v>0</v>
      </c>
      <c r="H108" s="138">
        <v>209201.76</v>
      </c>
      <c r="I108" s="138">
        <v>170013.74</v>
      </c>
      <c r="J108" s="138">
        <v>0</v>
      </c>
      <c r="K108" s="138">
        <v>129446.39999999999</v>
      </c>
      <c r="L108" s="138">
        <v>740129.38</v>
      </c>
      <c r="M108" s="138">
        <v>23340.880000000001</v>
      </c>
      <c r="N108" s="138">
        <v>0</v>
      </c>
      <c r="O108" s="138">
        <v>0</v>
      </c>
      <c r="P108" s="138">
        <v>0</v>
      </c>
      <c r="Q108" s="138">
        <v>0</v>
      </c>
      <c r="R108" s="138">
        <v>86758.51</v>
      </c>
      <c r="S108" s="138">
        <v>104926.31</v>
      </c>
      <c r="T108" s="138">
        <v>0</v>
      </c>
      <c r="U108" s="138">
        <f>SUM(Tabla14[[#This Row],[ 0207110000]:[ 0407190000]])</f>
        <v>1686286.3800000001</v>
      </c>
    </row>
    <row r="109" spans="1:21" s="134" customFormat="1">
      <c r="A109" s="145" t="s">
        <v>260</v>
      </c>
      <c r="B109" s="138">
        <v>3073.46</v>
      </c>
      <c r="C109" s="138">
        <v>1247.4100000000001</v>
      </c>
      <c r="D109" s="138">
        <v>32452.51</v>
      </c>
      <c r="E109" s="138">
        <v>0</v>
      </c>
      <c r="F109" s="138">
        <v>0</v>
      </c>
      <c r="G109" s="138">
        <v>0</v>
      </c>
      <c r="H109" s="138">
        <v>86360</v>
      </c>
      <c r="I109" s="138">
        <v>645766.93000000005</v>
      </c>
      <c r="J109" s="138">
        <v>205045.94</v>
      </c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1320.61</v>
      </c>
      <c r="Q109" s="138">
        <v>0</v>
      </c>
      <c r="R109" s="138">
        <v>106403.55</v>
      </c>
      <c r="S109" s="138">
        <v>36749.660000000003</v>
      </c>
      <c r="T109" s="138">
        <v>0</v>
      </c>
      <c r="U109" s="138">
        <f>SUM(Tabla14[[#This Row],[ 0207110000]:[ 0407190000]])</f>
        <v>1118420.0699999998</v>
      </c>
    </row>
    <row r="110" spans="1:21" s="134" customFormat="1">
      <c r="A110" s="145" t="s">
        <v>372</v>
      </c>
      <c r="B110" s="138">
        <v>0</v>
      </c>
      <c r="C110" s="138">
        <v>246152.56</v>
      </c>
      <c r="D110" s="138">
        <v>1305</v>
      </c>
      <c r="E110" s="138">
        <v>0</v>
      </c>
      <c r="F110" s="138">
        <v>0</v>
      </c>
      <c r="G110" s="138">
        <v>0</v>
      </c>
      <c r="H110" s="138">
        <v>104748</v>
      </c>
      <c r="I110" s="138">
        <v>369131.66</v>
      </c>
      <c r="J110" s="138">
        <v>135910.66</v>
      </c>
      <c r="K110" s="138">
        <v>0</v>
      </c>
      <c r="L110" s="138">
        <v>1261.5999999999999</v>
      </c>
      <c r="M110" s="138">
        <v>30241.79</v>
      </c>
      <c r="N110" s="138">
        <v>0</v>
      </c>
      <c r="O110" s="138">
        <v>0</v>
      </c>
      <c r="P110" s="138">
        <v>1651.98</v>
      </c>
      <c r="Q110" s="138">
        <v>0</v>
      </c>
      <c r="R110" s="138">
        <v>81878.490000000005</v>
      </c>
      <c r="S110" s="138">
        <v>19940.939999999999</v>
      </c>
      <c r="T110" s="138">
        <v>0</v>
      </c>
      <c r="U110" s="138">
        <f>SUM(Tabla14[[#This Row],[ 0207110000]:[ 0407190000]])</f>
        <v>992222.67999999993</v>
      </c>
    </row>
    <row r="111" spans="1:21" s="134" customFormat="1">
      <c r="A111" s="145" t="s">
        <v>407</v>
      </c>
      <c r="B111" s="138">
        <v>0</v>
      </c>
      <c r="C111" s="138">
        <v>234651.6</v>
      </c>
      <c r="D111" s="138">
        <v>3915</v>
      </c>
      <c r="E111" s="138">
        <v>0</v>
      </c>
      <c r="F111" s="138">
        <v>0</v>
      </c>
      <c r="G111" s="138">
        <v>0</v>
      </c>
      <c r="H111" s="138">
        <v>185525.6</v>
      </c>
      <c r="I111" s="138">
        <v>295860.28999999998</v>
      </c>
      <c r="J111" s="138">
        <v>91101.68</v>
      </c>
      <c r="K111" s="138">
        <v>93600</v>
      </c>
      <c r="L111" s="138">
        <v>1660</v>
      </c>
      <c r="M111" s="138">
        <v>19697.91</v>
      </c>
      <c r="N111" s="138">
        <v>0</v>
      </c>
      <c r="O111" s="138">
        <v>0</v>
      </c>
      <c r="P111" s="138">
        <v>414.16</v>
      </c>
      <c r="Q111" s="138">
        <v>0</v>
      </c>
      <c r="R111" s="138">
        <v>2087.36</v>
      </c>
      <c r="S111" s="138">
        <v>0</v>
      </c>
      <c r="T111" s="138">
        <v>0</v>
      </c>
      <c r="U111" s="138">
        <f>SUM(Tabla14[[#This Row],[ 0207110000]:[ 0407190000]])</f>
        <v>928513.6</v>
      </c>
    </row>
    <row r="112" spans="1:21" s="134" customFormat="1">
      <c r="A112" s="145" t="s">
        <v>409</v>
      </c>
      <c r="B112" s="138">
        <v>0</v>
      </c>
      <c r="C112" s="138">
        <v>0</v>
      </c>
      <c r="D112" s="138">
        <v>1740</v>
      </c>
      <c r="E112" s="138">
        <v>0</v>
      </c>
      <c r="F112" s="138">
        <v>0</v>
      </c>
      <c r="G112" s="138">
        <v>0</v>
      </c>
      <c r="H112" s="138">
        <v>212425.01</v>
      </c>
      <c r="I112" s="138">
        <v>245185.98</v>
      </c>
      <c r="J112" s="138">
        <v>230665.74</v>
      </c>
      <c r="K112" s="138">
        <v>123955</v>
      </c>
      <c r="L112" s="138">
        <v>3320</v>
      </c>
      <c r="M112" s="138">
        <v>36852.230000000003</v>
      </c>
      <c r="N112" s="138">
        <v>0</v>
      </c>
      <c r="O112" s="138">
        <v>0</v>
      </c>
      <c r="P112" s="138">
        <v>2078.62</v>
      </c>
      <c r="Q112" s="138">
        <v>0</v>
      </c>
      <c r="R112" s="138">
        <v>121452.21</v>
      </c>
      <c r="S112" s="138">
        <v>80258.080000000002</v>
      </c>
      <c r="T112" s="138">
        <v>0</v>
      </c>
      <c r="U112" s="138">
        <f>SUM(Tabla14[[#This Row],[ 0207110000]:[ 0407190000]])</f>
        <v>1057932.8699999999</v>
      </c>
    </row>
    <row r="113" spans="1:21" s="134" customFormat="1">
      <c r="A113" s="145" t="s">
        <v>411</v>
      </c>
      <c r="B113" s="138">
        <v>0</v>
      </c>
      <c r="C113" s="138">
        <v>0</v>
      </c>
      <c r="D113" s="138">
        <v>1740</v>
      </c>
      <c r="E113" s="138">
        <v>0</v>
      </c>
      <c r="F113" s="138">
        <v>0</v>
      </c>
      <c r="G113" s="138">
        <v>0</v>
      </c>
      <c r="H113" s="138">
        <v>201461.87</v>
      </c>
      <c r="I113" s="138">
        <v>342392.46</v>
      </c>
      <c r="J113" s="138">
        <v>128541.91</v>
      </c>
      <c r="K113" s="138">
        <v>70200</v>
      </c>
      <c r="L113" s="138">
        <v>2174.5</v>
      </c>
      <c r="M113" s="138">
        <v>69875.73</v>
      </c>
      <c r="N113" s="138">
        <v>0</v>
      </c>
      <c r="O113" s="138">
        <v>0</v>
      </c>
      <c r="P113" s="138">
        <v>1264.68</v>
      </c>
      <c r="Q113" s="138">
        <v>0</v>
      </c>
      <c r="R113" s="138">
        <v>3095.26</v>
      </c>
      <c r="S113" s="138">
        <v>82195.87</v>
      </c>
      <c r="T113" s="138">
        <v>0</v>
      </c>
      <c r="U113" s="138">
        <f>SUM(Tabla14[[#This Row],[ 0207110000]:[ 0407190000]])</f>
        <v>902942.28000000014</v>
      </c>
    </row>
    <row r="114" spans="1:21" s="134" customFormat="1">
      <c r="A114" s="145" t="s">
        <v>413</v>
      </c>
      <c r="B114" s="138">
        <v>0</v>
      </c>
      <c r="C114" s="138">
        <v>0</v>
      </c>
      <c r="D114" s="138">
        <v>1740</v>
      </c>
      <c r="E114" s="138">
        <v>0</v>
      </c>
      <c r="F114" s="138">
        <v>0</v>
      </c>
      <c r="G114" s="138">
        <v>0</v>
      </c>
      <c r="H114" s="138">
        <v>284641</v>
      </c>
      <c r="I114" s="138">
        <v>42460.84</v>
      </c>
      <c r="J114" s="138">
        <v>64355.51</v>
      </c>
      <c r="K114" s="138">
        <v>3438.16</v>
      </c>
      <c r="L114" s="138">
        <v>95020</v>
      </c>
      <c r="M114" s="138">
        <v>32946.74</v>
      </c>
      <c r="N114" s="138">
        <v>0</v>
      </c>
      <c r="O114" s="138">
        <v>0</v>
      </c>
      <c r="P114" s="138">
        <v>1515.62</v>
      </c>
      <c r="Q114" s="138">
        <v>0</v>
      </c>
      <c r="R114" s="138">
        <v>71958.179999999993</v>
      </c>
      <c r="S114" s="138">
        <v>81524.759999999995</v>
      </c>
      <c r="T114" s="138">
        <v>0</v>
      </c>
      <c r="U114" s="138">
        <f>SUM(Tabla14[[#This Row],[ 0207110000]:[ 0407190000]])</f>
        <v>679600.81</v>
      </c>
    </row>
    <row r="115" spans="1:21" s="134" customFormat="1">
      <c r="A115" s="145" t="s">
        <v>415</v>
      </c>
      <c r="B115" s="138">
        <v>0</v>
      </c>
      <c r="C115" s="138">
        <v>709.39</v>
      </c>
      <c r="D115" s="138">
        <v>34344.33</v>
      </c>
      <c r="E115" s="138">
        <v>0</v>
      </c>
      <c r="F115" s="138">
        <v>0</v>
      </c>
      <c r="G115" s="138">
        <v>0</v>
      </c>
      <c r="H115" s="138">
        <v>182258.83</v>
      </c>
      <c r="I115" s="138">
        <v>290981.49</v>
      </c>
      <c r="J115" s="138">
        <v>98550.05</v>
      </c>
      <c r="K115" s="138">
        <v>611.35</v>
      </c>
      <c r="L115" s="138">
        <v>213460</v>
      </c>
      <c r="M115" s="138">
        <v>25872.74</v>
      </c>
      <c r="N115" s="138">
        <v>0</v>
      </c>
      <c r="O115" s="138">
        <v>0</v>
      </c>
      <c r="P115" s="138">
        <v>4414.8</v>
      </c>
      <c r="Q115" s="138">
        <v>0</v>
      </c>
      <c r="R115" s="138">
        <v>98311.73</v>
      </c>
      <c r="S115" s="138">
        <v>143182.9</v>
      </c>
      <c r="T115" s="138">
        <v>0</v>
      </c>
      <c r="U115" s="138">
        <f>SUM(Tabla14[[#This Row],[ 0207110000]:[ 0407190000]])</f>
        <v>1092697.6099999999</v>
      </c>
    </row>
    <row r="116" spans="1:21" s="134" customFormat="1">
      <c r="A116" s="145" t="s">
        <v>424</v>
      </c>
      <c r="B116" s="138">
        <v>0</v>
      </c>
      <c r="C116" s="138">
        <v>0</v>
      </c>
      <c r="D116" s="138">
        <v>1740</v>
      </c>
      <c r="E116" s="138">
        <v>0</v>
      </c>
      <c r="F116" s="138">
        <v>0</v>
      </c>
      <c r="G116" s="138">
        <v>0</v>
      </c>
      <c r="H116" s="138">
        <v>205538.73</v>
      </c>
      <c r="I116" s="138">
        <v>470222.61</v>
      </c>
      <c r="J116" s="138">
        <v>127840.7</v>
      </c>
      <c r="K116" s="138">
        <v>21582.09</v>
      </c>
      <c r="L116" s="138">
        <v>172920</v>
      </c>
      <c r="M116" s="138">
        <v>46300</v>
      </c>
      <c r="N116" s="138">
        <v>0</v>
      </c>
      <c r="O116" s="138">
        <v>0</v>
      </c>
      <c r="P116" s="138">
        <v>1504.39</v>
      </c>
      <c r="Q116" s="138">
        <v>0</v>
      </c>
      <c r="R116" s="138">
        <v>138574.71</v>
      </c>
      <c r="S116" s="138">
        <v>67162.259999999995</v>
      </c>
      <c r="T116" s="138">
        <v>0</v>
      </c>
      <c r="U116" s="138">
        <f>SUM(Tabla14[[#This Row],[ 0207110000]:[ 0407190000]])</f>
        <v>1253385.49</v>
      </c>
    </row>
    <row r="117" spans="1:21" s="134" customFormat="1">
      <c r="A117" s="145" t="s">
        <v>426</v>
      </c>
      <c r="B117" s="138">
        <v>0</v>
      </c>
      <c r="C117" s="138">
        <v>111294.15</v>
      </c>
      <c r="D117" s="138">
        <v>1740</v>
      </c>
      <c r="E117" s="138">
        <v>0</v>
      </c>
      <c r="F117" s="138">
        <v>0</v>
      </c>
      <c r="G117" s="138">
        <v>0</v>
      </c>
      <c r="H117" s="138">
        <v>290784.55</v>
      </c>
      <c r="I117" s="138">
        <v>260555.75</v>
      </c>
      <c r="J117" s="138">
        <v>64205.74</v>
      </c>
      <c r="K117" s="138">
        <v>42420.800000000003</v>
      </c>
      <c r="L117" s="138">
        <v>118914.5</v>
      </c>
      <c r="M117" s="138">
        <v>39805.269999999997</v>
      </c>
      <c r="N117" s="138">
        <v>0</v>
      </c>
      <c r="O117" s="138">
        <v>0</v>
      </c>
      <c r="P117" s="138">
        <v>12150.36</v>
      </c>
      <c r="Q117" s="138">
        <v>0</v>
      </c>
      <c r="R117" s="138">
        <v>91784.38</v>
      </c>
      <c r="S117" s="138">
        <v>254236.37</v>
      </c>
      <c r="T117" s="138">
        <v>0</v>
      </c>
      <c r="U117" s="138">
        <f>SUM(Tabla14[[#This Row],[ 0207110000]:[ 0407190000]])</f>
        <v>1287891.8700000001</v>
      </c>
    </row>
    <row r="118" spans="1:21" s="134" customFormat="1">
      <c r="A118" s="145" t="s">
        <v>428</v>
      </c>
      <c r="B118" s="138">
        <v>0</v>
      </c>
      <c r="C118" s="138">
        <v>743430.89</v>
      </c>
      <c r="D118" s="138">
        <v>3480</v>
      </c>
      <c r="E118" s="138">
        <v>0</v>
      </c>
      <c r="F118" s="138">
        <v>0</v>
      </c>
      <c r="G118" s="138">
        <v>0</v>
      </c>
      <c r="H118" s="138">
        <v>279173.64</v>
      </c>
      <c r="I118" s="138">
        <v>467047.66</v>
      </c>
      <c r="J118" s="138">
        <v>81038.87</v>
      </c>
      <c r="K118" s="138">
        <v>0</v>
      </c>
      <c r="L118" s="138">
        <v>285200</v>
      </c>
      <c r="M118" s="138">
        <v>21572.74</v>
      </c>
      <c r="N118" s="138">
        <v>0</v>
      </c>
      <c r="O118" s="138">
        <v>0</v>
      </c>
      <c r="P118" s="138">
        <v>7584.33</v>
      </c>
      <c r="Q118" s="138">
        <v>0</v>
      </c>
      <c r="R118" s="138">
        <v>167218.32</v>
      </c>
      <c r="S118" s="138">
        <v>23903.27</v>
      </c>
      <c r="T118" s="138">
        <v>0</v>
      </c>
      <c r="U118" s="138">
        <f>SUM(Tabla14[[#This Row],[ 0207110000]:[ 0407190000]])</f>
        <v>2079649.7200000002</v>
      </c>
    </row>
    <row r="119" spans="1:21" s="134" customFormat="1">
      <c r="A119" s="145" t="s">
        <v>430</v>
      </c>
      <c r="B119" s="138">
        <v>0</v>
      </c>
      <c r="C119" s="138">
        <v>1097654.32</v>
      </c>
      <c r="D119" s="138">
        <v>5220</v>
      </c>
      <c r="E119" s="138">
        <v>0</v>
      </c>
      <c r="F119" s="138">
        <v>0</v>
      </c>
      <c r="G119" s="138">
        <v>0</v>
      </c>
      <c r="H119" s="138">
        <v>176328.68</v>
      </c>
      <c r="I119" s="138">
        <v>716938.58</v>
      </c>
      <c r="J119" s="138">
        <v>42359.47</v>
      </c>
      <c r="K119" s="138">
        <v>204000.7</v>
      </c>
      <c r="L119" s="138">
        <v>843750</v>
      </c>
      <c r="M119" s="138">
        <v>15579.56</v>
      </c>
      <c r="N119" s="138">
        <v>0</v>
      </c>
      <c r="O119" s="138">
        <v>0</v>
      </c>
      <c r="P119" s="138">
        <v>0</v>
      </c>
      <c r="Q119" s="138">
        <v>0</v>
      </c>
      <c r="R119" s="138">
        <v>16780.27</v>
      </c>
      <c r="S119" s="138">
        <v>123387.78</v>
      </c>
      <c r="T119" s="138">
        <v>0</v>
      </c>
      <c r="U119" s="138">
        <v>3241999.36</v>
      </c>
    </row>
    <row r="120" spans="1:21">
      <c r="B120" s="122">
        <f>+SUM(B108:B119)</f>
        <v>6146.92</v>
      </c>
      <c r="C120" s="122">
        <f t="shared" ref="C120:U120" si="14">+SUM(C108:C119)</f>
        <v>2652376.2599999998</v>
      </c>
      <c r="D120" s="122">
        <f t="shared" si="14"/>
        <v>91576.84</v>
      </c>
      <c r="E120" s="122">
        <f t="shared" si="14"/>
        <v>0</v>
      </c>
      <c r="F120" s="122">
        <f t="shared" si="14"/>
        <v>0</v>
      </c>
      <c r="G120" s="122">
        <f t="shared" si="14"/>
        <v>0</v>
      </c>
      <c r="H120" s="122">
        <f t="shared" si="14"/>
        <v>2418447.6700000004</v>
      </c>
      <c r="I120" s="122">
        <f t="shared" si="14"/>
        <v>4316557.9899999993</v>
      </c>
      <c r="J120" s="122">
        <f t="shared" si="14"/>
        <v>1269616.2700000003</v>
      </c>
      <c r="K120" s="122">
        <f t="shared" si="14"/>
        <v>689254.5</v>
      </c>
      <c r="L120" s="122">
        <f t="shared" si="14"/>
        <v>2477809.98</v>
      </c>
      <c r="M120" s="122">
        <f t="shared" si="14"/>
        <v>362085.58999999997</v>
      </c>
      <c r="N120" s="122">
        <f t="shared" si="14"/>
        <v>0</v>
      </c>
      <c r="O120" s="122">
        <f t="shared" si="14"/>
        <v>0</v>
      </c>
      <c r="P120" s="122">
        <f t="shared" si="14"/>
        <v>33899.550000000003</v>
      </c>
      <c r="Q120" s="122">
        <f t="shared" si="14"/>
        <v>0</v>
      </c>
      <c r="R120" s="122">
        <f t="shared" si="14"/>
        <v>986302.97</v>
      </c>
      <c r="S120" s="122">
        <f t="shared" si="14"/>
        <v>1017468.2000000001</v>
      </c>
      <c r="T120" s="122">
        <f t="shared" si="14"/>
        <v>0</v>
      </c>
      <c r="U120" s="122">
        <f t="shared" si="14"/>
        <v>16321542.74</v>
      </c>
    </row>
    <row r="121" spans="1:21">
      <c r="A121" s="145" t="s">
        <v>434</v>
      </c>
      <c r="B121" s="138">
        <v>883.89</v>
      </c>
      <c r="C121" s="138">
        <v>0</v>
      </c>
      <c r="D121" s="138">
        <v>1740</v>
      </c>
      <c r="E121" s="138">
        <v>0</v>
      </c>
      <c r="F121" s="138">
        <v>0</v>
      </c>
      <c r="G121" s="138">
        <v>0</v>
      </c>
      <c r="H121" s="138">
        <v>152470.45000000001</v>
      </c>
      <c r="I121" s="138">
        <v>442931.82</v>
      </c>
      <c r="J121" s="138">
        <v>27750.29</v>
      </c>
      <c r="K121" s="138">
        <v>367676.15999999997</v>
      </c>
      <c r="L121" s="138">
        <v>21600</v>
      </c>
      <c r="M121" s="138">
        <v>34462.85</v>
      </c>
      <c r="N121" s="138">
        <v>0</v>
      </c>
      <c r="O121" s="138">
        <v>0</v>
      </c>
      <c r="P121" s="138">
        <v>1516.7</v>
      </c>
      <c r="Q121" s="138">
        <v>0</v>
      </c>
      <c r="R121" s="138">
        <v>15920.58</v>
      </c>
      <c r="S121" s="138">
        <v>18895.310000000001</v>
      </c>
      <c r="T121" s="138">
        <v>0</v>
      </c>
      <c r="U121" s="106">
        <v>1085848.05</v>
      </c>
    </row>
    <row r="122" spans="1:21" s="134" customFormat="1">
      <c r="A122" s="145" t="s">
        <v>438</v>
      </c>
      <c r="B122" s="75">
        <v>0</v>
      </c>
      <c r="C122" s="75">
        <v>8257.85</v>
      </c>
      <c r="D122" s="75">
        <v>5220</v>
      </c>
      <c r="E122" s="75">
        <v>0</v>
      </c>
      <c r="F122" s="75">
        <v>0</v>
      </c>
      <c r="G122" s="75">
        <v>0</v>
      </c>
      <c r="H122" s="75">
        <v>285602.86</v>
      </c>
      <c r="I122" s="75">
        <v>405434.87</v>
      </c>
      <c r="J122" s="75">
        <v>127577.88</v>
      </c>
      <c r="K122" s="75">
        <v>249729.63</v>
      </c>
      <c r="L122" s="75">
        <v>43200</v>
      </c>
      <c r="M122" s="75">
        <v>12766.59</v>
      </c>
      <c r="N122" s="75">
        <v>0</v>
      </c>
      <c r="O122" s="75">
        <v>0</v>
      </c>
      <c r="P122" s="75">
        <v>3329.45</v>
      </c>
      <c r="Q122" s="75">
        <v>0</v>
      </c>
      <c r="R122" s="75">
        <v>27061.39</v>
      </c>
      <c r="S122" s="75">
        <v>0</v>
      </c>
      <c r="T122" s="75">
        <v>0</v>
      </c>
      <c r="U122" s="160">
        <v>1168180.52</v>
      </c>
    </row>
    <row r="123" spans="1:21" s="134" customFormat="1">
      <c r="A123" s="145" t="s">
        <v>441</v>
      </c>
      <c r="B123" s="186">
        <v>0</v>
      </c>
      <c r="C123" s="186">
        <v>0</v>
      </c>
      <c r="D123" s="184">
        <v>32381.52</v>
      </c>
      <c r="E123" s="184">
        <v>0</v>
      </c>
      <c r="F123" s="184">
        <v>0</v>
      </c>
      <c r="G123" s="184">
        <v>0</v>
      </c>
      <c r="H123" s="184">
        <v>178984.94</v>
      </c>
      <c r="I123" s="184">
        <v>205958.88</v>
      </c>
      <c r="J123" s="184">
        <v>45865.97</v>
      </c>
      <c r="K123" s="184">
        <v>25410</v>
      </c>
      <c r="L123" s="184">
        <v>0</v>
      </c>
      <c r="M123" s="184">
        <v>14281.94</v>
      </c>
      <c r="N123" s="184">
        <v>0</v>
      </c>
      <c r="O123" s="184">
        <v>0</v>
      </c>
      <c r="P123" s="184">
        <v>5130.16</v>
      </c>
      <c r="Q123" s="184">
        <v>0</v>
      </c>
      <c r="R123" s="184">
        <v>14212.68</v>
      </c>
      <c r="S123" s="184">
        <v>133668.82</v>
      </c>
      <c r="T123" s="184">
        <v>0</v>
      </c>
      <c r="U123" s="185">
        <v>655894.91</v>
      </c>
    </row>
    <row r="124" spans="1:21" s="134" customFormat="1">
      <c r="A124" s="145" t="s">
        <v>452</v>
      </c>
      <c r="B124" s="75">
        <v>0</v>
      </c>
      <c r="C124" s="75">
        <v>0</v>
      </c>
      <c r="D124" s="75">
        <v>3480</v>
      </c>
      <c r="E124" s="75">
        <v>0</v>
      </c>
      <c r="F124" s="75">
        <v>0</v>
      </c>
      <c r="G124" s="75">
        <v>0</v>
      </c>
      <c r="H124" s="75">
        <v>153236.26999999999</v>
      </c>
      <c r="I124" s="75">
        <v>626107.97</v>
      </c>
      <c r="J124" s="75">
        <v>105727.19</v>
      </c>
      <c r="K124" s="75">
        <v>0</v>
      </c>
      <c r="L124" s="75">
        <v>360</v>
      </c>
      <c r="M124" s="75">
        <v>49244.77</v>
      </c>
      <c r="N124" s="75">
        <v>0</v>
      </c>
      <c r="O124" s="75">
        <v>0</v>
      </c>
      <c r="P124" s="75">
        <v>1660.32</v>
      </c>
      <c r="Q124" s="75">
        <v>0</v>
      </c>
      <c r="R124" s="75">
        <v>53016.93</v>
      </c>
      <c r="S124" s="75">
        <v>219833.72</v>
      </c>
      <c r="T124" s="75">
        <v>0</v>
      </c>
      <c r="U124" s="160">
        <v>1212667.17</v>
      </c>
    </row>
    <row r="125" spans="1:21" s="134" customFormat="1">
      <c r="A125" s="145" t="s">
        <v>457</v>
      </c>
      <c r="B125" s="42">
        <v>0</v>
      </c>
      <c r="C125" s="42">
        <v>0</v>
      </c>
      <c r="D125" s="42">
        <v>5220</v>
      </c>
      <c r="E125" s="42">
        <v>0</v>
      </c>
      <c r="F125" s="42">
        <v>0</v>
      </c>
      <c r="G125" s="42">
        <v>0</v>
      </c>
      <c r="H125" s="42">
        <v>185552.82</v>
      </c>
      <c r="I125" s="42">
        <v>460633.51</v>
      </c>
      <c r="J125" s="42">
        <v>203528.24</v>
      </c>
      <c r="K125" s="42">
        <v>0</v>
      </c>
      <c r="L125" s="42">
        <v>218780</v>
      </c>
      <c r="M125" s="42">
        <v>65813.05</v>
      </c>
      <c r="N125" s="42">
        <v>0</v>
      </c>
      <c r="O125" s="42">
        <v>0</v>
      </c>
      <c r="P125" s="42">
        <v>5488.68</v>
      </c>
      <c r="Q125" s="42">
        <v>0</v>
      </c>
      <c r="R125" s="42">
        <v>72337.73</v>
      </c>
      <c r="S125" s="42">
        <v>140389.32999999999</v>
      </c>
      <c r="T125" s="42">
        <v>0</v>
      </c>
      <c r="U125" s="155">
        <v>1357743.36</v>
      </c>
    </row>
    <row r="126" spans="1:21" s="134" customFormat="1">
      <c r="A126" s="145" t="s">
        <v>461</v>
      </c>
      <c r="B126" s="75">
        <v>0</v>
      </c>
      <c r="C126" s="75">
        <v>523751.6</v>
      </c>
      <c r="D126" s="75">
        <v>5220</v>
      </c>
      <c r="E126" s="75">
        <v>0</v>
      </c>
      <c r="F126" s="75">
        <v>0</v>
      </c>
      <c r="G126" s="75">
        <v>0</v>
      </c>
      <c r="H126" s="75">
        <v>138225</v>
      </c>
      <c r="I126" s="75">
        <v>222475.08</v>
      </c>
      <c r="J126" s="75">
        <v>80530.710000000006</v>
      </c>
      <c r="K126" s="75">
        <v>104170</v>
      </c>
      <c r="L126" s="75">
        <v>282480</v>
      </c>
      <c r="M126" s="75">
        <v>0</v>
      </c>
      <c r="N126" s="75">
        <v>0</v>
      </c>
      <c r="O126" s="75">
        <v>0</v>
      </c>
      <c r="P126" s="75">
        <v>1529.4</v>
      </c>
      <c r="Q126" s="75">
        <v>0</v>
      </c>
      <c r="R126" s="75">
        <v>8020.01</v>
      </c>
      <c r="S126" s="75">
        <v>37798.879999999997</v>
      </c>
      <c r="T126" s="75">
        <v>0</v>
      </c>
      <c r="U126" s="160">
        <v>1404200.68</v>
      </c>
    </row>
    <row r="127" spans="1:21" s="134" customFormat="1">
      <c r="A127" s="145" t="s">
        <v>464</v>
      </c>
      <c r="B127" s="138">
        <v>0</v>
      </c>
      <c r="C127" s="138">
        <v>941307.1</v>
      </c>
      <c r="D127" s="138">
        <v>5220</v>
      </c>
      <c r="E127" s="138">
        <v>0</v>
      </c>
      <c r="F127" s="138">
        <v>0</v>
      </c>
      <c r="G127" s="138">
        <v>0</v>
      </c>
      <c r="H127" s="138">
        <v>194239.75</v>
      </c>
      <c r="I127" s="138">
        <v>473599.51</v>
      </c>
      <c r="J127" s="138">
        <v>92632.59</v>
      </c>
      <c r="K127" s="138">
        <v>173250</v>
      </c>
      <c r="L127" s="138">
        <v>279840</v>
      </c>
      <c r="M127" s="138">
        <v>61303.39</v>
      </c>
      <c r="N127" s="138">
        <v>0</v>
      </c>
      <c r="O127" s="138">
        <v>0</v>
      </c>
      <c r="P127" s="138">
        <v>4467.78</v>
      </c>
      <c r="Q127" s="138">
        <v>0</v>
      </c>
      <c r="R127" s="138">
        <v>77308.23</v>
      </c>
      <c r="S127" s="138">
        <v>117134.69</v>
      </c>
      <c r="T127" s="138">
        <v>0</v>
      </c>
      <c r="U127" s="106">
        <v>2420303.04</v>
      </c>
    </row>
    <row r="128" spans="1:21" s="134" customFormat="1">
      <c r="A128" s="145" t="s">
        <v>465</v>
      </c>
      <c r="B128" s="75">
        <v>0</v>
      </c>
      <c r="C128" s="75">
        <v>324147.68</v>
      </c>
      <c r="D128" s="75">
        <v>5220</v>
      </c>
      <c r="E128" s="75">
        <v>0</v>
      </c>
      <c r="F128" s="75">
        <v>0</v>
      </c>
      <c r="G128" s="75">
        <v>0</v>
      </c>
      <c r="H128" s="75">
        <v>197978.47</v>
      </c>
      <c r="I128" s="75">
        <v>666073.96</v>
      </c>
      <c r="J128" s="75">
        <v>54409.75</v>
      </c>
      <c r="K128" s="75">
        <v>18806.34</v>
      </c>
      <c r="L128" s="75">
        <v>163240</v>
      </c>
      <c r="M128" s="75">
        <v>18387.689999999999</v>
      </c>
      <c r="N128" s="75">
        <v>0</v>
      </c>
      <c r="O128" s="75">
        <v>0</v>
      </c>
      <c r="P128" s="75">
        <v>4015.61</v>
      </c>
      <c r="Q128" s="75">
        <v>0</v>
      </c>
      <c r="R128" s="75">
        <v>155159.34</v>
      </c>
      <c r="S128" s="75">
        <v>231548.83</v>
      </c>
      <c r="T128" s="75">
        <v>0</v>
      </c>
      <c r="U128" s="160">
        <v>1838987.67</v>
      </c>
    </row>
    <row r="129" spans="1:21" s="134" customFormat="1">
      <c r="A129" s="145" t="s">
        <v>468</v>
      </c>
      <c r="B129" s="138">
        <v>0</v>
      </c>
      <c r="C129" s="138">
        <v>783894.86</v>
      </c>
      <c r="D129" s="138">
        <v>3480</v>
      </c>
      <c r="E129" s="138">
        <v>0</v>
      </c>
      <c r="F129" s="138">
        <v>0</v>
      </c>
      <c r="G129" s="138">
        <v>0</v>
      </c>
      <c r="H129" s="138">
        <v>192148.64</v>
      </c>
      <c r="I129" s="138">
        <v>418692.74</v>
      </c>
      <c r="J129" s="138">
        <v>65532.5</v>
      </c>
      <c r="K129" s="138">
        <v>167662.68</v>
      </c>
      <c r="L129" s="138">
        <v>112200</v>
      </c>
      <c r="M129" s="138">
        <v>46793.56</v>
      </c>
      <c r="N129" s="138">
        <v>0</v>
      </c>
      <c r="O129" s="138">
        <v>0</v>
      </c>
      <c r="P129" s="138">
        <v>2781.37</v>
      </c>
      <c r="Q129" s="138">
        <v>0</v>
      </c>
      <c r="R129" s="138">
        <v>41858.79</v>
      </c>
      <c r="S129" s="138">
        <v>185061.12</v>
      </c>
      <c r="T129" s="138">
        <v>0</v>
      </c>
      <c r="U129" s="106">
        <v>2020106.26</v>
      </c>
    </row>
    <row r="130" spans="1:21" s="134" customFormat="1">
      <c r="A130" s="145" t="s">
        <v>471</v>
      </c>
      <c r="B130" s="75">
        <v>0</v>
      </c>
      <c r="C130" s="75">
        <v>445596.58</v>
      </c>
      <c r="D130" s="75">
        <v>5220</v>
      </c>
      <c r="E130" s="75">
        <v>0</v>
      </c>
      <c r="F130" s="75">
        <v>0</v>
      </c>
      <c r="G130" s="75">
        <v>0</v>
      </c>
      <c r="H130" s="75">
        <v>168126.8</v>
      </c>
      <c r="I130" s="75">
        <v>569092.29</v>
      </c>
      <c r="J130" s="75">
        <v>37199.15</v>
      </c>
      <c r="K130" s="75">
        <v>34432.21</v>
      </c>
      <c r="L130" s="75">
        <v>253559.96</v>
      </c>
      <c r="M130" s="75">
        <v>35815.360000000001</v>
      </c>
      <c r="N130" s="75">
        <v>0</v>
      </c>
      <c r="O130" s="75">
        <v>0</v>
      </c>
      <c r="P130" s="75">
        <v>3553.81</v>
      </c>
      <c r="Q130" s="75">
        <v>0</v>
      </c>
      <c r="R130" s="75">
        <v>29799.16</v>
      </c>
      <c r="S130" s="75">
        <v>520430.16</v>
      </c>
      <c r="T130" s="75">
        <v>0</v>
      </c>
      <c r="U130" s="160">
        <v>2102825.48</v>
      </c>
    </row>
    <row r="131" spans="1:21" s="134" customFormat="1">
      <c r="A131" s="145" t="s">
        <v>474</v>
      </c>
      <c r="B131" s="138">
        <v>0</v>
      </c>
      <c r="C131" s="138">
        <v>426159.1</v>
      </c>
      <c r="D131" s="138">
        <v>5220</v>
      </c>
      <c r="E131" s="138">
        <v>0</v>
      </c>
      <c r="F131" s="138">
        <v>0</v>
      </c>
      <c r="G131" s="138">
        <v>0</v>
      </c>
      <c r="H131" s="138">
        <v>217109.4</v>
      </c>
      <c r="I131" s="138">
        <v>530496.86</v>
      </c>
      <c r="J131" s="138">
        <v>110472.5</v>
      </c>
      <c r="K131" s="138">
        <v>143477.60999999999</v>
      </c>
      <c r="L131" s="138">
        <v>793069.63</v>
      </c>
      <c r="M131" s="138">
        <v>46721.49</v>
      </c>
      <c r="N131" s="138">
        <v>0</v>
      </c>
      <c r="O131" s="138">
        <v>0</v>
      </c>
      <c r="P131" s="138">
        <v>2715.91</v>
      </c>
      <c r="Q131" s="138">
        <v>0</v>
      </c>
      <c r="R131" s="138">
        <v>119193.72</v>
      </c>
      <c r="S131" s="138">
        <v>149315.63</v>
      </c>
      <c r="T131" s="138">
        <v>0</v>
      </c>
      <c r="U131" s="106">
        <v>2543951.85</v>
      </c>
    </row>
    <row r="132" spans="1:21" s="134" customFormat="1" ht="15.75" thickBot="1">
      <c r="A132" s="145" t="s">
        <v>479</v>
      </c>
      <c r="B132" s="138">
        <v>0</v>
      </c>
      <c r="C132" s="138">
        <v>820144.28</v>
      </c>
      <c r="D132" s="138">
        <v>3480</v>
      </c>
      <c r="E132" s="138">
        <v>0</v>
      </c>
      <c r="F132" s="138">
        <v>0</v>
      </c>
      <c r="G132" s="138">
        <v>0</v>
      </c>
      <c r="H132" s="138">
        <v>169358.55</v>
      </c>
      <c r="I132" s="138">
        <v>612376.91</v>
      </c>
      <c r="J132" s="138">
        <v>21858.17</v>
      </c>
      <c r="K132" s="138">
        <v>283523.73</v>
      </c>
      <c r="L132" s="138">
        <v>367929.85</v>
      </c>
      <c r="M132" s="138">
        <v>16928.22</v>
      </c>
      <c r="N132" s="138">
        <v>0</v>
      </c>
      <c r="O132" s="138">
        <v>0</v>
      </c>
      <c r="P132" s="138">
        <v>3469.04</v>
      </c>
      <c r="Q132" s="138">
        <v>0</v>
      </c>
      <c r="R132" s="138">
        <v>79793.440000000002</v>
      </c>
      <c r="S132" s="138">
        <v>211965.96</v>
      </c>
      <c r="T132" s="138">
        <v>0</v>
      </c>
      <c r="U132" s="106">
        <v>2590828.15</v>
      </c>
    </row>
    <row r="133" spans="1:21" s="134" customFormat="1" ht="15.75" thickTop="1">
      <c r="A133" s="209"/>
      <c r="B133" s="210">
        <f>+SUM(B121:B132)</f>
        <v>883.89</v>
      </c>
      <c r="C133" s="210">
        <f t="shared" ref="C133:U133" si="15">+SUM(C121:C132)</f>
        <v>4273259.05</v>
      </c>
      <c r="D133" s="210">
        <f t="shared" si="15"/>
        <v>81101.52</v>
      </c>
      <c r="E133" s="210">
        <f t="shared" si="15"/>
        <v>0</v>
      </c>
      <c r="F133" s="210">
        <f t="shared" si="15"/>
        <v>0</v>
      </c>
      <c r="G133" s="210">
        <f t="shared" si="15"/>
        <v>0</v>
      </c>
      <c r="H133" s="210">
        <f t="shared" si="15"/>
        <v>2233033.9500000002</v>
      </c>
      <c r="I133" s="210">
        <f t="shared" si="15"/>
        <v>5633874.4000000004</v>
      </c>
      <c r="J133" s="210">
        <f t="shared" si="15"/>
        <v>973084.94000000006</v>
      </c>
      <c r="K133" s="210">
        <f t="shared" si="15"/>
        <v>1568138.3599999999</v>
      </c>
      <c r="L133" s="210">
        <f t="shared" si="15"/>
        <v>2536259.44</v>
      </c>
      <c r="M133" s="210">
        <f t="shared" si="15"/>
        <v>402518.91000000003</v>
      </c>
      <c r="N133" s="210">
        <f t="shared" si="15"/>
        <v>0</v>
      </c>
      <c r="O133" s="210">
        <f t="shared" si="15"/>
        <v>0</v>
      </c>
      <c r="P133" s="210">
        <f t="shared" si="15"/>
        <v>39658.230000000003</v>
      </c>
      <c r="Q133" s="210">
        <f t="shared" si="15"/>
        <v>0</v>
      </c>
      <c r="R133" s="210">
        <f t="shared" si="15"/>
        <v>693682</v>
      </c>
      <c r="S133" s="210">
        <f t="shared" si="15"/>
        <v>1966042.4499999997</v>
      </c>
      <c r="T133" s="210">
        <f t="shared" si="15"/>
        <v>0</v>
      </c>
      <c r="U133" s="210">
        <f t="shared" si="15"/>
        <v>20401537.140000001</v>
      </c>
    </row>
    <row r="134" spans="1:21" s="134" customFormat="1">
      <c r="A134" s="145" t="s">
        <v>484</v>
      </c>
      <c r="B134" s="138">
        <v>0</v>
      </c>
      <c r="C134" s="138">
        <v>266656.67</v>
      </c>
      <c r="D134" s="138">
        <v>5220</v>
      </c>
      <c r="E134" s="138">
        <v>0</v>
      </c>
      <c r="F134" s="138">
        <v>0</v>
      </c>
      <c r="G134" s="138">
        <v>0</v>
      </c>
      <c r="H134" s="138">
        <v>197471.25</v>
      </c>
      <c r="I134" s="138">
        <v>451832.06</v>
      </c>
      <c r="J134" s="138">
        <v>28577.13</v>
      </c>
      <c r="K134" s="138">
        <v>0</v>
      </c>
      <c r="L134" s="138">
        <v>16720</v>
      </c>
      <c r="M134" s="138">
        <v>4031.39</v>
      </c>
      <c r="N134" s="138">
        <v>0</v>
      </c>
      <c r="O134" s="138">
        <v>0</v>
      </c>
      <c r="P134" s="138">
        <v>2758.69</v>
      </c>
      <c r="Q134" s="138">
        <v>0</v>
      </c>
      <c r="R134" s="138">
        <v>50902.3</v>
      </c>
      <c r="S134" s="138">
        <v>320676.95</v>
      </c>
      <c r="T134" s="138">
        <v>0</v>
      </c>
      <c r="U134" s="106">
        <v>1344846.44</v>
      </c>
    </row>
    <row r="135" spans="1:21" s="134" customFormat="1">
      <c r="A135" s="145" t="s">
        <v>486</v>
      </c>
      <c r="B135" s="75">
        <v>0</v>
      </c>
      <c r="C135" s="75">
        <v>495930.35</v>
      </c>
      <c r="D135" s="75">
        <v>5220</v>
      </c>
      <c r="E135" s="75">
        <v>0</v>
      </c>
      <c r="F135" s="75">
        <v>0</v>
      </c>
      <c r="G135" s="75">
        <v>0</v>
      </c>
      <c r="H135" s="75">
        <v>220899.94</v>
      </c>
      <c r="I135" s="75">
        <v>224682.9</v>
      </c>
      <c r="J135" s="75">
        <v>56680.67</v>
      </c>
      <c r="K135" s="75">
        <v>0</v>
      </c>
      <c r="L135" s="75">
        <v>0</v>
      </c>
      <c r="M135" s="75">
        <v>57294.45</v>
      </c>
      <c r="N135" s="75">
        <v>0</v>
      </c>
      <c r="O135" s="75">
        <v>0</v>
      </c>
      <c r="P135" s="75">
        <v>1874.26</v>
      </c>
      <c r="Q135" s="75">
        <v>0</v>
      </c>
      <c r="R135" s="75">
        <v>55523.02</v>
      </c>
      <c r="S135" s="75">
        <v>282303.84999999998</v>
      </c>
      <c r="T135" s="75">
        <v>0</v>
      </c>
      <c r="U135" s="160">
        <v>1400409.44</v>
      </c>
    </row>
    <row r="136" spans="1:21" s="134" customFormat="1">
      <c r="A136" s="145" t="s">
        <v>488</v>
      </c>
      <c r="B136" s="138">
        <v>0</v>
      </c>
      <c r="C136" s="138">
        <v>255430.78</v>
      </c>
      <c r="D136" s="138">
        <v>3480</v>
      </c>
      <c r="E136" s="138">
        <v>0</v>
      </c>
      <c r="F136" s="138">
        <v>0</v>
      </c>
      <c r="G136" s="138">
        <v>0</v>
      </c>
      <c r="H136" s="138">
        <v>148943.97</v>
      </c>
      <c r="I136" s="138">
        <v>689671.55</v>
      </c>
      <c r="J136" s="138">
        <v>21182.36</v>
      </c>
      <c r="K136" s="138">
        <v>0</v>
      </c>
      <c r="L136" s="138">
        <v>0</v>
      </c>
      <c r="M136" s="138">
        <v>54207.73</v>
      </c>
      <c r="N136" s="138">
        <v>0</v>
      </c>
      <c r="O136" s="138">
        <v>0</v>
      </c>
      <c r="P136" s="138">
        <v>3020.36</v>
      </c>
      <c r="Q136" s="138">
        <v>0</v>
      </c>
      <c r="R136" s="138">
        <v>56938.98</v>
      </c>
      <c r="S136" s="138">
        <v>149272.28</v>
      </c>
      <c r="T136" s="138">
        <v>0</v>
      </c>
      <c r="U136" s="106">
        <v>1382148.01</v>
      </c>
    </row>
    <row r="137" spans="1:21" s="134" customFormat="1">
      <c r="A137" s="145" t="s">
        <v>490</v>
      </c>
      <c r="B137" s="83">
        <v>0</v>
      </c>
      <c r="C137" s="83">
        <v>121077.38</v>
      </c>
      <c r="D137" s="83">
        <v>6960</v>
      </c>
      <c r="E137" s="83">
        <v>0</v>
      </c>
      <c r="F137" s="83">
        <v>0</v>
      </c>
      <c r="G137" s="83">
        <v>0</v>
      </c>
      <c r="H137" s="83">
        <v>121750.08</v>
      </c>
      <c r="I137" s="83">
        <v>373548.25</v>
      </c>
      <c r="J137" s="83">
        <v>1500</v>
      </c>
      <c r="K137" s="83">
        <v>0</v>
      </c>
      <c r="L137" s="83">
        <v>227419.9</v>
      </c>
      <c r="M137" s="83">
        <v>25360</v>
      </c>
      <c r="N137" s="83">
        <v>0</v>
      </c>
      <c r="O137" s="83">
        <v>0</v>
      </c>
      <c r="P137" s="83">
        <v>4408.8599999999997</v>
      </c>
      <c r="Q137" s="83">
        <v>7549.41</v>
      </c>
      <c r="R137" s="83">
        <v>0</v>
      </c>
      <c r="S137" s="83">
        <v>157224.10999999999</v>
      </c>
      <c r="T137" s="83">
        <v>0</v>
      </c>
      <c r="U137" s="160">
        <v>1046797.99</v>
      </c>
    </row>
    <row r="138" spans="1:21" s="134" customFormat="1">
      <c r="A138" s="145" t="s">
        <v>493</v>
      </c>
      <c r="B138" s="81">
        <v>0</v>
      </c>
      <c r="C138" s="81">
        <v>0</v>
      </c>
      <c r="D138" s="81">
        <v>45384.32</v>
      </c>
      <c r="E138" s="81">
        <v>0</v>
      </c>
      <c r="F138" s="81">
        <v>0</v>
      </c>
      <c r="G138" s="81">
        <v>0</v>
      </c>
      <c r="H138" s="81">
        <v>237604.04</v>
      </c>
      <c r="I138" s="81">
        <v>594116.93999999994</v>
      </c>
      <c r="J138" s="81">
        <v>13722.78</v>
      </c>
      <c r="K138" s="81">
        <v>41714.78</v>
      </c>
      <c r="L138" s="81">
        <v>182020</v>
      </c>
      <c r="M138" s="81">
        <v>43363.28</v>
      </c>
      <c r="N138" s="81">
        <v>0</v>
      </c>
      <c r="O138" s="81">
        <v>0</v>
      </c>
      <c r="P138" s="81">
        <v>3799.46</v>
      </c>
      <c r="Q138" s="81">
        <v>0</v>
      </c>
      <c r="R138" s="81">
        <v>64741.27</v>
      </c>
      <c r="S138" s="81">
        <v>131057.51</v>
      </c>
      <c r="T138" s="81">
        <v>0</v>
      </c>
      <c r="U138" s="106">
        <v>1357524.38</v>
      </c>
    </row>
    <row r="139" spans="1:21" s="134" customFormat="1">
      <c r="A139" s="145" t="s">
        <v>495</v>
      </c>
      <c r="B139" s="75">
        <v>0</v>
      </c>
      <c r="C139" s="75">
        <v>207776.2</v>
      </c>
      <c r="D139" s="75">
        <v>189325.56</v>
      </c>
      <c r="E139" s="75">
        <v>0</v>
      </c>
      <c r="F139" s="75">
        <v>0</v>
      </c>
      <c r="G139" s="75">
        <v>0</v>
      </c>
      <c r="H139" s="75">
        <v>202948.28</v>
      </c>
      <c r="I139" s="75">
        <v>760098.72</v>
      </c>
      <c r="J139" s="75">
        <v>37338.82</v>
      </c>
      <c r="K139" s="75">
        <v>41715.32</v>
      </c>
      <c r="L139" s="75">
        <v>231680</v>
      </c>
      <c r="M139" s="75">
        <v>0</v>
      </c>
      <c r="N139" s="75">
        <v>0</v>
      </c>
      <c r="O139" s="75">
        <v>0</v>
      </c>
      <c r="P139" s="75">
        <v>3193.78</v>
      </c>
      <c r="Q139" s="75">
        <v>0</v>
      </c>
      <c r="R139" s="75">
        <v>80800.91</v>
      </c>
      <c r="S139" s="75">
        <v>36349.919999999998</v>
      </c>
      <c r="T139" s="75">
        <v>0</v>
      </c>
      <c r="U139" s="160">
        <v>1791227.51</v>
      </c>
    </row>
    <row r="140" spans="1:21" s="134" customFormat="1">
      <c r="A140" s="145" t="s">
        <v>497</v>
      </c>
      <c r="B140" s="81">
        <v>0</v>
      </c>
      <c r="C140" s="81">
        <v>627364.05000000005</v>
      </c>
      <c r="D140" s="81">
        <v>82885.919999999998</v>
      </c>
      <c r="E140" s="81">
        <v>0</v>
      </c>
      <c r="F140" s="81">
        <v>0</v>
      </c>
      <c r="G140" s="81">
        <v>0</v>
      </c>
      <c r="H140" s="81">
        <v>159150</v>
      </c>
      <c r="I140" s="81">
        <v>584409.91</v>
      </c>
      <c r="J140" s="81">
        <v>92477.82</v>
      </c>
      <c r="K140" s="81">
        <v>110155.86</v>
      </c>
      <c r="L140" s="81">
        <v>176500</v>
      </c>
      <c r="M140" s="81">
        <v>40095.660000000003</v>
      </c>
      <c r="N140" s="81">
        <v>0</v>
      </c>
      <c r="O140" s="81">
        <v>0</v>
      </c>
      <c r="P140" s="81">
        <v>3958.09</v>
      </c>
      <c r="Q140" s="81">
        <v>0</v>
      </c>
      <c r="R140" s="81">
        <v>33738.980000000003</v>
      </c>
      <c r="S140" s="81">
        <v>58938.43</v>
      </c>
      <c r="T140" s="82">
        <v>0</v>
      </c>
      <c r="U140" s="106">
        <v>1969674.72</v>
      </c>
    </row>
    <row r="141" spans="1:21" s="134" customFormat="1">
      <c r="A141" s="145" t="s">
        <v>501</v>
      </c>
      <c r="B141" s="83">
        <v>0</v>
      </c>
      <c r="C141" s="83">
        <v>27728.51</v>
      </c>
      <c r="D141" s="83">
        <v>54536.28</v>
      </c>
      <c r="E141" s="83">
        <v>0</v>
      </c>
      <c r="F141" s="83">
        <v>0</v>
      </c>
      <c r="G141" s="83">
        <v>0</v>
      </c>
      <c r="H141" s="83">
        <v>235231.43</v>
      </c>
      <c r="I141" s="83">
        <v>891388.57</v>
      </c>
      <c r="J141" s="83">
        <v>51400.02</v>
      </c>
      <c r="K141" s="83">
        <v>89211.41</v>
      </c>
      <c r="L141" s="83">
        <v>122320</v>
      </c>
      <c r="M141" s="83">
        <v>47999.81</v>
      </c>
      <c r="N141" s="83">
        <v>0</v>
      </c>
      <c r="O141" s="83">
        <v>0</v>
      </c>
      <c r="P141" s="83">
        <v>3509.76</v>
      </c>
      <c r="Q141" s="83">
        <v>0</v>
      </c>
      <c r="R141" s="83">
        <v>11208.71</v>
      </c>
      <c r="S141" s="83">
        <v>149530.57</v>
      </c>
      <c r="T141" s="83">
        <v>0</v>
      </c>
      <c r="U141" s="160">
        <v>1684065.07</v>
      </c>
    </row>
    <row r="142" spans="1:21" s="134" customFormat="1">
      <c r="A142" s="145" t="s">
        <v>504</v>
      </c>
      <c r="B142" s="138">
        <v>0</v>
      </c>
      <c r="C142" s="138">
        <v>224321.7</v>
      </c>
      <c r="D142" s="138">
        <v>54970.720000000001</v>
      </c>
      <c r="E142" s="138">
        <v>0</v>
      </c>
      <c r="F142" s="138">
        <v>0</v>
      </c>
      <c r="G142" s="138">
        <v>0</v>
      </c>
      <c r="H142" s="138">
        <v>182004.22</v>
      </c>
      <c r="I142" s="138">
        <v>671956.61</v>
      </c>
      <c r="J142" s="138">
        <v>58292.04</v>
      </c>
      <c r="K142" s="138">
        <v>76104.58</v>
      </c>
      <c r="L142" s="138">
        <v>283880</v>
      </c>
      <c r="M142" s="138">
        <v>118195.89</v>
      </c>
      <c r="N142" s="138">
        <v>0</v>
      </c>
      <c r="O142" s="138">
        <v>0</v>
      </c>
      <c r="P142" s="138">
        <v>4718.8</v>
      </c>
      <c r="Q142" s="138">
        <v>0</v>
      </c>
      <c r="R142" s="138">
        <v>89241.04</v>
      </c>
      <c r="S142" s="138">
        <v>190008.52</v>
      </c>
      <c r="T142" s="138">
        <v>0</v>
      </c>
      <c r="U142" s="106">
        <v>1953694.12</v>
      </c>
    </row>
    <row r="143" spans="1:21" s="134" customFormat="1">
      <c r="A143" s="145" t="s">
        <v>507</v>
      </c>
      <c r="B143" s="83">
        <v>0</v>
      </c>
      <c r="C143" s="83">
        <v>519469.41</v>
      </c>
      <c r="D143" s="83">
        <v>0</v>
      </c>
      <c r="E143" s="83">
        <v>0</v>
      </c>
      <c r="F143" s="83">
        <v>0</v>
      </c>
      <c r="G143" s="83">
        <v>0</v>
      </c>
      <c r="H143" s="83">
        <v>244313.69</v>
      </c>
      <c r="I143" s="83">
        <v>820171.3</v>
      </c>
      <c r="J143" s="83">
        <v>37525.699999999997</v>
      </c>
      <c r="K143" s="83">
        <v>0</v>
      </c>
      <c r="L143" s="83">
        <v>140760</v>
      </c>
      <c r="M143" s="83">
        <v>26430</v>
      </c>
      <c r="N143" s="83">
        <v>0</v>
      </c>
      <c r="O143" s="83">
        <v>0</v>
      </c>
      <c r="P143" s="83">
        <v>5875.2</v>
      </c>
      <c r="Q143" s="83">
        <v>0</v>
      </c>
      <c r="R143" s="83">
        <v>148134.59</v>
      </c>
      <c r="S143" s="83">
        <v>493682.55</v>
      </c>
      <c r="T143" s="83">
        <v>0</v>
      </c>
      <c r="U143" s="160">
        <v>2436362.44</v>
      </c>
    </row>
    <row r="144" spans="1:21" s="134" customFormat="1">
      <c r="A144" s="145" t="s">
        <v>510</v>
      </c>
      <c r="B144" s="138">
        <v>0</v>
      </c>
      <c r="C144" s="138">
        <v>642067.78</v>
      </c>
      <c r="D144" s="138">
        <v>448607.62</v>
      </c>
      <c r="E144" s="138">
        <v>0</v>
      </c>
      <c r="F144" s="138">
        <v>0</v>
      </c>
      <c r="G144" s="138">
        <v>0</v>
      </c>
      <c r="H144" s="138">
        <v>265216.51</v>
      </c>
      <c r="I144" s="138">
        <v>834665.02</v>
      </c>
      <c r="J144" s="138">
        <v>52105.46</v>
      </c>
      <c r="K144" s="138">
        <v>128235.23</v>
      </c>
      <c r="L144" s="138">
        <v>384360</v>
      </c>
      <c r="M144" s="138">
        <v>5200</v>
      </c>
      <c r="N144" s="138">
        <v>0</v>
      </c>
      <c r="O144" s="138">
        <v>0</v>
      </c>
      <c r="P144" s="138">
        <v>3776.96</v>
      </c>
      <c r="Q144" s="138">
        <v>0</v>
      </c>
      <c r="R144" s="138">
        <v>197230.51</v>
      </c>
      <c r="S144" s="138">
        <v>118180.41</v>
      </c>
      <c r="T144" s="138">
        <v>0</v>
      </c>
      <c r="U144" s="106">
        <v>3079645.5</v>
      </c>
    </row>
    <row r="145" spans="1:21" s="134" customFormat="1" ht="15.75" thickBot="1">
      <c r="A145" s="145" t="s">
        <v>512</v>
      </c>
      <c r="B145" s="83">
        <v>0</v>
      </c>
      <c r="C145" s="83">
        <v>393576.79</v>
      </c>
      <c r="D145" s="83">
        <v>135070.42000000001</v>
      </c>
      <c r="E145" s="83">
        <v>0</v>
      </c>
      <c r="F145" s="83">
        <v>0</v>
      </c>
      <c r="G145" s="83">
        <v>0</v>
      </c>
      <c r="H145" s="83">
        <v>194669.87</v>
      </c>
      <c r="I145" s="83">
        <v>695766.23</v>
      </c>
      <c r="J145" s="83">
        <v>0</v>
      </c>
      <c r="K145" s="83">
        <v>144133.26</v>
      </c>
      <c r="L145" s="83">
        <v>145709.26999999999</v>
      </c>
      <c r="M145" s="83">
        <v>14556.95</v>
      </c>
      <c r="N145" s="83">
        <v>0</v>
      </c>
      <c r="O145" s="83">
        <v>0</v>
      </c>
      <c r="P145" s="83">
        <v>4512.97</v>
      </c>
      <c r="Q145" s="83">
        <v>0</v>
      </c>
      <c r="R145" s="83">
        <v>16940.73</v>
      </c>
      <c r="S145" s="83">
        <v>101839.83</v>
      </c>
      <c r="T145" s="83">
        <v>0</v>
      </c>
      <c r="U145" s="160">
        <v>1846776.32</v>
      </c>
    </row>
    <row r="146" spans="1:21" s="134" customFormat="1" ht="15.75" thickTop="1">
      <c r="A146" s="146"/>
      <c r="B146" s="210">
        <f>+SUM(B134:B145)</f>
        <v>0</v>
      </c>
      <c r="C146" s="210">
        <f t="shared" ref="C146:U146" si="16">+SUM(C134:C145)</f>
        <v>3781399.62</v>
      </c>
      <c r="D146" s="210">
        <f t="shared" si="16"/>
        <v>1031660.84</v>
      </c>
      <c r="E146" s="210">
        <f t="shared" si="16"/>
        <v>0</v>
      </c>
      <c r="F146" s="210">
        <f t="shared" si="16"/>
        <v>0</v>
      </c>
      <c r="G146" s="210">
        <f t="shared" si="16"/>
        <v>0</v>
      </c>
      <c r="H146" s="210">
        <f t="shared" si="16"/>
        <v>2410203.2800000003</v>
      </c>
      <c r="I146" s="210">
        <f t="shared" si="16"/>
        <v>7592308.0600000005</v>
      </c>
      <c r="J146" s="210">
        <f t="shared" si="16"/>
        <v>450802.80000000005</v>
      </c>
      <c r="K146" s="210">
        <f t="shared" si="16"/>
        <v>631270.43999999994</v>
      </c>
      <c r="L146" s="210">
        <f t="shared" si="16"/>
        <v>1911369.17</v>
      </c>
      <c r="M146" s="210">
        <f t="shared" si="16"/>
        <v>436735.16000000003</v>
      </c>
      <c r="N146" s="210">
        <f t="shared" si="16"/>
        <v>0</v>
      </c>
      <c r="O146" s="210">
        <f t="shared" si="16"/>
        <v>0</v>
      </c>
      <c r="P146" s="210">
        <f t="shared" si="16"/>
        <v>45407.189999999995</v>
      </c>
      <c r="Q146" s="210">
        <f t="shared" si="16"/>
        <v>7549.41</v>
      </c>
      <c r="R146" s="210">
        <f t="shared" si="16"/>
        <v>805401.03999999992</v>
      </c>
      <c r="S146" s="210">
        <f t="shared" si="16"/>
        <v>2189064.9300000002</v>
      </c>
      <c r="T146" s="210">
        <f t="shared" si="16"/>
        <v>0</v>
      </c>
      <c r="U146" s="210">
        <f t="shared" si="16"/>
        <v>21293171.939999998</v>
      </c>
    </row>
    <row r="147" spans="1:21" s="134" customFormat="1">
      <c r="A147" s="145" t="s">
        <v>514</v>
      </c>
      <c r="B147" s="138">
        <v>0</v>
      </c>
      <c r="C147" s="138">
        <v>48310.87</v>
      </c>
      <c r="D147" s="138">
        <v>261102.52</v>
      </c>
      <c r="E147" s="138">
        <v>0</v>
      </c>
      <c r="F147" s="138">
        <v>0</v>
      </c>
      <c r="G147" s="138">
        <v>0</v>
      </c>
      <c r="H147" s="138">
        <v>204901.69</v>
      </c>
      <c r="I147" s="138">
        <v>686095.89</v>
      </c>
      <c r="J147" s="138">
        <v>21385.16</v>
      </c>
      <c r="K147" s="138">
        <v>0</v>
      </c>
      <c r="L147" s="138">
        <v>0</v>
      </c>
      <c r="M147" s="138">
        <v>181844.49</v>
      </c>
      <c r="N147" s="138">
        <v>0</v>
      </c>
      <c r="O147" s="138">
        <v>0</v>
      </c>
      <c r="P147" s="138">
        <v>1506.72</v>
      </c>
      <c r="Q147" s="138">
        <v>0</v>
      </c>
      <c r="R147" s="138">
        <v>25403.52</v>
      </c>
      <c r="S147" s="138">
        <v>27888.29</v>
      </c>
      <c r="T147" s="138">
        <v>0</v>
      </c>
      <c r="U147" s="106">
        <v>1458439.15</v>
      </c>
    </row>
    <row r="148" spans="1:21" s="134" customFormat="1">
      <c r="A148" s="145" t="s">
        <v>516</v>
      </c>
      <c r="B148" s="83">
        <v>0</v>
      </c>
      <c r="C148" s="83">
        <v>189790.22</v>
      </c>
      <c r="D148" s="83">
        <v>0</v>
      </c>
      <c r="E148" s="83">
        <v>0</v>
      </c>
      <c r="F148" s="83">
        <v>0</v>
      </c>
      <c r="G148" s="83">
        <v>0</v>
      </c>
      <c r="H148" s="83">
        <v>224549.87</v>
      </c>
      <c r="I148" s="83">
        <v>635005.69999999995</v>
      </c>
      <c r="J148" s="83">
        <v>0</v>
      </c>
      <c r="K148" s="83">
        <v>36652</v>
      </c>
      <c r="L148" s="83">
        <v>37296</v>
      </c>
      <c r="M148" s="83">
        <v>0</v>
      </c>
      <c r="N148" s="83">
        <v>0</v>
      </c>
      <c r="O148" s="83">
        <v>0</v>
      </c>
      <c r="P148" s="83">
        <v>6270.34</v>
      </c>
      <c r="Q148" s="83">
        <v>0</v>
      </c>
      <c r="R148" s="83">
        <v>78628.36</v>
      </c>
      <c r="S148" s="83">
        <v>81557.02</v>
      </c>
      <c r="T148" s="83">
        <v>0</v>
      </c>
      <c r="U148" s="160">
        <v>1289749.51</v>
      </c>
    </row>
    <row r="149" spans="1:21" s="134" customFormat="1">
      <c r="A149" s="145" t="s">
        <v>517</v>
      </c>
      <c r="B149" s="81">
        <v>0</v>
      </c>
      <c r="C149" s="81">
        <v>1431.28</v>
      </c>
      <c r="D149" s="81">
        <v>0</v>
      </c>
      <c r="E149" s="81">
        <v>0</v>
      </c>
      <c r="F149" s="81">
        <v>0</v>
      </c>
      <c r="G149" s="81">
        <v>0</v>
      </c>
      <c r="H149" s="81">
        <v>332526.95</v>
      </c>
      <c r="I149" s="81">
        <v>656058.87</v>
      </c>
      <c r="J149" s="81">
        <v>792.6</v>
      </c>
      <c r="K149" s="81">
        <v>24255</v>
      </c>
      <c r="L149" s="81">
        <v>431105.8</v>
      </c>
      <c r="M149" s="81">
        <v>57363.68</v>
      </c>
      <c r="N149" s="81">
        <v>0</v>
      </c>
      <c r="O149" s="81">
        <v>0</v>
      </c>
      <c r="P149" s="81">
        <v>5302.94</v>
      </c>
      <c r="Q149" s="81">
        <v>0</v>
      </c>
      <c r="R149" s="81">
        <v>3121.52</v>
      </c>
      <c r="S149" s="81">
        <v>30810.89</v>
      </c>
      <c r="T149" s="81">
        <v>0</v>
      </c>
      <c r="U149" s="106">
        <v>1542769.53</v>
      </c>
    </row>
    <row r="150" spans="1:21" s="134" customFormat="1">
      <c r="A150" s="145" t="s">
        <v>523</v>
      </c>
      <c r="B150" s="83">
        <v>0</v>
      </c>
      <c r="C150" s="83">
        <v>0</v>
      </c>
      <c r="D150" s="83">
        <v>0</v>
      </c>
      <c r="E150" s="83">
        <v>0</v>
      </c>
      <c r="F150" s="83">
        <v>0</v>
      </c>
      <c r="G150" s="83">
        <v>0</v>
      </c>
      <c r="H150" s="83">
        <v>142094.92000000001</v>
      </c>
      <c r="I150" s="83">
        <v>1122880.1000000001</v>
      </c>
      <c r="J150" s="83">
        <v>298830.25</v>
      </c>
      <c r="K150" s="83">
        <v>147607.64000000001</v>
      </c>
      <c r="L150" s="83">
        <v>225702.97</v>
      </c>
      <c r="M150" s="83">
        <v>0</v>
      </c>
      <c r="N150" s="83">
        <v>0</v>
      </c>
      <c r="O150" s="83">
        <v>0</v>
      </c>
      <c r="P150" s="83">
        <v>5003.3100000000004</v>
      </c>
      <c r="Q150" s="83">
        <v>0</v>
      </c>
      <c r="R150" s="83">
        <v>86977.32</v>
      </c>
      <c r="S150" s="83">
        <v>0</v>
      </c>
      <c r="T150" s="83">
        <v>0</v>
      </c>
      <c r="U150" s="160">
        <v>2029096.51</v>
      </c>
    </row>
    <row r="151" spans="1:21" s="134" customFormat="1">
      <c r="A151" s="145" t="s">
        <v>528</v>
      </c>
      <c r="B151" s="81">
        <v>0</v>
      </c>
      <c r="C151" s="81">
        <v>0</v>
      </c>
      <c r="D151" s="81">
        <v>0</v>
      </c>
      <c r="E151" s="81">
        <v>0</v>
      </c>
      <c r="F151" s="81">
        <v>0</v>
      </c>
      <c r="G151" s="81">
        <v>0</v>
      </c>
      <c r="H151" s="81">
        <v>335032.74</v>
      </c>
      <c r="I151" s="81">
        <v>724645.35</v>
      </c>
      <c r="J151" s="81">
        <v>336432.74</v>
      </c>
      <c r="K151" s="81">
        <v>3176.98</v>
      </c>
      <c r="L151" s="81">
        <v>40358</v>
      </c>
      <c r="M151" s="81">
        <v>42857.919999999998</v>
      </c>
      <c r="N151" s="81">
        <v>0</v>
      </c>
      <c r="O151" s="81">
        <v>0</v>
      </c>
      <c r="P151" s="81">
        <v>0</v>
      </c>
      <c r="Q151" s="81">
        <v>0</v>
      </c>
      <c r="R151" s="81">
        <v>97160.88</v>
      </c>
      <c r="S151" s="81">
        <v>0</v>
      </c>
      <c r="T151" s="81">
        <v>0</v>
      </c>
      <c r="U151" s="106">
        <v>1579664.61</v>
      </c>
    </row>
    <row r="152" spans="1:21" s="134" customFormat="1">
      <c r="A152" s="145" t="s">
        <v>529</v>
      </c>
      <c r="B152" s="83">
        <v>0</v>
      </c>
      <c r="C152" s="83">
        <v>0</v>
      </c>
      <c r="D152" s="83">
        <v>0</v>
      </c>
      <c r="E152" s="83">
        <v>0</v>
      </c>
      <c r="F152" s="83">
        <v>0</v>
      </c>
      <c r="G152" s="83">
        <v>0</v>
      </c>
      <c r="H152" s="83">
        <v>347017.44</v>
      </c>
      <c r="I152" s="83">
        <v>415530.99</v>
      </c>
      <c r="J152" s="83">
        <v>393.69</v>
      </c>
      <c r="K152" s="83">
        <v>54893.69</v>
      </c>
      <c r="L152" s="83">
        <v>93180</v>
      </c>
      <c r="M152" s="83">
        <v>37413.68</v>
      </c>
      <c r="N152" s="83">
        <v>0</v>
      </c>
      <c r="O152" s="83">
        <v>0</v>
      </c>
      <c r="P152" s="83">
        <v>0</v>
      </c>
      <c r="Q152" s="83">
        <v>0</v>
      </c>
      <c r="R152" s="83">
        <v>3546.58</v>
      </c>
      <c r="S152" s="83">
        <v>0</v>
      </c>
      <c r="T152" s="83">
        <v>0</v>
      </c>
      <c r="U152" s="160">
        <v>951976.07</v>
      </c>
    </row>
    <row r="153" spans="1:21" s="134" customFormat="1">
      <c r="A153" s="145" t="s">
        <v>530</v>
      </c>
      <c r="B153" s="81">
        <v>0</v>
      </c>
      <c r="C153" s="81">
        <v>15138.69</v>
      </c>
      <c r="D153" s="81">
        <v>506.02</v>
      </c>
      <c r="E153" s="81">
        <v>0</v>
      </c>
      <c r="F153" s="81">
        <v>0</v>
      </c>
      <c r="G153" s="81">
        <v>0</v>
      </c>
      <c r="H153" s="81">
        <v>350615.03</v>
      </c>
      <c r="I153" s="81">
        <v>208869.46</v>
      </c>
      <c r="J153" s="81">
        <v>69691.960000000006</v>
      </c>
      <c r="K153" s="81">
        <v>50345.58</v>
      </c>
      <c r="L153" s="81">
        <v>56098</v>
      </c>
      <c r="M153" s="81">
        <v>38913.65</v>
      </c>
      <c r="N153" s="81">
        <v>0</v>
      </c>
      <c r="O153" s="81">
        <v>0</v>
      </c>
      <c r="P153" s="81">
        <v>0</v>
      </c>
      <c r="Q153" s="81">
        <v>0</v>
      </c>
      <c r="R153" s="81">
        <v>19727.39</v>
      </c>
      <c r="S153" s="81">
        <v>175563.43</v>
      </c>
      <c r="T153" s="81">
        <v>0</v>
      </c>
      <c r="U153" s="106">
        <v>985469.21</v>
      </c>
    </row>
    <row r="154" spans="1:21" s="134" customFormat="1">
      <c r="A154" s="145" t="s">
        <v>534</v>
      </c>
      <c r="B154" s="83">
        <v>0</v>
      </c>
      <c r="C154" s="83">
        <v>287197.44</v>
      </c>
      <c r="D154" s="83">
        <v>0</v>
      </c>
      <c r="E154" s="83">
        <v>0</v>
      </c>
      <c r="F154" s="83">
        <v>0</v>
      </c>
      <c r="G154" s="83">
        <v>0</v>
      </c>
      <c r="H154" s="83">
        <v>281266.27</v>
      </c>
      <c r="I154" s="83">
        <v>430666.4</v>
      </c>
      <c r="J154" s="83">
        <v>24159.29</v>
      </c>
      <c r="K154" s="83">
        <v>65104.800000000003</v>
      </c>
      <c r="L154" s="83">
        <v>74907</v>
      </c>
      <c r="M154" s="83">
        <v>68716.92</v>
      </c>
      <c r="N154" s="83">
        <v>0</v>
      </c>
      <c r="O154" s="83">
        <v>0</v>
      </c>
      <c r="P154" s="83">
        <v>0</v>
      </c>
      <c r="Q154" s="83">
        <v>0</v>
      </c>
      <c r="R154" s="83">
        <v>23681.67</v>
      </c>
      <c r="S154" s="83">
        <v>171500.64</v>
      </c>
      <c r="T154" s="83">
        <v>0</v>
      </c>
      <c r="U154" s="160">
        <v>1427200.43</v>
      </c>
    </row>
    <row r="155" spans="1:21" s="134" customFormat="1">
      <c r="A155" s="145" t="s">
        <v>535</v>
      </c>
      <c r="B155" s="81">
        <v>0</v>
      </c>
      <c r="C155" s="81">
        <v>312064.14</v>
      </c>
      <c r="D155" s="81">
        <v>0</v>
      </c>
      <c r="E155" s="81">
        <v>0</v>
      </c>
      <c r="F155" s="81">
        <v>0</v>
      </c>
      <c r="G155" s="81">
        <v>0</v>
      </c>
      <c r="H155" s="81">
        <v>198650.54</v>
      </c>
      <c r="I155" s="81">
        <v>532787.64</v>
      </c>
      <c r="J155" s="81">
        <v>43018.17</v>
      </c>
      <c r="K155" s="81">
        <v>47335.199999999997</v>
      </c>
      <c r="L155" s="81">
        <v>180980.73</v>
      </c>
      <c r="M155" s="81">
        <v>86925.73</v>
      </c>
      <c r="N155" s="81">
        <v>0</v>
      </c>
      <c r="O155" s="81">
        <v>0</v>
      </c>
      <c r="P155" s="81">
        <v>0</v>
      </c>
      <c r="Q155" s="81">
        <v>0</v>
      </c>
      <c r="R155" s="81">
        <v>14890.85</v>
      </c>
      <c r="S155" s="81">
        <v>107195.42</v>
      </c>
      <c r="T155" s="81">
        <v>0</v>
      </c>
      <c r="U155" s="106">
        <v>1523848.42</v>
      </c>
    </row>
    <row r="156" spans="1:21" s="134" customFormat="1">
      <c r="A156" s="145" t="s">
        <v>536</v>
      </c>
      <c r="B156" s="83">
        <v>0</v>
      </c>
      <c r="C156" s="83">
        <v>0</v>
      </c>
      <c r="D156" s="83">
        <v>0</v>
      </c>
      <c r="E156" s="83">
        <v>0</v>
      </c>
      <c r="F156" s="83">
        <v>0</v>
      </c>
      <c r="G156" s="83">
        <v>0</v>
      </c>
      <c r="H156" s="83">
        <v>288009.78999999998</v>
      </c>
      <c r="I156" s="83">
        <v>580059.63</v>
      </c>
      <c r="J156" s="83">
        <v>17882.3</v>
      </c>
      <c r="K156" s="83">
        <v>15778.4</v>
      </c>
      <c r="L156" s="83">
        <v>110377.60000000001</v>
      </c>
      <c r="M156" s="83">
        <v>76634.570000000007</v>
      </c>
      <c r="N156" s="83">
        <v>0</v>
      </c>
      <c r="O156" s="83">
        <v>0</v>
      </c>
      <c r="P156" s="83">
        <v>0</v>
      </c>
      <c r="Q156" s="83">
        <v>0</v>
      </c>
      <c r="R156" s="83">
        <v>202503.87</v>
      </c>
      <c r="S156" s="83">
        <v>406278.3</v>
      </c>
      <c r="T156" s="83">
        <v>0</v>
      </c>
      <c r="U156" s="160">
        <v>1697524.46</v>
      </c>
    </row>
    <row r="157" spans="1:21" s="134" customFormat="1">
      <c r="A157" s="145" t="s">
        <v>544</v>
      </c>
      <c r="B157" s="105">
        <v>0</v>
      </c>
      <c r="C157" s="105">
        <v>3565.02</v>
      </c>
      <c r="D157" s="105">
        <v>0</v>
      </c>
      <c r="E157" s="105">
        <v>0</v>
      </c>
      <c r="F157" s="105">
        <v>0</v>
      </c>
      <c r="G157" s="105">
        <v>0</v>
      </c>
      <c r="H157" s="105">
        <v>261699.86</v>
      </c>
      <c r="I157" s="105">
        <v>794689.59</v>
      </c>
      <c r="J157" s="105">
        <v>0</v>
      </c>
      <c r="K157" s="105">
        <v>78200.02</v>
      </c>
      <c r="L157" s="105">
        <v>248313.8</v>
      </c>
      <c r="M157" s="105">
        <v>154820.25</v>
      </c>
      <c r="N157" s="105">
        <v>0</v>
      </c>
      <c r="O157" s="105">
        <v>0</v>
      </c>
      <c r="P157" s="105">
        <v>0</v>
      </c>
      <c r="Q157" s="105">
        <v>0</v>
      </c>
      <c r="R157" s="105">
        <v>153922.87</v>
      </c>
      <c r="S157" s="105">
        <v>122568.31</v>
      </c>
      <c r="T157" s="105">
        <v>0</v>
      </c>
      <c r="U157" s="155">
        <v>1817779.72</v>
      </c>
    </row>
    <row r="158" spans="1:21" s="134" customFormat="1" ht="15.75" thickBot="1">
      <c r="A158" s="145" t="s">
        <v>546</v>
      </c>
      <c r="B158" s="83">
        <v>0</v>
      </c>
      <c r="C158" s="83">
        <v>165387.04999999999</v>
      </c>
      <c r="D158" s="83">
        <v>0</v>
      </c>
      <c r="E158" s="83">
        <v>0</v>
      </c>
      <c r="F158" s="83">
        <v>0</v>
      </c>
      <c r="G158" s="83">
        <v>0</v>
      </c>
      <c r="H158" s="83">
        <v>174198.41</v>
      </c>
      <c r="I158" s="83">
        <v>874180.14</v>
      </c>
      <c r="J158" s="83">
        <v>61510.99</v>
      </c>
      <c r="K158" s="83">
        <v>136311.56</v>
      </c>
      <c r="L158" s="83">
        <v>213507</v>
      </c>
      <c r="M158" s="83">
        <v>18241.05</v>
      </c>
      <c r="N158" s="83">
        <v>0</v>
      </c>
      <c r="O158" s="83">
        <v>0</v>
      </c>
      <c r="P158" s="83">
        <v>0</v>
      </c>
      <c r="Q158" s="83">
        <v>0</v>
      </c>
      <c r="R158" s="83">
        <v>69490.34</v>
      </c>
      <c r="S158" s="83">
        <v>13668.77</v>
      </c>
      <c r="T158" s="83">
        <v>0</v>
      </c>
      <c r="U158" s="160">
        <v>1726495.31</v>
      </c>
    </row>
    <row r="159" spans="1:21" s="134" customFormat="1" ht="15.75" thickTop="1">
      <c r="A159" s="146"/>
      <c r="B159" s="210">
        <f>+SUM(B147:B158)</f>
        <v>0</v>
      </c>
      <c r="C159" s="210">
        <f t="shared" ref="C159:U159" si="17">+SUM(C147:C158)</f>
        <v>1022884.71</v>
      </c>
      <c r="D159" s="210">
        <f t="shared" si="17"/>
        <v>261608.53999999998</v>
      </c>
      <c r="E159" s="210">
        <f t="shared" si="17"/>
        <v>0</v>
      </c>
      <c r="F159" s="210">
        <f t="shared" si="17"/>
        <v>0</v>
      </c>
      <c r="G159" s="210">
        <f t="shared" si="17"/>
        <v>0</v>
      </c>
      <c r="H159" s="210">
        <f t="shared" si="17"/>
        <v>3140563.5100000002</v>
      </c>
      <c r="I159" s="210">
        <f t="shared" si="17"/>
        <v>7661469.7599999998</v>
      </c>
      <c r="J159" s="210">
        <f t="shared" si="17"/>
        <v>874097.15</v>
      </c>
      <c r="K159" s="210">
        <f t="shared" si="17"/>
        <v>659660.87000000011</v>
      </c>
      <c r="L159" s="210">
        <f t="shared" si="17"/>
        <v>1711826.9000000001</v>
      </c>
      <c r="M159" s="210">
        <f t="shared" si="17"/>
        <v>763731.94</v>
      </c>
      <c r="N159" s="210">
        <f t="shared" si="17"/>
        <v>0</v>
      </c>
      <c r="O159" s="210">
        <f t="shared" si="17"/>
        <v>0</v>
      </c>
      <c r="P159" s="210">
        <f t="shared" si="17"/>
        <v>18083.310000000001</v>
      </c>
      <c r="Q159" s="210">
        <f t="shared" si="17"/>
        <v>0</v>
      </c>
      <c r="R159" s="210">
        <f t="shared" si="17"/>
        <v>779055.16999999993</v>
      </c>
      <c r="S159" s="210">
        <f t="shared" si="17"/>
        <v>1137031.07</v>
      </c>
      <c r="T159" s="210">
        <f t="shared" si="17"/>
        <v>0</v>
      </c>
      <c r="U159" s="210">
        <f t="shared" si="17"/>
        <v>18030012.93</v>
      </c>
    </row>
    <row r="160" spans="1:21" s="134" customFormat="1">
      <c r="A160" s="145" t="s">
        <v>549</v>
      </c>
      <c r="B160" s="6">
        <v>0</v>
      </c>
      <c r="C160" s="6">
        <v>1303.78</v>
      </c>
      <c r="D160" s="6">
        <v>0</v>
      </c>
      <c r="E160" s="6">
        <v>0</v>
      </c>
      <c r="F160" s="6">
        <v>0</v>
      </c>
      <c r="G160" s="6">
        <v>0</v>
      </c>
      <c r="H160" s="6">
        <v>279468.2</v>
      </c>
      <c r="I160" s="6">
        <v>1234800.54</v>
      </c>
      <c r="J160" s="6">
        <v>34339.14</v>
      </c>
      <c r="K160" s="6">
        <v>0</v>
      </c>
      <c r="L160" s="6">
        <v>0</v>
      </c>
      <c r="M160" s="6">
        <v>18241.05</v>
      </c>
      <c r="N160" s="6">
        <v>0</v>
      </c>
      <c r="O160" s="6">
        <v>0</v>
      </c>
      <c r="P160" s="6">
        <v>0</v>
      </c>
      <c r="Q160" s="6">
        <v>0</v>
      </c>
      <c r="R160" s="6">
        <v>7777.22</v>
      </c>
      <c r="S160" s="6">
        <v>0</v>
      </c>
      <c r="T160" s="6">
        <v>0</v>
      </c>
      <c r="U160" s="261">
        <v>1575929.93</v>
      </c>
    </row>
    <row r="161" spans="1:21" s="134" customFormat="1">
      <c r="A161" s="145" t="s">
        <v>566</v>
      </c>
      <c r="B161" s="263">
        <v>0</v>
      </c>
      <c r="C161" s="263">
        <v>100666.95</v>
      </c>
      <c r="D161" s="263">
        <v>0</v>
      </c>
      <c r="E161" s="263">
        <v>0</v>
      </c>
      <c r="F161" s="263">
        <v>0</v>
      </c>
      <c r="G161" s="263">
        <v>0</v>
      </c>
      <c r="H161" s="263">
        <v>280632.02</v>
      </c>
      <c r="I161" s="263">
        <v>532324.01</v>
      </c>
      <c r="J161" s="263">
        <v>54122.6</v>
      </c>
      <c r="K161" s="263">
        <v>22000</v>
      </c>
      <c r="L161" s="263">
        <v>65155.13</v>
      </c>
      <c r="M161" s="263">
        <v>243928.65</v>
      </c>
      <c r="N161" s="263">
        <v>0</v>
      </c>
      <c r="O161" s="263">
        <v>0</v>
      </c>
      <c r="P161" s="263">
        <v>0</v>
      </c>
      <c r="Q161" s="263">
        <v>0</v>
      </c>
      <c r="R161" s="263">
        <v>72003.05</v>
      </c>
      <c r="S161" s="263">
        <v>123649.82</v>
      </c>
      <c r="T161" s="263">
        <v>0</v>
      </c>
      <c r="U161" s="264">
        <v>1494482.23</v>
      </c>
    </row>
    <row r="162" spans="1:21" s="134" customFormat="1">
      <c r="A162" s="145" t="s">
        <v>568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358534.35</v>
      </c>
      <c r="I162" s="6">
        <v>1290795.42</v>
      </c>
      <c r="J162" s="6">
        <v>61439.94</v>
      </c>
      <c r="K162" s="6">
        <v>0</v>
      </c>
      <c r="L162" s="6">
        <v>264316</v>
      </c>
      <c r="M162" s="6">
        <v>120551.44</v>
      </c>
      <c r="N162" s="6">
        <v>0</v>
      </c>
      <c r="O162" s="6">
        <v>0</v>
      </c>
      <c r="P162" s="6">
        <v>0</v>
      </c>
      <c r="Q162" s="6">
        <v>0</v>
      </c>
      <c r="R162" s="6">
        <v>112747.83</v>
      </c>
      <c r="S162" s="6">
        <v>73398.149999999994</v>
      </c>
      <c r="T162" s="6">
        <v>0</v>
      </c>
      <c r="U162" s="261">
        <v>2281783.13</v>
      </c>
    </row>
    <row r="163" spans="1:21" s="134" customFormat="1">
      <c r="A163" s="145" t="s">
        <v>570</v>
      </c>
      <c r="B163" s="263">
        <v>0</v>
      </c>
      <c r="C163" s="263">
        <v>0</v>
      </c>
      <c r="D163" s="263">
        <v>0</v>
      </c>
      <c r="E163" s="263">
        <v>0</v>
      </c>
      <c r="F163" s="263">
        <v>0</v>
      </c>
      <c r="G163" s="263">
        <v>0</v>
      </c>
      <c r="H163" s="263">
        <v>213259.4</v>
      </c>
      <c r="I163" s="263">
        <v>1711720.6</v>
      </c>
      <c r="J163" s="263">
        <v>63178.84</v>
      </c>
      <c r="K163" s="263">
        <v>0</v>
      </c>
      <c r="L163" s="263">
        <v>23209</v>
      </c>
      <c r="M163" s="263">
        <v>79158.2</v>
      </c>
      <c r="N163" s="263">
        <v>0</v>
      </c>
      <c r="O163" s="263">
        <v>0</v>
      </c>
      <c r="P163" s="263">
        <v>0</v>
      </c>
      <c r="Q163" s="263">
        <v>0</v>
      </c>
      <c r="R163" s="263">
        <v>98535.83</v>
      </c>
      <c r="S163" s="263">
        <v>195079.98</v>
      </c>
      <c r="T163" s="263">
        <v>0</v>
      </c>
      <c r="U163" s="264">
        <v>2384141.85</v>
      </c>
    </row>
    <row r="164" spans="1:21" s="134" customFormat="1">
      <c r="A164" s="145" t="s">
        <v>573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6">
        <v>274539.23</v>
      </c>
      <c r="I164" s="6">
        <v>720429.15</v>
      </c>
      <c r="J164" s="6">
        <v>104216.96000000001</v>
      </c>
      <c r="K164" s="6">
        <v>18560</v>
      </c>
      <c r="L164" s="6">
        <v>74578</v>
      </c>
      <c r="M164" s="6">
        <v>135945.84</v>
      </c>
      <c r="N164" s="6">
        <v>0</v>
      </c>
      <c r="O164" s="6">
        <v>0</v>
      </c>
      <c r="P164" s="6">
        <v>0</v>
      </c>
      <c r="Q164" s="6">
        <v>0</v>
      </c>
      <c r="R164" s="6">
        <v>155245.70000000001</v>
      </c>
      <c r="S164" s="6">
        <v>331698.23</v>
      </c>
      <c r="T164" s="6">
        <v>0</v>
      </c>
      <c r="U164" s="261">
        <v>1815213.11</v>
      </c>
    </row>
    <row r="165" spans="1:21" s="134" customFormat="1">
      <c r="A165" s="145" t="s">
        <v>578</v>
      </c>
      <c r="B165" s="263">
        <v>0</v>
      </c>
      <c r="C165" s="263">
        <v>166569.57999999999</v>
      </c>
      <c r="D165" s="263">
        <v>0</v>
      </c>
      <c r="E165" s="263">
        <v>0</v>
      </c>
      <c r="F165" s="263">
        <v>0</v>
      </c>
      <c r="G165" s="263">
        <v>0</v>
      </c>
      <c r="H165" s="263">
        <v>600297.59</v>
      </c>
      <c r="I165" s="263">
        <v>1753032.79</v>
      </c>
      <c r="J165" s="263">
        <v>87622.04</v>
      </c>
      <c r="K165" s="263">
        <v>104920.86</v>
      </c>
      <c r="L165" s="263">
        <v>150116</v>
      </c>
      <c r="M165" s="263">
        <v>18241.05</v>
      </c>
      <c r="N165" s="263">
        <v>0</v>
      </c>
      <c r="O165" s="263">
        <v>0</v>
      </c>
      <c r="P165" s="263">
        <v>0</v>
      </c>
      <c r="Q165" s="263">
        <v>0</v>
      </c>
      <c r="R165" s="263">
        <v>60715.49</v>
      </c>
      <c r="S165" s="263">
        <v>482582.55</v>
      </c>
      <c r="T165" s="263">
        <v>0</v>
      </c>
      <c r="U165" s="264">
        <v>3424097.95</v>
      </c>
    </row>
    <row r="166" spans="1:21" ht="18.75">
      <c r="A166" s="198" t="s">
        <v>576</v>
      </c>
      <c r="B166" s="67"/>
      <c r="C166" s="67"/>
      <c r="D166" s="67"/>
      <c r="E166" s="67"/>
    </row>
  </sheetData>
  <sheetProtection password="9E07" sheet="1" objects="1" scenarios="1"/>
  <mergeCells count="1">
    <mergeCell ref="A1:U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"/>
  <sheetViews>
    <sheetView topLeftCell="A4" workbookViewId="0">
      <selection activeCell="B35" sqref="B35:B36"/>
    </sheetView>
  </sheetViews>
  <sheetFormatPr baseColWidth="10" defaultRowHeight="15"/>
  <sheetData/>
  <sheetProtection password="9E07"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"/>
  <sheetViews>
    <sheetView workbookViewId="0"/>
  </sheetViews>
  <sheetFormatPr baseColWidth="10" defaultRowHeight="15"/>
  <sheetData/>
  <sheetProtection password="9E07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"/>
  <sheetViews>
    <sheetView workbookViewId="0"/>
  </sheetViews>
  <sheetFormatPr baseColWidth="10" defaultRowHeight="15"/>
  <sheetData/>
  <sheetProtection password="9E0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167"/>
  <sheetViews>
    <sheetView topLeftCell="B1" workbookViewId="0">
      <pane ySplit="3" topLeftCell="A151" activePane="bottomLeft" state="frozen"/>
      <selection activeCell="D90" sqref="D90"/>
      <selection pane="bottomLeft" activeCell="M166" sqref="M166"/>
    </sheetView>
  </sheetViews>
  <sheetFormatPr baseColWidth="10" defaultRowHeight="15"/>
  <cols>
    <col min="1" max="1" width="12.42578125" customWidth="1"/>
    <col min="2" max="4" width="15.7109375" customWidth="1"/>
    <col min="5" max="6" width="14.42578125" customWidth="1"/>
    <col min="7" max="13" width="15.7109375" customWidth="1"/>
  </cols>
  <sheetData>
    <row r="1" spans="1:13" ht="51" customHeight="1">
      <c r="A1" s="269" t="s">
        <v>552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>
      <c r="A2" s="2" t="s">
        <v>109</v>
      </c>
      <c r="B2" s="72" t="s">
        <v>261</v>
      </c>
      <c r="C2" s="72" t="s">
        <v>262</v>
      </c>
      <c r="D2" s="72" t="s">
        <v>263</v>
      </c>
      <c r="E2" s="72" t="s">
        <v>264</v>
      </c>
      <c r="F2" s="72" t="s">
        <v>265</v>
      </c>
      <c r="G2" s="72" t="s">
        <v>266</v>
      </c>
      <c r="H2" s="72" t="s">
        <v>267</v>
      </c>
      <c r="I2" s="72" t="s">
        <v>268</v>
      </c>
      <c r="J2" s="72" t="s">
        <v>269</v>
      </c>
      <c r="K2" s="72" t="s">
        <v>270</v>
      </c>
      <c r="L2" s="72" t="s">
        <v>271</v>
      </c>
      <c r="M2" s="4" t="s">
        <v>108</v>
      </c>
    </row>
    <row r="3" spans="1:13" s="22" customFormat="1">
      <c r="A3" s="4" t="s">
        <v>110</v>
      </c>
      <c r="B3" s="77" t="s">
        <v>111</v>
      </c>
      <c r="C3" s="77" t="s">
        <v>112</v>
      </c>
      <c r="D3" s="77" t="s">
        <v>113</v>
      </c>
      <c r="E3" s="76" t="s">
        <v>189</v>
      </c>
      <c r="F3" s="76" t="s">
        <v>190</v>
      </c>
      <c r="G3" s="77" t="s">
        <v>114</v>
      </c>
      <c r="H3" s="77" t="s">
        <v>115</v>
      </c>
      <c r="I3" s="76" t="s">
        <v>185</v>
      </c>
      <c r="J3" s="76" t="s">
        <v>186</v>
      </c>
      <c r="K3" s="77" t="s">
        <v>116</v>
      </c>
      <c r="L3" s="76" t="s">
        <v>188</v>
      </c>
      <c r="M3" s="84"/>
    </row>
    <row r="4" spans="1:13">
      <c r="A4" s="4" t="s">
        <v>0</v>
      </c>
      <c r="B4" s="6">
        <v>34238.86</v>
      </c>
      <c r="C4" s="6">
        <v>25258.65</v>
      </c>
      <c r="D4" s="6">
        <v>2006904.5</v>
      </c>
      <c r="E4" s="6">
        <v>0</v>
      </c>
      <c r="F4" s="6">
        <v>108.73</v>
      </c>
      <c r="G4" s="6">
        <v>1831394.24</v>
      </c>
      <c r="H4" s="6">
        <v>1342425</v>
      </c>
      <c r="I4" s="6">
        <v>1709754.96</v>
      </c>
      <c r="J4" s="6">
        <v>35</v>
      </c>
      <c r="K4" s="6">
        <v>139811.23000000001</v>
      </c>
      <c r="L4" s="6">
        <v>202.58</v>
      </c>
      <c r="M4" s="7">
        <v>7090133.75</v>
      </c>
    </row>
    <row r="5" spans="1:13">
      <c r="A5" s="4" t="s">
        <v>1</v>
      </c>
      <c r="B5" s="6">
        <v>18170.2</v>
      </c>
      <c r="C5" s="6">
        <v>2237.86</v>
      </c>
      <c r="D5" s="6">
        <v>1323527.83</v>
      </c>
      <c r="E5" s="6">
        <v>0</v>
      </c>
      <c r="F5" s="6">
        <v>0</v>
      </c>
      <c r="G5" s="6">
        <v>9113983.5600000005</v>
      </c>
      <c r="H5" s="6">
        <v>1217259.08</v>
      </c>
      <c r="I5" s="6">
        <v>1292766.51</v>
      </c>
      <c r="J5" s="6">
        <v>2518460.11</v>
      </c>
      <c r="K5" s="6">
        <v>193712.5</v>
      </c>
      <c r="L5" s="6">
        <v>9960</v>
      </c>
      <c r="M5" s="7">
        <v>15690077.65</v>
      </c>
    </row>
    <row r="6" spans="1:13">
      <c r="A6" s="4" t="s">
        <v>2</v>
      </c>
      <c r="B6" s="6">
        <v>30979.33</v>
      </c>
      <c r="C6" s="6">
        <v>2099.63</v>
      </c>
      <c r="D6" s="6">
        <v>3167515.25</v>
      </c>
      <c r="E6" s="6">
        <v>0</v>
      </c>
      <c r="F6" s="6">
        <v>0</v>
      </c>
      <c r="G6" s="6">
        <v>5890245.25</v>
      </c>
      <c r="H6" s="6">
        <v>1536965.98</v>
      </c>
      <c r="I6" s="6">
        <v>5334778.83</v>
      </c>
      <c r="J6" s="6">
        <v>135278.69</v>
      </c>
      <c r="K6" s="6">
        <v>263670</v>
      </c>
      <c r="L6" s="6">
        <v>17433.98</v>
      </c>
      <c r="M6" s="7">
        <v>16378966.939999999</v>
      </c>
    </row>
    <row r="7" spans="1:13">
      <c r="A7" s="4" t="s">
        <v>3</v>
      </c>
      <c r="B7" s="6">
        <v>48660.78</v>
      </c>
      <c r="C7" s="6">
        <v>0</v>
      </c>
      <c r="D7" s="6">
        <v>4254038.9000000004</v>
      </c>
      <c r="E7" s="6">
        <v>0</v>
      </c>
      <c r="F7" s="6">
        <v>0</v>
      </c>
      <c r="G7" s="6">
        <v>6638911.0099999998</v>
      </c>
      <c r="H7" s="6">
        <v>4565948.22</v>
      </c>
      <c r="I7" s="6">
        <v>1363332.19</v>
      </c>
      <c r="J7" s="6">
        <v>56612.7</v>
      </c>
      <c r="K7" s="6">
        <v>156595</v>
      </c>
      <c r="L7" s="6">
        <v>2630</v>
      </c>
      <c r="M7" s="7">
        <v>17086728.800000001</v>
      </c>
    </row>
    <row r="8" spans="1:13">
      <c r="A8" s="4" t="s">
        <v>4</v>
      </c>
      <c r="B8" s="6">
        <v>78151.22</v>
      </c>
      <c r="C8" s="6">
        <v>3719.02</v>
      </c>
      <c r="D8" s="6">
        <v>3276267.52</v>
      </c>
      <c r="E8" s="6">
        <v>0</v>
      </c>
      <c r="F8" s="6">
        <v>0</v>
      </c>
      <c r="G8" s="6">
        <v>4051331.27</v>
      </c>
      <c r="H8" s="6">
        <v>7180944.6100000003</v>
      </c>
      <c r="I8" s="6">
        <v>3593645.67</v>
      </c>
      <c r="J8" s="6">
        <v>80395.100000000006</v>
      </c>
      <c r="K8" s="6">
        <v>551874.62</v>
      </c>
      <c r="L8" s="6">
        <v>0</v>
      </c>
      <c r="M8" s="7">
        <v>18816329.030000001</v>
      </c>
    </row>
    <row r="9" spans="1:13">
      <c r="A9" s="4" t="s">
        <v>5</v>
      </c>
      <c r="B9" s="6">
        <v>12471.6</v>
      </c>
      <c r="C9" s="6">
        <v>1579.62</v>
      </c>
      <c r="D9" s="6">
        <v>1216852.29</v>
      </c>
      <c r="E9" s="6">
        <v>0</v>
      </c>
      <c r="F9" s="6">
        <v>0</v>
      </c>
      <c r="G9" s="6">
        <v>6710670.75</v>
      </c>
      <c r="H9" s="6">
        <v>1069588</v>
      </c>
      <c r="I9" s="6">
        <v>2710978.21</v>
      </c>
      <c r="J9" s="6">
        <v>188.86</v>
      </c>
      <c r="K9" s="6">
        <v>238148.2</v>
      </c>
      <c r="L9" s="6">
        <v>0</v>
      </c>
      <c r="M9" s="7">
        <v>11960477.529999999</v>
      </c>
    </row>
    <row r="10" spans="1:13">
      <c r="A10" s="4" t="s">
        <v>6</v>
      </c>
      <c r="B10" s="6">
        <v>14259.33</v>
      </c>
      <c r="C10" s="6">
        <v>2666.07</v>
      </c>
      <c r="D10" s="6">
        <v>1004433.35</v>
      </c>
      <c r="E10" s="6">
        <v>0</v>
      </c>
      <c r="F10" s="6">
        <v>0</v>
      </c>
      <c r="G10" s="6">
        <v>5317007.71</v>
      </c>
      <c r="H10" s="6">
        <v>2814881.33</v>
      </c>
      <c r="I10" s="6">
        <v>772191.51</v>
      </c>
      <c r="J10" s="6">
        <v>7796.29</v>
      </c>
      <c r="K10" s="6">
        <v>177155.25</v>
      </c>
      <c r="L10" s="6">
        <v>0</v>
      </c>
      <c r="M10" s="7">
        <v>10110390.84</v>
      </c>
    </row>
    <row r="11" spans="1:13">
      <c r="A11" s="4" t="s">
        <v>7</v>
      </c>
      <c r="B11" s="6">
        <v>15224.14</v>
      </c>
      <c r="C11" s="6">
        <v>74174.149999999994</v>
      </c>
      <c r="D11" s="6">
        <v>2774804.98</v>
      </c>
      <c r="E11" s="6">
        <v>0</v>
      </c>
      <c r="F11" s="6">
        <v>0</v>
      </c>
      <c r="G11" s="6">
        <v>11809360.960000001</v>
      </c>
      <c r="H11" s="6">
        <v>3158789.93</v>
      </c>
      <c r="I11" s="6">
        <v>458940.5</v>
      </c>
      <c r="J11" s="6">
        <v>828463.59</v>
      </c>
      <c r="K11" s="6">
        <v>215131.15</v>
      </c>
      <c r="L11" s="6">
        <v>0</v>
      </c>
      <c r="M11" s="7">
        <v>19334889.399999999</v>
      </c>
    </row>
    <row r="12" spans="1:13">
      <c r="A12" s="4" t="s">
        <v>8</v>
      </c>
      <c r="B12" s="6">
        <v>55162.1</v>
      </c>
      <c r="C12" s="6">
        <v>24325.48</v>
      </c>
      <c r="D12" s="6">
        <v>1986289.21</v>
      </c>
      <c r="E12" s="6">
        <v>0</v>
      </c>
      <c r="F12" s="6">
        <v>0</v>
      </c>
      <c r="G12" s="6">
        <v>3642624.18</v>
      </c>
      <c r="H12" s="6">
        <v>3124108.92</v>
      </c>
      <c r="I12" s="6">
        <v>3577876.14</v>
      </c>
      <c r="J12" s="6">
        <v>1352226.51</v>
      </c>
      <c r="K12" s="6">
        <v>195835.96</v>
      </c>
      <c r="L12" s="6">
        <v>0</v>
      </c>
      <c r="M12" s="7">
        <v>13958448.5</v>
      </c>
    </row>
    <row r="13" spans="1:13">
      <c r="A13" s="4" t="s">
        <v>9</v>
      </c>
      <c r="B13" s="6">
        <v>48474.86</v>
      </c>
      <c r="C13" s="6">
        <v>4998.29</v>
      </c>
      <c r="D13" s="6">
        <v>456228.24</v>
      </c>
      <c r="E13" s="6">
        <v>0</v>
      </c>
      <c r="F13" s="6">
        <v>0</v>
      </c>
      <c r="G13" s="6">
        <v>3410762.07</v>
      </c>
      <c r="H13" s="6">
        <v>1579557.87</v>
      </c>
      <c r="I13" s="6">
        <v>2771049.93</v>
      </c>
      <c r="J13" s="6">
        <v>380568.34</v>
      </c>
      <c r="K13" s="6">
        <v>224120.04</v>
      </c>
      <c r="L13" s="6">
        <v>63.41</v>
      </c>
      <c r="M13" s="7">
        <v>8875823.0500000007</v>
      </c>
    </row>
    <row r="14" spans="1:13">
      <c r="A14" s="4" t="s">
        <v>10</v>
      </c>
      <c r="B14" s="6">
        <v>30780</v>
      </c>
      <c r="C14" s="6">
        <v>11411.42</v>
      </c>
      <c r="D14" s="6">
        <v>1155724.3799999999</v>
      </c>
      <c r="E14" s="6">
        <v>0</v>
      </c>
      <c r="F14" s="6">
        <v>0</v>
      </c>
      <c r="G14" s="6">
        <v>8792468.2699999996</v>
      </c>
      <c r="H14" s="6">
        <v>1914851.84</v>
      </c>
      <c r="I14" s="6">
        <v>449685.33</v>
      </c>
      <c r="J14" s="6">
        <v>490214.04</v>
      </c>
      <c r="K14" s="6">
        <v>610753.31999999995</v>
      </c>
      <c r="L14" s="6">
        <v>13.42</v>
      </c>
      <c r="M14" s="7">
        <v>13455902.02</v>
      </c>
    </row>
    <row r="15" spans="1:13">
      <c r="A15" s="4" t="s">
        <v>11</v>
      </c>
      <c r="B15" s="6">
        <v>20609.75</v>
      </c>
      <c r="C15" s="6">
        <v>111746.83</v>
      </c>
      <c r="D15" s="6">
        <v>812282.61</v>
      </c>
      <c r="E15" s="6">
        <v>0</v>
      </c>
      <c r="F15" s="6">
        <v>0</v>
      </c>
      <c r="G15" s="6">
        <v>7858659.1900000004</v>
      </c>
      <c r="H15" s="6">
        <v>2311950.06</v>
      </c>
      <c r="I15" s="6">
        <v>2666540.7400000002</v>
      </c>
      <c r="J15" s="6">
        <v>2098528.5</v>
      </c>
      <c r="K15" s="6">
        <v>622556.32999999996</v>
      </c>
      <c r="L15" s="6">
        <v>20.02</v>
      </c>
      <c r="M15" s="7">
        <v>16502894.029999999</v>
      </c>
    </row>
    <row r="16" spans="1:13">
      <c r="A16" s="4"/>
      <c r="B16" s="39">
        <f>SUBTOTAL(109,B4:B15)</f>
        <v>407182.16999999993</v>
      </c>
      <c r="C16" s="39">
        <f t="shared" ref="C16:M16" si="0">SUBTOTAL(109,C4:C15)</f>
        <v>264217.02</v>
      </c>
      <c r="D16" s="39">
        <f t="shared" si="0"/>
        <v>23434869.059999995</v>
      </c>
      <c r="E16" s="139">
        <f t="shared" si="0"/>
        <v>0</v>
      </c>
      <c r="F16" s="139">
        <f t="shared" si="0"/>
        <v>108.73</v>
      </c>
      <c r="G16" s="39">
        <f t="shared" si="0"/>
        <v>75067418.459999993</v>
      </c>
      <c r="H16" s="39">
        <f t="shared" si="0"/>
        <v>31817270.84</v>
      </c>
      <c r="I16" s="39">
        <f t="shared" si="0"/>
        <v>26701540.520000003</v>
      </c>
      <c r="J16" s="39">
        <f t="shared" si="0"/>
        <v>7948767.7299999995</v>
      </c>
      <c r="K16" s="39">
        <f t="shared" si="0"/>
        <v>3589363.6</v>
      </c>
      <c r="L16" s="39">
        <f t="shared" si="0"/>
        <v>30323.409999999996</v>
      </c>
      <c r="M16" s="39">
        <f t="shared" si="0"/>
        <v>169261061.54000002</v>
      </c>
    </row>
    <row r="17" spans="1:13">
      <c r="A17" s="4" t="s">
        <v>12</v>
      </c>
      <c r="B17" s="6">
        <v>25717.79</v>
      </c>
      <c r="C17" s="6">
        <v>56478.69</v>
      </c>
      <c r="D17" s="6">
        <v>1426584.9</v>
      </c>
      <c r="E17" s="6">
        <v>0</v>
      </c>
      <c r="F17" s="6">
        <v>0</v>
      </c>
      <c r="G17" s="6">
        <v>7733145.8700000001</v>
      </c>
      <c r="H17" s="6">
        <v>398401.97</v>
      </c>
      <c r="I17" s="6">
        <v>1848428.46</v>
      </c>
      <c r="J17" s="6">
        <v>2282.56</v>
      </c>
      <c r="K17" s="6">
        <v>586827.67000000004</v>
      </c>
      <c r="L17" s="6">
        <v>0</v>
      </c>
      <c r="M17" s="7">
        <v>12077867.91</v>
      </c>
    </row>
    <row r="18" spans="1:13">
      <c r="A18" s="4" t="s">
        <v>13</v>
      </c>
      <c r="B18" s="6">
        <v>9153.18</v>
      </c>
      <c r="C18" s="6">
        <v>10526.4</v>
      </c>
      <c r="D18" s="6">
        <v>843315.96</v>
      </c>
      <c r="E18" s="6">
        <v>0</v>
      </c>
      <c r="F18" s="6">
        <v>0</v>
      </c>
      <c r="G18" s="6">
        <v>4722316.8</v>
      </c>
      <c r="H18" s="6">
        <v>1331094.0900000001</v>
      </c>
      <c r="I18" s="6">
        <v>3332117.37</v>
      </c>
      <c r="J18" s="6">
        <v>10374.64</v>
      </c>
      <c r="K18" s="6">
        <v>231596.4</v>
      </c>
      <c r="L18" s="6">
        <v>13.36</v>
      </c>
      <c r="M18" s="7">
        <v>10490508.199999999</v>
      </c>
    </row>
    <row r="19" spans="1:13">
      <c r="A19" s="4" t="s">
        <v>14</v>
      </c>
      <c r="B19" s="6">
        <v>33033.33</v>
      </c>
      <c r="C19" s="6">
        <v>9616.83</v>
      </c>
      <c r="D19" s="6">
        <v>3206536.93</v>
      </c>
      <c r="E19" s="6">
        <v>0</v>
      </c>
      <c r="F19" s="6">
        <v>0</v>
      </c>
      <c r="G19" s="6">
        <v>5995956.3200000003</v>
      </c>
      <c r="H19" s="6">
        <v>451171.81</v>
      </c>
      <c r="I19" s="6">
        <v>3442336.03</v>
      </c>
      <c r="J19" s="6">
        <v>30934.45</v>
      </c>
      <c r="K19" s="6">
        <v>218051.26</v>
      </c>
      <c r="L19" s="6">
        <v>0</v>
      </c>
      <c r="M19" s="7">
        <v>13387636.960000001</v>
      </c>
    </row>
    <row r="20" spans="1:13">
      <c r="A20" s="4" t="s">
        <v>15</v>
      </c>
      <c r="B20" s="6">
        <v>8671.6</v>
      </c>
      <c r="C20" s="6">
        <v>16319.92</v>
      </c>
      <c r="D20" s="6">
        <v>2721773.06</v>
      </c>
      <c r="E20" s="6">
        <v>0</v>
      </c>
      <c r="F20" s="6">
        <v>0</v>
      </c>
      <c r="G20" s="6">
        <v>7956762.5300000003</v>
      </c>
      <c r="H20" s="6">
        <v>3394602.65</v>
      </c>
      <c r="I20" s="6">
        <v>786898.53</v>
      </c>
      <c r="J20" s="6">
        <v>14781.66</v>
      </c>
      <c r="K20" s="6">
        <v>316663.59000000003</v>
      </c>
      <c r="L20" s="6">
        <v>0</v>
      </c>
      <c r="M20" s="7">
        <v>15216473.539999999</v>
      </c>
    </row>
    <row r="21" spans="1:13">
      <c r="A21" s="4" t="s">
        <v>16</v>
      </c>
      <c r="B21" s="6">
        <v>40783.78</v>
      </c>
      <c r="C21" s="6">
        <v>17921.18</v>
      </c>
      <c r="D21" s="6">
        <v>2486577.34</v>
      </c>
      <c r="E21" s="6">
        <v>0</v>
      </c>
      <c r="F21" s="6">
        <v>0</v>
      </c>
      <c r="G21" s="6">
        <v>3565030.7</v>
      </c>
      <c r="H21" s="6">
        <v>183788.68</v>
      </c>
      <c r="I21" s="6">
        <v>1205881.46</v>
      </c>
      <c r="J21" s="6">
        <v>184307.06</v>
      </c>
      <c r="K21" s="6">
        <v>359157.94</v>
      </c>
      <c r="L21" s="6">
        <v>0</v>
      </c>
      <c r="M21" s="7">
        <v>8043448.1399999997</v>
      </c>
    </row>
    <row r="22" spans="1:13">
      <c r="A22" s="4" t="s">
        <v>17</v>
      </c>
      <c r="B22" s="6">
        <v>9337.25</v>
      </c>
      <c r="C22" s="6">
        <v>10161.219999999999</v>
      </c>
      <c r="D22" s="6">
        <v>3143829.44</v>
      </c>
      <c r="E22" s="6">
        <v>0</v>
      </c>
      <c r="F22" s="6">
        <v>4.21</v>
      </c>
      <c r="G22" s="6">
        <v>5356632.45</v>
      </c>
      <c r="H22" s="6">
        <v>1498916.67</v>
      </c>
      <c r="I22" s="6">
        <v>5199626.2</v>
      </c>
      <c r="J22" s="6">
        <v>1058442.6499999999</v>
      </c>
      <c r="K22" s="6">
        <v>266298.68</v>
      </c>
      <c r="L22" s="6">
        <v>11544.22</v>
      </c>
      <c r="M22" s="7">
        <v>16554792.99</v>
      </c>
    </row>
    <row r="23" spans="1:13">
      <c r="A23" s="4" t="s">
        <v>18</v>
      </c>
      <c r="B23" s="6">
        <v>11499.27</v>
      </c>
      <c r="C23" s="6">
        <v>35115.49</v>
      </c>
      <c r="D23" s="6">
        <v>1226895.45</v>
      </c>
      <c r="E23" s="6">
        <v>0</v>
      </c>
      <c r="F23" s="6">
        <v>0</v>
      </c>
      <c r="G23" s="6">
        <v>4127169.53</v>
      </c>
      <c r="H23" s="6">
        <v>6312602.25</v>
      </c>
      <c r="I23" s="6">
        <v>549165.30000000005</v>
      </c>
      <c r="J23" s="6">
        <v>1119758.22</v>
      </c>
      <c r="K23" s="6">
        <v>274576.96000000002</v>
      </c>
      <c r="L23" s="6">
        <v>0</v>
      </c>
      <c r="M23" s="7">
        <v>13656782.470000001</v>
      </c>
    </row>
    <row r="24" spans="1:13">
      <c r="A24" s="4" t="s">
        <v>19</v>
      </c>
      <c r="B24" s="6">
        <v>7388.59</v>
      </c>
      <c r="C24" s="6">
        <v>31604</v>
      </c>
      <c r="D24" s="6">
        <v>1651681.7</v>
      </c>
      <c r="E24" s="6">
        <v>0</v>
      </c>
      <c r="F24" s="6">
        <v>0</v>
      </c>
      <c r="G24" s="6">
        <v>4450523.6100000003</v>
      </c>
      <c r="H24" s="6">
        <v>2979403.05</v>
      </c>
      <c r="I24" s="6">
        <v>513579.15</v>
      </c>
      <c r="J24" s="6">
        <v>700320.26</v>
      </c>
      <c r="K24" s="6">
        <v>169428.88</v>
      </c>
      <c r="L24" s="6">
        <v>11530.4</v>
      </c>
      <c r="M24" s="7">
        <v>10515459.640000001</v>
      </c>
    </row>
    <row r="25" spans="1:13">
      <c r="A25" s="4" t="s">
        <v>20</v>
      </c>
      <c r="B25" s="6">
        <v>89418.03</v>
      </c>
      <c r="C25" s="6">
        <v>1584.72</v>
      </c>
      <c r="D25" s="6">
        <v>2282428.19</v>
      </c>
      <c r="E25" s="6">
        <v>0</v>
      </c>
      <c r="F25" s="6">
        <v>0</v>
      </c>
      <c r="G25" s="6">
        <v>8188754.8600000003</v>
      </c>
      <c r="H25" s="6">
        <v>3162014.27</v>
      </c>
      <c r="I25" s="6">
        <v>1573488.38</v>
      </c>
      <c r="J25" s="6">
        <v>142587.39000000001</v>
      </c>
      <c r="K25" s="6">
        <v>157206.45000000001</v>
      </c>
      <c r="L25" s="6">
        <v>0</v>
      </c>
      <c r="M25" s="7">
        <v>15597482.289999999</v>
      </c>
    </row>
    <row r="26" spans="1:13">
      <c r="A26" s="4" t="s">
        <v>21</v>
      </c>
      <c r="B26" s="6">
        <v>242534.63</v>
      </c>
      <c r="C26" s="6">
        <v>3152.71</v>
      </c>
      <c r="D26" s="6">
        <v>1016444.71</v>
      </c>
      <c r="E26" s="6">
        <v>0</v>
      </c>
      <c r="F26" s="6">
        <v>0</v>
      </c>
      <c r="G26" s="6">
        <v>4718509.82</v>
      </c>
      <c r="H26" s="6">
        <v>2358639.7999999998</v>
      </c>
      <c r="I26" s="6">
        <v>1781319.94</v>
      </c>
      <c r="J26" s="6">
        <v>323016.98</v>
      </c>
      <c r="K26" s="6">
        <v>267085.49</v>
      </c>
      <c r="L26" s="6">
        <v>0</v>
      </c>
      <c r="M26" s="7">
        <v>10710704.08</v>
      </c>
    </row>
    <row r="27" spans="1:13">
      <c r="A27" s="4" t="s">
        <v>22</v>
      </c>
      <c r="B27" s="6">
        <v>185437.67</v>
      </c>
      <c r="C27" s="6">
        <v>11301.56</v>
      </c>
      <c r="D27" s="6">
        <v>263874.96999999997</v>
      </c>
      <c r="E27" s="6">
        <v>0</v>
      </c>
      <c r="F27" s="6">
        <v>0</v>
      </c>
      <c r="G27" s="6">
        <v>11278414.529999999</v>
      </c>
      <c r="H27" s="6">
        <v>3462323.49</v>
      </c>
      <c r="I27" s="6">
        <v>1491945.54</v>
      </c>
      <c r="J27" s="6">
        <v>301847.77</v>
      </c>
      <c r="K27" s="6">
        <v>325315.52</v>
      </c>
      <c r="L27" s="6">
        <v>4993.16</v>
      </c>
      <c r="M27" s="7">
        <v>17325454.210000001</v>
      </c>
    </row>
    <row r="28" spans="1:13">
      <c r="A28" s="4" t="s">
        <v>23</v>
      </c>
      <c r="B28" s="6">
        <v>146844.89000000001</v>
      </c>
      <c r="C28" s="6">
        <v>61627.34</v>
      </c>
      <c r="D28" s="6">
        <v>280461.59000000003</v>
      </c>
      <c r="E28" s="6">
        <v>0</v>
      </c>
      <c r="F28" s="6">
        <v>187.48</v>
      </c>
      <c r="G28" s="6">
        <v>11612301.060000001</v>
      </c>
      <c r="H28" s="6">
        <v>3288775.81</v>
      </c>
      <c r="I28" s="6">
        <v>1593652.32</v>
      </c>
      <c r="J28" s="6">
        <v>1032865.93</v>
      </c>
      <c r="K28" s="6">
        <v>325225.90999999997</v>
      </c>
      <c r="L28" s="6">
        <v>0</v>
      </c>
      <c r="M28" s="7">
        <v>18341942.329999998</v>
      </c>
    </row>
    <row r="29" spans="1:13">
      <c r="A29" s="4"/>
      <c r="B29" s="39">
        <f t="shared" ref="B29:M29" si="1">SUBTOTAL(109,B17:B28)</f>
        <v>809820.01</v>
      </c>
      <c r="C29" s="39">
        <f t="shared" si="1"/>
        <v>265410.05999999994</v>
      </c>
      <c r="D29" s="39">
        <f t="shared" si="1"/>
        <v>20550404.239999998</v>
      </c>
      <c r="E29" s="139">
        <f t="shared" si="1"/>
        <v>0</v>
      </c>
      <c r="F29" s="139">
        <f t="shared" si="1"/>
        <v>191.69</v>
      </c>
      <c r="G29" s="39">
        <f>SUBTOTAL(109,G17:G28)</f>
        <v>79705518.079999998</v>
      </c>
      <c r="H29" s="39">
        <f t="shared" si="1"/>
        <v>28821734.539999995</v>
      </c>
      <c r="I29" s="39">
        <f t="shared" si="1"/>
        <v>23318438.679999996</v>
      </c>
      <c r="J29" s="39">
        <f t="shared" si="1"/>
        <v>4921519.57</v>
      </c>
      <c r="K29" s="39">
        <f t="shared" si="1"/>
        <v>3497434.7500000005</v>
      </c>
      <c r="L29" s="39">
        <f t="shared" si="1"/>
        <v>28081.14</v>
      </c>
      <c r="M29" s="39">
        <f t="shared" si="1"/>
        <v>161918552.75999999</v>
      </c>
    </row>
    <row r="30" spans="1:13">
      <c r="A30" s="4" t="s">
        <v>24</v>
      </c>
      <c r="B30" s="6">
        <v>205491.34</v>
      </c>
      <c r="C30" s="6">
        <v>12311</v>
      </c>
      <c r="D30" s="6">
        <v>2102740.02</v>
      </c>
      <c r="E30" s="6">
        <v>0</v>
      </c>
      <c r="F30" s="6">
        <v>14.12</v>
      </c>
      <c r="G30" s="6">
        <v>5439622.5899999999</v>
      </c>
      <c r="H30" s="6">
        <v>4567234.51</v>
      </c>
      <c r="I30" s="6">
        <v>791.28</v>
      </c>
      <c r="J30" s="6">
        <v>121860.28</v>
      </c>
      <c r="K30" s="6">
        <v>345286.43</v>
      </c>
      <c r="L30" s="6">
        <v>90826.09</v>
      </c>
      <c r="M30" s="7">
        <v>12886177.66</v>
      </c>
    </row>
    <row r="31" spans="1:13">
      <c r="A31" s="4" t="s">
        <v>25</v>
      </c>
      <c r="B31" s="6">
        <v>272959.03999999998</v>
      </c>
      <c r="C31" s="6">
        <v>5803.47</v>
      </c>
      <c r="D31" s="6">
        <v>4237326.28</v>
      </c>
      <c r="E31" s="6">
        <v>0</v>
      </c>
      <c r="F31" s="6">
        <v>0</v>
      </c>
      <c r="G31" s="6">
        <v>6503654.9400000004</v>
      </c>
      <c r="H31" s="6">
        <v>1319469.1399999999</v>
      </c>
      <c r="I31" s="6">
        <v>2421270.09</v>
      </c>
      <c r="J31" s="6">
        <v>1352.29</v>
      </c>
      <c r="K31" s="6">
        <v>379827.97</v>
      </c>
      <c r="L31" s="6">
        <v>585158.96</v>
      </c>
      <c r="M31" s="7">
        <v>15726822.18</v>
      </c>
    </row>
    <row r="32" spans="1:13">
      <c r="A32" s="4" t="s">
        <v>26</v>
      </c>
      <c r="B32" s="6">
        <v>447808.64</v>
      </c>
      <c r="C32" s="6">
        <v>20483.240000000002</v>
      </c>
      <c r="D32" s="6">
        <v>5028318.38</v>
      </c>
      <c r="E32" s="6">
        <v>0</v>
      </c>
      <c r="F32" s="6">
        <v>0</v>
      </c>
      <c r="G32" s="6">
        <v>11140678.199999999</v>
      </c>
      <c r="H32" s="6">
        <v>12432078.890000001</v>
      </c>
      <c r="I32" s="6">
        <v>1929868.37</v>
      </c>
      <c r="J32" s="6">
        <v>7884.59</v>
      </c>
      <c r="K32" s="6">
        <v>350391.18</v>
      </c>
      <c r="L32" s="6">
        <v>449445.03</v>
      </c>
      <c r="M32" s="7">
        <v>31806956.52</v>
      </c>
    </row>
    <row r="33" spans="1:13">
      <c r="A33" s="4" t="s">
        <v>27</v>
      </c>
      <c r="B33" s="6">
        <v>178570.69</v>
      </c>
      <c r="C33" s="6">
        <v>6701.78</v>
      </c>
      <c r="D33" s="6">
        <v>3666660.29</v>
      </c>
      <c r="E33" s="6">
        <v>0</v>
      </c>
      <c r="F33" s="6">
        <v>0</v>
      </c>
      <c r="G33" s="6">
        <v>8453330.2699999996</v>
      </c>
      <c r="H33" s="6">
        <v>772741.41</v>
      </c>
      <c r="I33" s="6">
        <v>3038105.23</v>
      </c>
      <c r="J33" s="6">
        <v>41231.279999999999</v>
      </c>
      <c r="K33" s="6">
        <v>280657.48</v>
      </c>
      <c r="L33" s="6">
        <v>219806.05</v>
      </c>
      <c r="M33" s="7">
        <v>16657804.48</v>
      </c>
    </row>
    <row r="34" spans="1:13">
      <c r="A34" s="4" t="s">
        <v>28</v>
      </c>
      <c r="B34" s="6">
        <v>580965.43999999994</v>
      </c>
      <c r="C34" s="6">
        <v>42109.73</v>
      </c>
      <c r="D34" s="6">
        <v>3508353.44</v>
      </c>
      <c r="E34" s="6">
        <v>0</v>
      </c>
      <c r="F34" s="6">
        <v>0</v>
      </c>
      <c r="G34" s="6">
        <v>10559478.779999999</v>
      </c>
      <c r="H34" s="6">
        <v>9200623.0800000001</v>
      </c>
      <c r="I34" s="6">
        <v>2862238.26</v>
      </c>
      <c r="J34" s="6">
        <v>465461.67</v>
      </c>
      <c r="K34" s="6">
        <v>386104.25</v>
      </c>
      <c r="L34" s="6">
        <v>174095.29</v>
      </c>
      <c r="M34" s="7">
        <v>27779429.940000001</v>
      </c>
    </row>
    <row r="35" spans="1:13">
      <c r="A35" s="4" t="s">
        <v>29</v>
      </c>
      <c r="B35" s="6">
        <v>125123.92</v>
      </c>
      <c r="C35" s="6">
        <v>39646.800000000003</v>
      </c>
      <c r="D35" s="6">
        <v>3530513.22</v>
      </c>
      <c r="E35" s="6">
        <v>0</v>
      </c>
      <c r="F35" s="6">
        <v>0</v>
      </c>
      <c r="G35" s="6">
        <v>10331205.77</v>
      </c>
      <c r="H35" s="6">
        <v>6239141.1299999999</v>
      </c>
      <c r="I35" s="6">
        <v>3659162.89</v>
      </c>
      <c r="J35" s="6">
        <v>338085.98</v>
      </c>
      <c r="K35" s="6">
        <v>266186.86</v>
      </c>
      <c r="L35" s="6">
        <v>223977.47</v>
      </c>
      <c r="M35" s="7">
        <v>24753044.039999999</v>
      </c>
    </row>
    <row r="36" spans="1:13">
      <c r="A36" s="4" t="s">
        <v>30</v>
      </c>
      <c r="B36" s="6">
        <v>317139.27</v>
      </c>
      <c r="C36" s="6">
        <v>12570.31</v>
      </c>
      <c r="D36" s="6">
        <v>2929835.99</v>
      </c>
      <c r="E36" s="6">
        <v>0</v>
      </c>
      <c r="F36" s="6">
        <v>0</v>
      </c>
      <c r="G36" s="6">
        <v>11284213.52</v>
      </c>
      <c r="H36" s="6">
        <v>12783952.85</v>
      </c>
      <c r="I36" s="6">
        <v>158890</v>
      </c>
      <c r="J36" s="6">
        <v>560713.52</v>
      </c>
      <c r="K36" s="6">
        <v>384894.36</v>
      </c>
      <c r="L36" s="6">
        <v>123084.48</v>
      </c>
      <c r="M36" s="7">
        <v>28555294.300000001</v>
      </c>
    </row>
    <row r="37" spans="1:13">
      <c r="A37" s="4" t="s">
        <v>31</v>
      </c>
      <c r="B37" s="6">
        <v>217699.5</v>
      </c>
      <c r="C37" s="6">
        <v>82145.42</v>
      </c>
      <c r="D37" s="6">
        <v>1816458.9</v>
      </c>
      <c r="E37" s="6">
        <v>0</v>
      </c>
      <c r="F37" s="6">
        <v>0</v>
      </c>
      <c r="G37" s="6">
        <v>14857762.039999999</v>
      </c>
      <c r="H37" s="6">
        <v>4299623.96</v>
      </c>
      <c r="I37" s="6">
        <v>1682874.9</v>
      </c>
      <c r="J37" s="6">
        <v>46639.58</v>
      </c>
      <c r="K37" s="6">
        <v>202006.01</v>
      </c>
      <c r="L37" s="6">
        <v>46066.8</v>
      </c>
      <c r="M37" s="7">
        <v>23251277.109999999</v>
      </c>
    </row>
    <row r="38" spans="1:13">
      <c r="A38" s="4" t="s">
        <v>32</v>
      </c>
      <c r="B38" s="6">
        <v>185404.62</v>
      </c>
      <c r="C38" s="6">
        <v>2737.25</v>
      </c>
      <c r="D38" s="6">
        <v>5191349.55</v>
      </c>
      <c r="E38" s="6">
        <v>0</v>
      </c>
      <c r="F38" s="6">
        <v>0</v>
      </c>
      <c r="G38" s="6">
        <v>9428954.5899999999</v>
      </c>
      <c r="H38" s="6">
        <v>4016817.64</v>
      </c>
      <c r="I38" s="6">
        <v>1640038.7</v>
      </c>
      <c r="J38" s="6">
        <v>70570.34</v>
      </c>
      <c r="K38" s="6">
        <v>210962.56</v>
      </c>
      <c r="L38" s="6">
        <v>10083.120000000001</v>
      </c>
      <c r="M38" s="7">
        <v>20756918.370000001</v>
      </c>
    </row>
    <row r="39" spans="1:13">
      <c r="A39" s="4" t="s">
        <v>33</v>
      </c>
      <c r="B39" s="6">
        <v>87394.22</v>
      </c>
      <c r="C39" s="6">
        <v>13458.55</v>
      </c>
      <c r="D39" s="6">
        <v>5507226.25</v>
      </c>
      <c r="E39" s="6">
        <v>0</v>
      </c>
      <c r="F39" s="6">
        <v>1.0900000000000001</v>
      </c>
      <c r="G39" s="6">
        <v>8418275.9100000001</v>
      </c>
      <c r="H39" s="6">
        <v>665994.47</v>
      </c>
      <c r="I39" s="6">
        <v>1231767.78</v>
      </c>
      <c r="J39" s="6">
        <v>715788.79</v>
      </c>
      <c r="K39" s="6">
        <v>330064.78999999998</v>
      </c>
      <c r="L39" s="6">
        <v>0</v>
      </c>
      <c r="M39" s="7">
        <v>16969971.850000001</v>
      </c>
    </row>
    <row r="40" spans="1:13">
      <c r="A40" s="4" t="s">
        <v>34</v>
      </c>
      <c r="B40" s="6">
        <v>51750.91</v>
      </c>
      <c r="C40" s="6">
        <v>6831.15</v>
      </c>
      <c r="D40" s="6">
        <v>2756066.45</v>
      </c>
      <c r="E40" s="6">
        <v>0</v>
      </c>
      <c r="F40" s="6">
        <v>148.80000000000001</v>
      </c>
      <c r="G40" s="6">
        <v>8610166.0700000003</v>
      </c>
      <c r="H40" s="6">
        <v>7311311.7599999998</v>
      </c>
      <c r="I40" s="6">
        <v>4289705.63</v>
      </c>
      <c r="J40" s="6">
        <v>742800.85</v>
      </c>
      <c r="K40" s="6">
        <v>317744.23</v>
      </c>
      <c r="L40" s="6">
        <v>10806.83</v>
      </c>
      <c r="M40" s="7">
        <v>24097332.68</v>
      </c>
    </row>
    <row r="41" spans="1:13">
      <c r="A41" s="4" t="s">
        <v>35</v>
      </c>
      <c r="B41" s="6">
        <v>133378.65</v>
      </c>
      <c r="C41" s="6">
        <v>53685.45</v>
      </c>
      <c r="D41" s="6">
        <v>3892567.42</v>
      </c>
      <c r="E41" s="6">
        <v>0</v>
      </c>
      <c r="F41" s="6">
        <v>0</v>
      </c>
      <c r="G41" s="6">
        <v>17440907.390000001</v>
      </c>
      <c r="H41" s="6">
        <v>15088682.359999999</v>
      </c>
      <c r="I41" s="6">
        <v>4380968.22</v>
      </c>
      <c r="J41" s="6">
        <v>815891.92</v>
      </c>
      <c r="K41" s="6">
        <v>244863.51</v>
      </c>
      <c r="L41" s="6">
        <v>90099.27</v>
      </c>
      <c r="M41" s="7">
        <v>42141044.189999998</v>
      </c>
    </row>
    <row r="42" spans="1:13">
      <c r="A42" s="4"/>
      <c r="B42" s="39">
        <f t="shared" ref="B42:M42" si="2">SUBTOTAL(109,B30:B41)</f>
        <v>2803686.24</v>
      </c>
      <c r="C42" s="39">
        <f t="shared" si="2"/>
        <v>298484.14999999997</v>
      </c>
      <c r="D42" s="39">
        <f t="shared" si="2"/>
        <v>44167416.189999998</v>
      </c>
      <c r="E42" s="139">
        <f t="shared" si="2"/>
        <v>0</v>
      </c>
      <c r="F42" s="139">
        <f t="shared" si="2"/>
        <v>164.01000000000002</v>
      </c>
      <c r="G42" s="39">
        <f t="shared" si="2"/>
        <v>122468250.06999998</v>
      </c>
      <c r="H42" s="39">
        <f t="shared" si="2"/>
        <v>78697671.200000003</v>
      </c>
      <c r="I42" s="39">
        <f t="shared" si="2"/>
        <v>27295681.350000001</v>
      </c>
      <c r="J42" s="39">
        <f t="shared" si="2"/>
        <v>3928281.0900000003</v>
      </c>
      <c r="K42" s="39">
        <f t="shared" si="2"/>
        <v>3698989.63</v>
      </c>
      <c r="L42" s="39">
        <f>SUBTOTAL(109,L30:L41)</f>
        <v>2023449.3900000004</v>
      </c>
      <c r="M42" s="39">
        <f t="shared" si="2"/>
        <v>285382073.32000005</v>
      </c>
    </row>
    <row r="43" spans="1:13">
      <c r="A43" s="4" t="s">
        <v>36</v>
      </c>
      <c r="B43" s="6">
        <v>261650.27</v>
      </c>
      <c r="C43" s="6">
        <v>7776.76</v>
      </c>
      <c r="D43" s="6">
        <v>2253321.54</v>
      </c>
      <c r="E43" s="6">
        <v>8192339.6600000001</v>
      </c>
      <c r="F43" s="6">
        <v>0</v>
      </c>
      <c r="G43" s="6">
        <v>6081281.5099999998</v>
      </c>
      <c r="H43" s="6">
        <v>2476625.96</v>
      </c>
      <c r="I43" s="6">
        <v>1237205.73</v>
      </c>
      <c r="J43" s="6">
        <v>1587858.1</v>
      </c>
      <c r="K43" s="6">
        <v>559165.07999999996</v>
      </c>
      <c r="L43" s="6">
        <v>29611.79</v>
      </c>
      <c r="M43" s="7">
        <v>22686836.399999999</v>
      </c>
    </row>
    <row r="44" spans="1:13">
      <c r="A44" s="4" t="s">
        <v>37</v>
      </c>
      <c r="B44" s="6">
        <v>326331.59000000003</v>
      </c>
      <c r="C44" s="6">
        <v>43330.27</v>
      </c>
      <c r="D44" s="6">
        <v>2067859.56</v>
      </c>
      <c r="E44" s="6">
        <v>9857062.0399999991</v>
      </c>
      <c r="F44" s="6">
        <v>0</v>
      </c>
      <c r="G44" s="6">
        <v>7829147.7999999998</v>
      </c>
      <c r="H44" s="6">
        <v>5062001.92</v>
      </c>
      <c r="I44" s="6">
        <v>1498912.61</v>
      </c>
      <c r="J44" s="6">
        <v>13639.99</v>
      </c>
      <c r="K44" s="6">
        <v>380019.63</v>
      </c>
      <c r="L44" s="6">
        <v>34039.370000000003</v>
      </c>
      <c r="M44" s="7">
        <v>27112344.780000001</v>
      </c>
    </row>
    <row r="45" spans="1:13">
      <c r="A45" s="4" t="s">
        <v>38</v>
      </c>
      <c r="B45" s="6">
        <v>99638.28</v>
      </c>
      <c r="C45" s="6">
        <v>9645.35</v>
      </c>
      <c r="D45" s="6">
        <v>3849399.84</v>
      </c>
      <c r="E45" s="6">
        <v>5581835.5800000001</v>
      </c>
      <c r="F45" s="6">
        <v>0</v>
      </c>
      <c r="G45" s="6">
        <v>11811456</v>
      </c>
      <c r="H45" s="6">
        <v>2505983.04</v>
      </c>
      <c r="I45" s="6">
        <v>1952485.11</v>
      </c>
      <c r="J45" s="6">
        <v>231185.24</v>
      </c>
      <c r="K45" s="6">
        <v>266296.15000000002</v>
      </c>
      <c r="L45" s="6">
        <v>11426.1</v>
      </c>
      <c r="M45" s="7">
        <v>26319350.690000001</v>
      </c>
    </row>
    <row r="46" spans="1:13">
      <c r="A46" s="4" t="s">
        <v>39</v>
      </c>
      <c r="B46" s="6">
        <v>59454.76</v>
      </c>
      <c r="C46" s="6">
        <v>39615.879999999997</v>
      </c>
      <c r="D46" s="6">
        <v>4926842.53</v>
      </c>
      <c r="E46" s="6">
        <v>6844111.0099999998</v>
      </c>
      <c r="F46" s="6">
        <v>0</v>
      </c>
      <c r="G46" s="6">
        <v>5090484.93</v>
      </c>
      <c r="H46" s="6">
        <v>2393189.6</v>
      </c>
      <c r="I46" s="6">
        <v>2532178.9300000002</v>
      </c>
      <c r="J46" s="6">
        <v>1684575.47</v>
      </c>
      <c r="K46" s="6">
        <v>400474.73</v>
      </c>
      <c r="L46" s="6">
        <v>11418.38</v>
      </c>
      <c r="M46" s="7">
        <v>23982346.219999999</v>
      </c>
    </row>
    <row r="47" spans="1:13">
      <c r="A47" s="4" t="s">
        <v>40</v>
      </c>
      <c r="B47" s="6">
        <v>63562.59</v>
      </c>
      <c r="C47" s="6">
        <v>0</v>
      </c>
      <c r="D47" s="6">
        <v>1911746.4</v>
      </c>
      <c r="E47" s="6">
        <v>5390739.0899999999</v>
      </c>
      <c r="F47" s="6">
        <v>0</v>
      </c>
      <c r="G47" s="6">
        <v>9679081.6600000001</v>
      </c>
      <c r="H47" s="6">
        <v>803312.39</v>
      </c>
      <c r="I47" s="6">
        <v>1470185.65</v>
      </c>
      <c r="J47" s="6">
        <v>108669.41</v>
      </c>
      <c r="K47" s="6">
        <v>402992.46</v>
      </c>
      <c r="L47" s="6">
        <v>29877.49</v>
      </c>
      <c r="M47" s="7">
        <v>19860167.140000001</v>
      </c>
    </row>
    <row r="48" spans="1:13">
      <c r="A48" s="4" t="s">
        <v>41</v>
      </c>
      <c r="B48" s="6">
        <v>283683</v>
      </c>
      <c r="C48" s="6">
        <v>0</v>
      </c>
      <c r="D48" s="6">
        <v>1988013.55</v>
      </c>
      <c r="E48" s="6">
        <v>9368055.5600000005</v>
      </c>
      <c r="F48" s="6">
        <v>0</v>
      </c>
      <c r="G48" s="6">
        <v>4697130.78</v>
      </c>
      <c r="H48" s="6">
        <v>760270.69</v>
      </c>
      <c r="I48" s="6">
        <v>3460713.77</v>
      </c>
      <c r="J48" s="6">
        <v>296862.23</v>
      </c>
      <c r="K48" s="6">
        <v>260769.01</v>
      </c>
      <c r="L48" s="6">
        <v>37726.620000000003</v>
      </c>
      <c r="M48" s="7">
        <v>21153225.210000001</v>
      </c>
    </row>
    <row r="49" spans="1:13">
      <c r="A49" s="4" t="s">
        <v>42</v>
      </c>
      <c r="B49" s="6">
        <v>27325.119999999999</v>
      </c>
      <c r="C49" s="6">
        <v>46732.65</v>
      </c>
      <c r="D49" s="6">
        <v>1164492.6200000001</v>
      </c>
      <c r="E49" s="6">
        <v>3825668.3</v>
      </c>
      <c r="F49" s="6">
        <v>1236376.3600000001</v>
      </c>
      <c r="G49" s="6">
        <v>8256193.21</v>
      </c>
      <c r="H49" s="6">
        <v>8452879.7100000009</v>
      </c>
      <c r="I49" s="6">
        <v>1873314.78</v>
      </c>
      <c r="J49" s="6">
        <v>805233.33</v>
      </c>
      <c r="K49" s="6">
        <v>391777.09</v>
      </c>
      <c r="L49" s="6">
        <v>71124.66</v>
      </c>
      <c r="M49" s="7">
        <v>26151117.829999998</v>
      </c>
    </row>
    <row r="50" spans="1:13">
      <c r="A50" s="4" t="s">
        <v>43</v>
      </c>
      <c r="B50" s="6">
        <v>47843.17</v>
      </c>
      <c r="C50" s="6">
        <v>7652.66</v>
      </c>
      <c r="D50" s="6">
        <v>2937854.75</v>
      </c>
      <c r="E50" s="6">
        <v>10054097.85</v>
      </c>
      <c r="F50" s="6">
        <v>0</v>
      </c>
      <c r="G50" s="6">
        <v>7007462.9199999999</v>
      </c>
      <c r="H50" s="6">
        <v>2964660.37</v>
      </c>
      <c r="I50" s="6">
        <v>1104373.76</v>
      </c>
      <c r="J50" s="6">
        <v>998208.96</v>
      </c>
      <c r="K50" s="6">
        <v>336364.77</v>
      </c>
      <c r="L50" s="6">
        <v>35899.17</v>
      </c>
      <c r="M50" s="7">
        <v>25494418.379999999</v>
      </c>
    </row>
    <row r="51" spans="1:13">
      <c r="A51" s="4" t="s">
        <v>44</v>
      </c>
      <c r="B51" s="6">
        <v>139769.04</v>
      </c>
      <c r="C51" s="6">
        <v>44010.44</v>
      </c>
      <c r="D51" s="6">
        <v>2517863.54</v>
      </c>
      <c r="E51" s="6">
        <v>8661145.1600000001</v>
      </c>
      <c r="F51" s="6">
        <v>0</v>
      </c>
      <c r="G51" s="6">
        <v>12416185.550000001</v>
      </c>
      <c r="H51" s="6">
        <v>364.62</v>
      </c>
      <c r="I51" s="6">
        <v>524809.64</v>
      </c>
      <c r="J51" s="6">
        <v>81550.34</v>
      </c>
      <c r="K51" s="6">
        <v>457307.71</v>
      </c>
      <c r="L51" s="6">
        <v>117391.84</v>
      </c>
      <c r="M51" s="7">
        <v>24960397.879999999</v>
      </c>
    </row>
    <row r="52" spans="1:13">
      <c r="A52" s="4" t="s">
        <v>45</v>
      </c>
      <c r="B52" s="6">
        <v>108284.82</v>
      </c>
      <c r="C52" s="6">
        <v>2247.8200000000002</v>
      </c>
      <c r="D52" s="6">
        <v>1280777.6399999999</v>
      </c>
      <c r="E52" s="6">
        <v>11165861.189999999</v>
      </c>
      <c r="F52" s="6">
        <v>0</v>
      </c>
      <c r="G52" s="6">
        <v>9836326.7699999996</v>
      </c>
      <c r="H52" s="6">
        <v>2563481.91</v>
      </c>
      <c r="I52" s="6">
        <v>1764656.43</v>
      </c>
      <c r="J52" s="6">
        <v>24859.93</v>
      </c>
      <c r="K52" s="6">
        <v>403782.25</v>
      </c>
      <c r="L52" s="6">
        <v>13.38</v>
      </c>
      <c r="M52" s="7">
        <v>27150292.140000001</v>
      </c>
    </row>
    <row r="53" spans="1:13">
      <c r="A53" s="4" t="s">
        <v>46</v>
      </c>
      <c r="B53" s="6">
        <v>48035.18</v>
      </c>
      <c r="C53" s="6">
        <v>619.53</v>
      </c>
      <c r="D53" s="6">
        <v>731502.48</v>
      </c>
      <c r="E53" s="6">
        <v>5195270.1900000004</v>
      </c>
      <c r="F53" s="6">
        <v>0</v>
      </c>
      <c r="G53" s="6">
        <v>9667339.0099999998</v>
      </c>
      <c r="H53" s="6">
        <v>3341726.93</v>
      </c>
      <c r="I53" s="6">
        <v>4956785.58</v>
      </c>
      <c r="J53" s="6">
        <v>94432.77</v>
      </c>
      <c r="K53" s="6">
        <v>279218.01</v>
      </c>
      <c r="L53" s="6">
        <v>120.42</v>
      </c>
      <c r="M53" s="7">
        <v>24315050.100000001</v>
      </c>
    </row>
    <row r="54" spans="1:13">
      <c r="A54" s="4" t="s">
        <v>47</v>
      </c>
      <c r="B54" s="6">
        <v>33.369999999999997</v>
      </c>
      <c r="C54" s="6">
        <v>58623.05</v>
      </c>
      <c r="D54" s="6">
        <v>659491</v>
      </c>
      <c r="E54" s="6">
        <v>12536423.57</v>
      </c>
      <c r="F54" s="6">
        <v>0</v>
      </c>
      <c r="G54" s="6">
        <v>10819844.289999999</v>
      </c>
      <c r="H54" s="6">
        <v>4635115.2300000004</v>
      </c>
      <c r="I54" s="6">
        <v>4178505.78</v>
      </c>
      <c r="J54" s="6">
        <v>212840.32000000001</v>
      </c>
      <c r="K54" s="6">
        <v>353351.89</v>
      </c>
      <c r="L54" s="6">
        <v>25373.55</v>
      </c>
      <c r="M54" s="7">
        <v>33479602.050000001</v>
      </c>
    </row>
    <row r="55" spans="1:13">
      <c r="A55" s="4"/>
      <c r="B55" s="39">
        <f t="shared" ref="B55:M55" si="3">SUBTOTAL(109,B43:B54)</f>
        <v>1465611.1900000002</v>
      </c>
      <c r="C55" s="39">
        <f t="shared" si="3"/>
        <v>260254.41000000003</v>
      </c>
      <c r="D55" s="39">
        <f t="shared" si="3"/>
        <v>26289165.449999999</v>
      </c>
      <c r="E55" s="139">
        <f t="shared" si="3"/>
        <v>96672609.199999988</v>
      </c>
      <c r="F55" s="139">
        <f t="shared" si="3"/>
        <v>1236376.3600000001</v>
      </c>
      <c r="G55" s="39">
        <f t="shared" si="3"/>
        <v>103191934.43000001</v>
      </c>
      <c r="H55" s="39">
        <f t="shared" si="3"/>
        <v>35959612.370000005</v>
      </c>
      <c r="I55" s="39">
        <f t="shared" si="3"/>
        <v>26554127.770000003</v>
      </c>
      <c r="J55" s="39">
        <f t="shared" si="3"/>
        <v>6139916.0899999989</v>
      </c>
      <c r="K55" s="39">
        <f t="shared" si="3"/>
        <v>4491518.7799999993</v>
      </c>
      <c r="L55" s="39">
        <f t="shared" si="3"/>
        <v>404022.77</v>
      </c>
      <c r="M55" s="39">
        <f t="shared" si="3"/>
        <v>302665148.81999999</v>
      </c>
    </row>
    <row r="56" spans="1:13">
      <c r="A56" s="4" t="s">
        <v>48</v>
      </c>
      <c r="B56" s="6">
        <v>89178.95</v>
      </c>
      <c r="C56" s="6">
        <v>26853.52</v>
      </c>
      <c r="D56" s="6">
        <v>510954.23999999999</v>
      </c>
      <c r="E56" s="6">
        <v>8140916.2800000003</v>
      </c>
      <c r="F56" s="6">
        <v>0</v>
      </c>
      <c r="G56" s="6">
        <v>3588906.19</v>
      </c>
      <c r="H56" s="6">
        <v>4462148.9000000004</v>
      </c>
      <c r="I56" s="6">
        <v>5160772.51</v>
      </c>
      <c r="J56" s="6">
        <v>161956.22</v>
      </c>
      <c r="K56" s="6">
        <v>358994.33</v>
      </c>
      <c r="L56" s="6">
        <v>40.14</v>
      </c>
      <c r="M56" s="7">
        <v>22500721.280000001</v>
      </c>
    </row>
    <row r="57" spans="1:13">
      <c r="A57" s="4" t="s">
        <v>49</v>
      </c>
      <c r="B57" s="6">
        <v>69710.5</v>
      </c>
      <c r="C57" s="6">
        <v>0</v>
      </c>
      <c r="D57" s="6">
        <v>517474.08</v>
      </c>
      <c r="E57" s="6">
        <v>4247467.99</v>
      </c>
      <c r="F57" s="6">
        <v>0</v>
      </c>
      <c r="G57" s="6">
        <v>8411235.1699999999</v>
      </c>
      <c r="H57" s="6">
        <v>153805.96</v>
      </c>
      <c r="I57" s="6">
        <v>1142466.0900000001</v>
      </c>
      <c r="J57" s="6">
        <v>34392.730000000003</v>
      </c>
      <c r="K57" s="6">
        <v>463096.02</v>
      </c>
      <c r="L57" s="6">
        <v>13.38</v>
      </c>
      <c r="M57" s="7">
        <v>15039661.92</v>
      </c>
    </row>
    <row r="58" spans="1:13">
      <c r="A58" s="4" t="s">
        <v>50</v>
      </c>
      <c r="B58" s="6">
        <v>9312.5</v>
      </c>
      <c r="C58" s="6">
        <v>0</v>
      </c>
      <c r="D58" s="6">
        <v>1131256.97</v>
      </c>
      <c r="E58" s="6">
        <v>5448310.7800000003</v>
      </c>
      <c r="F58" s="6">
        <v>0</v>
      </c>
      <c r="G58" s="6">
        <v>3406174.13</v>
      </c>
      <c r="H58" s="6">
        <v>2289692.38</v>
      </c>
      <c r="I58" s="6">
        <v>22582.32</v>
      </c>
      <c r="J58" s="6">
        <v>32867.760000000002</v>
      </c>
      <c r="K58" s="6">
        <v>346067.66</v>
      </c>
      <c r="L58" s="6">
        <v>25134.19</v>
      </c>
      <c r="M58" s="7">
        <v>12711398.689999999</v>
      </c>
    </row>
    <row r="59" spans="1:13">
      <c r="A59" s="4" t="s">
        <v>51</v>
      </c>
      <c r="B59" s="6">
        <v>99072.82</v>
      </c>
      <c r="C59" s="6">
        <v>0</v>
      </c>
      <c r="D59" s="6">
        <v>1613317.54</v>
      </c>
      <c r="E59" s="6">
        <v>6315837.8200000003</v>
      </c>
      <c r="F59" s="6">
        <v>0</v>
      </c>
      <c r="G59" s="6">
        <v>6832602.79</v>
      </c>
      <c r="H59" s="6">
        <v>1978543.25</v>
      </c>
      <c r="I59" s="6">
        <v>784182.95</v>
      </c>
      <c r="J59" s="6">
        <v>472452.36</v>
      </c>
      <c r="K59" s="6">
        <v>472388.19</v>
      </c>
      <c r="L59" s="6">
        <v>0</v>
      </c>
      <c r="M59" s="7">
        <v>18568397.719999999</v>
      </c>
    </row>
    <row r="60" spans="1:13">
      <c r="A60" s="4" t="s">
        <v>52</v>
      </c>
      <c r="B60" s="6">
        <v>36300</v>
      </c>
      <c r="C60" s="6">
        <v>830.54</v>
      </c>
      <c r="D60" s="6">
        <v>1806311.14</v>
      </c>
      <c r="E60" s="6">
        <v>8608471.2400000002</v>
      </c>
      <c r="F60" s="6">
        <v>0</v>
      </c>
      <c r="G60" s="6">
        <v>5752573.04</v>
      </c>
      <c r="H60" s="6">
        <v>1908394.35</v>
      </c>
      <c r="I60" s="6">
        <v>1810341.98</v>
      </c>
      <c r="J60" s="6">
        <v>142871.89000000001</v>
      </c>
      <c r="K60" s="6">
        <v>554835.47</v>
      </c>
      <c r="L60" s="6">
        <v>0</v>
      </c>
      <c r="M60" s="7">
        <v>20620929.649999999</v>
      </c>
    </row>
    <row r="61" spans="1:13">
      <c r="A61" s="4" t="s">
        <v>53</v>
      </c>
      <c r="B61" s="6">
        <v>56290.91</v>
      </c>
      <c r="C61" s="6">
        <v>0</v>
      </c>
      <c r="D61" s="6">
        <v>1011586.66</v>
      </c>
      <c r="E61" s="6">
        <v>4680425.6100000003</v>
      </c>
      <c r="F61" s="6">
        <v>552907.24</v>
      </c>
      <c r="G61" s="6">
        <v>3400369.65</v>
      </c>
      <c r="H61" s="6">
        <v>80.099999999999994</v>
      </c>
      <c r="I61" s="6">
        <v>1559763.34</v>
      </c>
      <c r="J61" s="6">
        <v>68968.710000000006</v>
      </c>
      <c r="K61" s="6">
        <v>379854.29</v>
      </c>
      <c r="L61" s="6">
        <v>0</v>
      </c>
      <c r="M61" s="7">
        <v>11710246.51</v>
      </c>
    </row>
    <row r="62" spans="1:13">
      <c r="A62" s="4" t="s">
        <v>54</v>
      </c>
      <c r="B62" s="6">
        <v>49800</v>
      </c>
      <c r="C62" s="6">
        <v>1267.72</v>
      </c>
      <c r="D62" s="6">
        <v>413662.39</v>
      </c>
      <c r="E62" s="6">
        <v>3853928.39</v>
      </c>
      <c r="F62" s="6">
        <v>3811190.08</v>
      </c>
      <c r="G62" s="6">
        <v>9227750.1899999995</v>
      </c>
      <c r="H62" s="6">
        <v>0</v>
      </c>
      <c r="I62" s="6">
        <v>3338856.36</v>
      </c>
      <c r="J62" s="6">
        <v>88677.25</v>
      </c>
      <c r="K62" s="6">
        <v>744072.68</v>
      </c>
      <c r="L62" s="6">
        <v>3.34</v>
      </c>
      <c r="M62" s="7">
        <v>21529208.399999999</v>
      </c>
    </row>
    <row r="63" spans="1:13">
      <c r="A63" s="4" t="s">
        <v>55</v>
      </c>
      <c r="B63" s="6">
        <v>36300</v>
      </c>
      <c r="C63" s="6">
        <v>373.06</v>
      </c>
      <c r="D63" s="6">
        <v>257353.19</v>
      </c>
      <c r="E63" s="6">
        <v>4111237.29</v>
      </c>
      <c r="F63" s="6">
        <v>3430544.11</v>
      </c>
      <c r="G63" s="6">
        <v>7784753.7599999998</v>
      </c>
      <c r="H63" s="6">
        <v>3163185.1</v>
      </c>
      <c r="I63" s="6">
        <v>2791428.69</v>
      </c>
      <c r="J63" s="6">
        <v>29910.84</v>
      </c>
      <c r="K63" s="6">
        <v>815766.91</v>
      </c>
      <c r="L63" s="6">
        <v>0</v>
      </c>
      <c r="M63" s="7">
        <v>22420852.949999999</v>
      </c>
    </row>
    <row r="64" spans="1:13">
      <c r="A64" s="4" t="s">
        <v>56</v>
      </c>
      <c r="B64" s="6">
        <v>24380</v>
      </c>
      <c r="C64" s="6">
        <v>4207.5600000000004</v>
      </c>
      <c r="D64" s="6">
        <v>1132889.8899999999</v>
      </c>
      <c r="E64" s="6">
        <v>632988.16000000003</v>
      </c>
      <c r="F64" s="6">
        <v>5663392.04</v>
      </c>
      <c r="G64" s="6">
        <v>6067883.9299999997</v>
      </c>
      <c r="H64" s="6">
        <v>0</v>
      </c>
      <c r="I64" s="6">
        <v>1187362.3400000001</v>
      </c>
      <c r="J64" s="6">
        <v>1630.55</v>
      </c>
      <c r="K64" s="6">
        <v>194601.13</v>
      </c>
      <c r="L64" s="6">
        <v>0</v>
      </c>
      <c r="M64" s="7">
        <v>14909335.6</v>
      </c>
    </row>
    <row r="65" spans="1:13">
      <c r="A65" s="4" t="s">
        <v>57</v>
      </c>
      <c r="B65" s="6">
        <v>51033.23</v>
      </c>
      <c r="C65" s="6">
        <v>803.64</v>
      </c>
      <c r="D65" s="6">
        <v>432335.16</v>
      </c>
      <c r="E65" s="6">
        <v>6041251.1699999999</v>
      </c>
      <c r="F65" s="6">
        <v>4810548.93</v>
      </c>
      <c r="G65" s="6">
        <v>8026399.5899999999</v>
      </c>
      <c r="H65" s="6">
        <v>3150870.75</v>
      </c>
      <c r="I65" s="6">
        <v>2717440.92</v>
      </c>
      <c r="J65" s="6">
        <v>16914.080000000002</v>
      </c>
      <c r="K65" s="6">
        <v>266836.98</v>
      </c>
      <c r="L65" s="6">
        <v>0</v>
      </c>
      <c r="M65" s="7">
        <v>25514434.449999999</v>
      </c>
    </row>
    <row r="66" spans="1:13">
      <c r="A66" s="4" t="s">
        <v>58</v>
      </c>
      <c r="B66" s="6">
        <v>97006.5</v>
      </c>
      <c r="C66" s="6">
        <v>8820.44</v>
      </c>
      <c r="D66" s="6">
        <v>111330.25</v>
      </c>
      <c r="E66" s="6">
        <v>804933.39</v>
      </c>
      <c r="F66" s="6">
        <v>6908889.4100000001</v>
      </c>
      <c r="G66" s="6">
        <v>9819239.9800000004</v>
      </c>
      <c r="H66" s="6">
        <v>942347.25</v>
      </c>
      <c r="I66" s="6">
        <v>4451452.0999999996</v>
      </c>
      <c r="J66" s="6">
        <v>136284.18</v>
      </c>
      <c r="K66" s="6">
        <v>363886.2</v>
      </c>
      <c r="L66" s="6">
        <v>0</v>
      </c>
      <c r="M66" s="7">
        <v>23644189.699999999</v>
      </c>
    </row>
    <row r="67" spans="1:13">
      <c r="A67" s="4" t="s">
        <v>59</v>
      </c>
      <c r="B67" s="6">
        <v>0</v>
      </c>
      <c r="C67" s="6">
        <v>16190.26</v>
      </c>
      <c r="D67" s="6">
        <v>113151.76</v>
      </c>
      <c r="E67" s="6">
        <v>125.54</v>
      </c>
      <c r="F67" s="6">
        <v>5919481.5899999999</v>
      </c>
      <c r="G67" s="6">
        <v>5806651.5099999998</v>
      </c>
      <c r="H67" s="6">
        <v>1813692.55</v>
      </c>
      <c r="I67" s="6">
        <v>3596516.91</v>
      </c>
      <c r="J67" s="6">
        <v>1877193.82</v>
      </c>
      <c r="K67" s="6">
        <v>354868.16</v>
      </c>
      <c r="L67" s="6">
        <v>0</v>
      </c>
      <c r="M67" s="7">
        <v>19497872.100000001</v>
      </c>
    </row>
    <row r="68" spans="1:13">
      <c r="A68" s="4"/>
      <c r="B68" s="39">
        <f t="shared" ref="B68:M68" si="4">SUBTOTAL(109,B56:B67)</f>
        <v>618385.41</v>
      </c>
      <c r="C68" s="39">
        <f t="shared" si="4"/>
        <v>59346.740000000005</v>
      </c>
      <c r="D68" s="39">
        <f t="shared" si="4"/>
        <v>9051623.2699999996</v>
      </c>
      <c r="E68" s="139">
        <f t="shared" si="4"/>
        <v>52885893.659999996</v>
      </c>
      <c r="F68" s="139">
        <f t="shared" si="4"/>
        <v>31096953.399999999</v>
      </c>
      <c r="G68" s="39">
        <f t="shared" si="4"/>
        <v>78124539.930000007</v>
      </c>
      <c r="H68" s="39">
        <f t="shared" si="4"/>
        <v>19862760.59</v>
      </c>
      <c r="I68" s="39">
        <f t="shared" si="4"/>
        <v>28563166.510000002</v>
      </c>
      <c r="J68" s="39">
        <f t="shared" si="4"/>
        <v>3064120.39</v>
      </c>
      <c r="K68" s="39">
        <f t="shared" si="4"/>
        <v>5315268.0200000005</v>
      </c>
      <c r="L68" s="39">
        <f t="shared" si="4"/>
        <v>25191.05</v>
      </c>
      <c r="M68" s="39">
        <f t="shared" si="4"/>
        <v>228667248.96999994</v>
      </c>
    </row>
    <row r="69" spans="1:13">
      <c r="A69" s="4" t="s">
        <v>60</v>
      </c>
      <c r="B69" s="6">
        <v>30826.5</v>
      </c>
      <c r="C69" s="6">
        <v>14994.3</v>
      </c>
      <c r="D69" s="6">
        <v>157645.57999999999</v>
      </c>
      <c r="E69" s="6">
        <v>1202683.7</v>
      </c>
      <c r="F69" s="6">
        <v>5759734.5199999996</v>
      </c>
      <c r="G69" s="6">
        <v>10228921.85</v>
      </c>
      <c r="H69" s="6">
        <v>290701.57</v>
      </c>
      <c r="I69" s="6">
        <v>1887906.63</v>
      </c>
      <c r="J69" s="6">
        <v>0</v>
      </c>
      <c r="K69" s="6">
        <v>455047.4</v>
      </c>
      <c r="L69" s="6">
        <v>0</v>
      </c>
      <c r="M69" s="7">
        <v>21868323.41</v>
      </c>
    </row>
    <row r="70" spans="1:13">
      <c r="A70" s="4" t="s">
        <v>61</v>
      </c>
      <c r="B70" s="6">
        <v>45087.53</v>
      </c>
      <c r="C70" s="6">
        <v>29411.61</v>
      </c>
      <c r="D70" s="6">
        <v>212848.23</v>
      </c>
      <c r="E70" s="6">
        <v>141.97</v>
      </c>
      <c r="F70" s="6">
        <v>8338305.2199999997</v>
      </c>
      <c r="G70" s="6">
        <v>2657704.17</v>
      </c>
      <c r="H70" s="6">
        <v>132522.42000000001</v>
      </c>
      <c r="I70" s="6">
        <v>0</v>
      </c>
      <c r="J70" s="6">
        <v>79496.14</v>
      </c>
      <c r="K70" s="6">
        <v>507547.24</v>
      </c>
      <c r="L70" s="6">
        <v>0</v>
      </c>
      <c r="M70" s="7">
        <v>12003064.529999999</v>
      </c>
    </row>
    <row r="71" spans="1:13">
      <c r="A71" s="4" t="s">
        <v>62</v>
      </c>
      <c r="B71" s="6">
        <v>75969</v>
      </c>
      <c r="C71" s="6">
        <v>5848.92</v>
      </c>
      <c r="D71" s="6">
        <v>511670.74</v>
      </c>
      <c r="E71" s="6">
        <v>5334.17</v>
      </c>
      <c r="F71" s="6">
        <v>2295782.89</v>
      </c>
      <c r="G71" s="6">
        <v>3694040.59</v>
      </c>
      <c r="H71" s="6">
        <v>0</v>
      </c>
      <c r="I71" s="6">
        <v>681611.83</v>
      </c>
      <c r="J71" s="6">
        <v>34350.589999999997</v>
      </c>
      <c r="K71" s="6">
        <v>618716.56999999995</v>
      </c>
      <c r="L71" s="6">
        <v>0</v>
      </c>
      <c r="M71" s="7">
        <v>7923325.2999999998</v>
      </c>
    </row>
    <row r="72" spans="1:13">
      <c r="A72" s="4" t="s">
        <v>63</v>
      </c>
      <c r="B72" s="6">
        <v>107133.5</v>
      </c>
      <c r="C72" s="6">
        <v>0</v>
      </c>
      <c r="D72" s="6">
        <v>920542.34</v>
      </c>
      <c r="E72" s="6">
        <v>556881.16</v>
      </c>
      <c r="F72" s="6">
        <v>6249529.5</v>
      </c>
      <c r="G72" s="6">
        <v>9280934.9299999997</v>
      </c>
      <c r="H72" s="6">
        <v>1434412.16</v>
      </c>
      <c r="I72" s="6">
        <v>1038650.48</v>
      </c>
      <c r="J72" s="6">
        <v>1015.56</v>
      </c>
      <c r="K72" s="6">
        <v>592056.80000000005</v>
      </c>
      <c r="L72" s="6">
        <v>0</v>
      </c>
      <c r="M72" s="7">
        <v>20181156.43</v>
      </c>
    </row>
    <row r="73" spans="1:13">
      <c r="A73" s="4" t="s">
        <v>64</v>
      </c>
      <c r="B73" s="6">
        <v>105682.32</v>
      </c>
      <c r="C73" s="6">
        <v>0</v>
      </c>
      <c r="D73" s="6">
        <v>53217.46</v>
      </c>
      <c r="E73" s="6">
        <v>555710.79</v>
      </c>
      <c r="F73" s="6">
        <v>7033046.2800000003</v>
      </c>
      <c r="G73" s="6">
        <v>7516042.3200000003</v>
      </c>
      <c r="H73" s="6">
        <v>0</v>
      </c>
      <c r="I73" s="6">
        <v>2873531.33</v>
      </c>
      <c r="J73" s="6">
        <v>8330.85</v>
      </c>
      <c r="K73" s="6">
        <v>579027.25</v>
      </c>
      <c r="L73" s="6">
        <v>0</v>
      </c>
      <c r="M73" s="7">
        <v>18724588.600000001</v>
      </c>
    </row>
    <row r="74" spans="1:13">
      <c r="A74" s="4" t="s">
        <v>65</v>
      </c>
      <c r="B74" s="6">
        <v>101739.91</v>
      </c>
      <c r="C74" s="6">
        <v>7234.55</v>
      </c>
      <c r="D74" s="6">
        <v>253592.02</v>
      </c>
      <c r="E74" s="6">
        <v>740512.04</v>
      </c>
      <c r="F74" s="6">
        <v>4828637.79</v>
      </c>
      <c r="G74" s="6">
        <v>8862966.9800000004</v>
      </c>
      <c r="H74" s="6">
        <v>2023248.06</v>
      </c>
      <c r="I74" s="6">
        <v>4831046.32</v>
      </c>
      <c r="J74" s="6">
        <v>43179.48</v>
      </c>
      <c r="K74" s="6">
        <v>449395.04</v>
      </c>
      <c r="L74" s="6">
        <v>0</v>
      </c>
      <c r="M74" s="7">
        <v>22141552.190000001</v>
      </c>
    </row>
    <row r="75" spans="1:13">
      <c r="A75" s="4" t="s">
        <v>66</v>
      </c>
      <c r="B75" s="6">
        <v>105992.9</v>
      </c>
      <c r="C75" s="6">
        <v>2818.25</v>
      </c>
      <c r="D75" s="6">
        <v>262057.65</v>
      </c>
      <c r="E75" s="6">
        <v>1439508.47</v>
      </c>
      <c r="F75" s="6">
        <v>11076834.140000001</v>
      </c>
      <c r="G75" s="6">
        <v>7665375.0199999996</v>
      </c>
      <c r="H75" s="6">
        <v>260152.46</v>
      </c>
      <c r="I75" s="6">
        <v>109630.03</v>
      </c>
      <c r="J75" s="6">
        <v>31284.66</v>
      </c>
      <c r="K75" s="6">
        <v>379801.89</v>
      </c>
      <c r="L75" s="6">
        <v>0</v>
      </c>
      <c r="M75" s="7">
        <v>21333455.469999999</v>
      </c>
    </row>
    <row r="76" spans="1:13">
      <c r="A76" s="4" t="s">
        <v>67</v>
      </c>
      <c r="B76" s="6">
        <v>277194.98</v>
      </c>
      <c r="C76" s="6">
        <v>2885.16</v>
      </c>
      <c r="D76" s="6">
        <v>1108121.8500000001</v>
      </c>
      <c r="E76" s="6">
        <v>1179835.3700000001</v>
      </c>
      <c r="F76" s="6">
        <v>6752146.7199999997</v>
      </c>
      <c r="G76" s="6">
        <v>7292385.6100000003</v>
      </c>
      <c r="H76" s="6">
        <v>2016039.94</v>
      </c>
      <c r="I76" s="6">
        <v>1364454.7</v>
      </c>
      <c r="J76" s="6">
        <v>65151.87</v>
      </c>
      <c r="K76" s="6">
        <v>510327.34</v>
      </c>
      <c r="L76" s="6">
        <v>0</v>
      </c>
      <c r="M76" s="7">
        <v>20568543.539999999</v>
      </c>
    </row>
    <row r="77" spans="1:13">
      <c r="A77" s="4" t="s">
        <v>68</v>
      </c>
      <c r="B77" s="6">
        <v>163321.14000000001</v>
      </c>
      <c r="C77" s="6">
        <v>5899.33</v>
      </c>
      <c r="D77" s="6">
        <v>3055548.13</v>
      </c>
      <c r="E77" s="6">
        <v>48.18</v>
      </c>
      <c r="F77" s="6">
        <v>5909422.8300000001</v>
      </c>
      <c r="G77" s="6">
        <v>7575340.2400000002</v>
      </c>
      <c r="H77" s="6">
        <v>8558.3700000000008</v>
      </c>
      <c r="I77" s="6">
        <v>1135753.47</v>
      </c>
      <c r="J77" s="6">
        <v>27856</v>
      </c>
      <c r="K77" s="6">
        <v>303840.64000000001</v>
      </c>
      <c r="L77" s="6">
        <v>0</v>
      </c>
      <c r="M77" s="7">
        <v>18185588.329999998</v>
      </c>
    </row>
    <row r="78" spans="1:13">
      <c r="A78" s="4" t="s">
        <v>69</v>
      </c>
      <c r="B78" s="6">
        <v>91381.68</v>
      </c>
      <c r="C78" s="6">
        <v>12042.77</v>
      </c>
      <c r="D78" s="6">
        <v>2885241.49</v>
      </c>
      <c r="E78" s="6">
        <v>169.01</v>
      </c>
      <c r="F78" s="6">
        <v>8297250.2999999998</v>
      </c>
      <c r="G78" s="6">
        <v>5360199.91</v>
      </c>
      <c r="H78" s="6">
        <v>1920692.8</v>
      </c>
      <c r="I78" s="6">
        <v>131410.96</v>
      </c>
      <c r="J78" s="6">
        <v>259.74</v>
      </c>
      <c r="K78" s="6">
        <v>258676.4</v>
      </c>
      <c r="L78" s="6">
        <v>0</v>
      </c>
      <c r="M78" s="7">
        <v>19365578.949999999</v>
      </c>
    </row>
    <row r="79" spans="1:13">
      <c r="A79" s="4" t="s">
        <v>70</v>
      </c>
      <c r="B79" s="6">
        <v>217614.07999999999</v>
      </c>
      <c r="C79" s="6">
        <v>3234.75</v>
      </c>
      <c r="D79" s="6">
        <v>1142805.03</v>
      </c>
      <c r="E79" s="6">
        <v>35.83</v>
      </c>
      <c r="F79" s="6">
        <v>4847594.9000000004</v>
      </c>
      <c r="G79" s="6">
        <v>10955875.26</v>
      </c>
      <c r="H79" s="6">
        <v>1670675.22</v>
      </c>
      <c r="I79" s="6">
        <v>3069657.38</v>
      </c>
      <c r="J79" s="6">
        <v>85370.37</v>
      </c>
      <c r="K79" s="6">
        <v>562350.82999999996</v>
      </c>
      <c r="L79" s="6">
        <v>0</v>
      </c>
      <c r="M79" s="35">
        <v>22555213.649999999</v>
      </c>
    </row>
    <row r="80" spans="1:13">
      <c r="A80" s="4" t="s">
        <v>71</v>
      </c>
      <c r="B80" s="6">
        <v>198973.13</v>
      </c>
      <c r="C80" s="6">
        <v>4787.0600000000004</v>
      </c>
      <c r="D80" s="6">
        <v>895721.76</v>
      </c>
      <c r="E80" s="6">
        <v>612925.06000000006</v>
      </c>
      <c r="F80" s="6">
        <v>7260310.4400000004</v>
      </c>
      <c r="G80" s="6">
        <v>9036246.3399999999</v>
      </c>
      <c r="H80" s="6">
        <v>3925232.8</v>
      </c>
      <c r="I80" s="6">
        <v>11084577.73</v>
      </c>
      <c r="J80" s="6">
        <v>3366465.51</v>
      </c>
      <c r="K80" s="6">
        <v>529718.34</v>
      </c>
      <c r="L80" s="6">
        <v>0</v>
      </c>
      <c r="M80" s="35">
        <v>36914958.170000002</v>
      </c>
    </row>
    <row r="81" spans="1:13">
      <c r="A81" s="4"/>
      <c r="B81" s="39">
        <f>SUBTOTAL(109,B69:B80)</f>
        <v>1520916.67</v>
      </c>
      <c r="C81" s="39">
        <f t="shared" ref="C81:L81" si="5">SUBTOTAL(109,C69:C80)</f>
        <v>89156.700000000012</v>
      </c>
      <c r="D81" s="39">
        <f t="shared" si="5"/>
        <v>11459012.279999999</v>
      </c>
      <c r="E81" s="139">
        <f t="shared" si="5"/>
        <v>6293785.75</v>
      </c>
      <c r="F81" s="139">
        <f t="shared" si="5"/>
        <v>78648595.530000001</v>
      </c>
      <c r="G81" s="39">
        <f t="shared" si="5"/>
        <v>90126033.220000014</v>
      </c>
      <c r="H81" s="39">
        <f t="shared" si="5"/>
        <v>13682235.800000001</v>
      </c>
      <c r="I81" s="39">
        <f t="shared" si="5"/>
        <v>28208230.859999999</v>
      </c>
      <c r="J81" s="39">
        <f t="shared" si="5"/>
        <v>3742760.7699999996</v>
      </c>
      <c r="K81" s="39">
        <f t="shared" si="5"/>
        <v>5746505.7400000002</v>
      </c>
      <c r="L81" s="39">
        <f t="shared" si="5"/>
        <v>0</v>
      </c>
      <c r="M81" s="39">
        <f>SUBTOTAL(109,M69:M80)</f>
        <v>241765348.56999999</v>
      </c>
    </row>
    <row r="82" spans="1:13">
      <c r="A82" s="4" t="s">
        <v>191</v>
      </c>
      <c r="B82" s="6">
        <v>264718.96999999997</v>
      </c>
      <c r="C82" s="6">
        <v>34603.269999999997</v>
      </c>
      <c r="D82" s="6">
        <v>1053498.72</v>
      </c>
      <c r="E82" s="6">
        <v>67.569999999999993</v>
      </c>
      <c r="F82" s="6">
        <v>6571863.2300000004</v>
      </c>
      <c r="G82" s="6">
        <v>6189426.8399999999</v>
      </c>
      <c r="H82" s="6">
        <v>101180.06</v>
      </c>
      <c r="I82" s="6">
        <v>86112.4</v>
      </c>
      <c r="J82" s="6">
        <v>12139.4</v>
      </c>
      <c r="K82" s="6">
        <v>555516.81000000006</v>
      </c>
      <c r="L82" s="6">
        <v>0</v>
      </c>
      <c r="M82" s="7">
        <v>14869127.27</v>
      </c>
    </row>
    <row r="83" spans="1:13">
      <c r="A83" s="4" t="s">
        <v>193</v>
      </c>
      <c r="B83" s="37">
        <v>112600.3</v>
      </c>
      <c r="C83" s="37">
        <v>2257.5500000000002</v>
      </c>
      <c r="D83" s="37">
        <v>410173.74</v>
      </c>
      <c r="E83" s="81">
        <v>858818.19</v>
      </c>
      <c r="F83" s="81">
        <v>8938146.8800000008</v>
      </c>
      <c r="G83" s="37">
        <v>5993230.6699999999</v>
      </c>
      <c r="H83" s="37">
        <v>1106002.28</v>
      </c>
      <c r="I83" s="37">
        <v>184663.81</v>
      </c>
      <c r="J83" s="37">
        <v>24278.799999999999</v>
      </c>
      <c r="K83" s="37">
        <v>731142.58</v>
      </c>
      <c r="L83" s="37">
        <v>0</v>
      </c>
      <c r="M83" s="37">
        <v>18361314.800000001</v>
      </c>
    </row>
    <row r="84" spans="1:13">
      <c r="A84" s="4" t="s">
        <v>194</v>
      </c>
      <c r="B84" s="37">
        <v>95976.86</v>
      </c>
      <c r="C84" s="37">
        <v>41109.83</v>
      </c>
      <c r="D84" s="37">
        <v>2248862.21</v>
      </c>
      <c r="E84" s="81">
        <v>129.4</v>
      </c>
      <c r="F84" s="81">
        <v>6334294.5</v>
      </c>
      <c r="G84" s="37">
        <v>7752051.54</v>
      </c>
      <c r="H84" s="37">
        <v>2494892.81</v>
      </c>
      <c r="I84" s="37">
        <v>203168.54</v>
      </c>
      <c r="J84" s="37">
        <v>12797.69</v>
      </c>
      <c r="K84" s="37">
        <v>77219.990000000005</v>
      </c>
      <c r="L84" s="37">
        <v>0</v>
      </c>
      <c r="M84" s="37">
        <v>19260503.370000001</v>
      </c>
    </row>
    <row r="85" spans="1:13">
      <c r="A85" s="4" t="s">
        <v>198</v>
      </c>
      <c r="B85" s="81">
        <v>11175.24</v>
      </c>
      <c r="C85" s="81">
        <v>4573.12</v>
      </c>
      <c r="D85" s="81">
        <v>283212.44</v>
      </c>
      <c r="E85" s="81">
        <v>0</v>
      </c>
      <c r="F85" s="81">
        <v>4896671.17</v>
      </c>
      <c r="G85" s="81">
        <v>695545.18</v>
      </c>
      <c r="H85" s="81">
        <v>194511.45</v>
      </c>
      <c r="I85" s="81">
        <v>229435.16</v>
      </c>
      <c r="J85" s="81">
        <v>5382.32</v>
      </c>
      <c r="K85" s="81">
        <v>216166.9</v>
      </c>
      <c r="L85" s="81">
        <v>0</v>
      </c>
      <c r="M85" s="81">
        <v>1545515.17</v>
      </c>
    </row>
    <row r="86" spans="1:13">
      <c r="A86" s="4" t="s">
        <v>199</v>
      </c>
      <c r="B86" s="81">
        <v>128912.26</v>
      </c>
      <c r="C86" s="81">
        <v>752.8</v>
      </c>
      <c r="D86" s="81">
        <v>1763860.08</v>
      </c>
      <c r="E86" s="81">
        <v>669440.30000000005</v>
      </c>
      <c r="F86" s="81">
        <v>6390637.7800000003</v>
      </c>
      <c r="G86" s="81">
        <v>10507388.029999999</v>
      </c>
      <c r="H86" s="81">
        <v>1997748.53</v>
      </c>
      <c r="I86" s="81">
        <v>1139032.77</v>
      </c>
      <c r="J86" s="81">
        <v>1746.63</v>
      </c>
      <c r="K86" s="81">
        <v>321966.39</v>
      </c>
      <c r="L86" s="81">
        <v>0</v>
      </c>
      <c r="M86" s="81">
        <v>22921485.57</v>
      </c>
    </row>
    <row r="87" spans="1:13">
      <c r="A87" s="4" t="s">
        <v>200</v>
      </c>
      <c r="B87" s="81">
        <v>98889.09</v>
      </c>
      <c r="C87" s="81">
        <v>2599.8000000000002</v>
      </c>
      <c r="D87" s="81">
        <v>1953777.63</v>
      </c>
      <c r="E87" s="81">
        <v>466669.2</v>
      </c>
      <c r="F87" s="81">
        <v>8479476.9000000004</v>
      </c>
      <c r="G87" s="81">
        <v>6560029.1399999997</v>
      </c>
      <c r="H87" s="81">
        <v>1691198.8</v>
      </c>
      <c r="I87" s="81">
        <v>2409892.52</v>
      </c>
      <c r="J87" s="81">
        <v>171507.32</v>
      </c>
      <c r="K87" s="81">
        <v>455693.03</v>
      </c>
      <c r="L87" s="81">
        <v>0</v>
      </c>
      <c r="M87" s="81">
        <v>22289733.43</v>
      </c>
    </row>
    <row r="88" spans="1:13">
      <c r="A88" s="4" t="s">
        <v>201</v>
      </c>
      <c r="B88" s="81">
        <v>189473.15</v>
      </c>
      <c r="C88" s="81">
        <v>0</v>
      </c>
      <c r="D88" s="81">
        <v>3420054.63</v>
      </c>
      <c r="E88" s="81">
        <v>0</v>
      </c>
      <c r="F88" s="81">
        <v>3197287.3</v>
      </c>
      <c r="G88" s="81">
        <v>7672609.1100000003</v>
      </c>
      <c r="H88" s="81">
        <v>5164089.96</v>
      </c>
      <c r="I88" s="81">
        <v>914551.79</v>
      </c>
      <c r="J88" s="81">
        <v>27148.400000000001</v>
      </c>
      <c r="K88" s="81">
        <v>640067.24</v>
      </c>
      <c r="L88" s="81">
        <v>27893.439999999999</v>
      </c>
      <c r="M88" s="81">
        <v>21253175.02</v>
      </c>
    </row>
    <row r="89" spans="1:13">
      <c r="A89" s="4" t="s">
        <v>202</v>
      </c>
      <c r="B89" s="81">
        <v>90840.06</v>
      </c>
      <c r="C89" s="81">
        <v>5310.3</v>
      </c>
      <c r="D89" s="80">
        <v>2311952.7599999998</v>
      </c>
      <c r="E89" s="80">
        <v>1331513.69</v>
      </c>
      <c r="F89" s="80">
        <v>8712593.2599999998</v>
      </c>
      <c r="G89" s="80">
        <v>10264503.65</v>
      </c>
      <c r="H89" s="80">
        <v>9782289.5399999991</v>
      </c>
      <c r="I89" s="80">
        <v>3501279.83</v>
      </c>
      <c r="J89" s="80">
        <v>785660.36</v>
      </c>
      <c r="K89" s="80">
        <v>318500.51</v>
      </c>
      <c r="L89" s="80">
        <v>7313.32</v>
      </c>
      <c r="M89" s="81">
        <v>37111757.280000001</v>
      </c>
    </row>
    <row r="90" spans="1:13">
      <c r="A90" s="4" t="s">
        <v>203</v>
      </c>
      <c r="B90" s="81">
        <v>128269.77</v>
      </c>
      <c r="C90" s="81">
        <v>5360.02</v>
      </c>
      <c r="D90" s="81">
        <v>4518793.93</v>
      </c>
      <c r="E90" s="81">
        <v>1617023.32</v>
      </c>
      <c r="F90" s="81">
        <v>3870303.56</v>
      </c>
      <c r="G90" s="81">
        <v>6678948.5800000001</v>
      </c>
      <c r="H90" s="81">
        <v>432702.78</v>
      </c>
      <c r="I90" s="81">
        <v>3348444.61</v>
      </c>
      <c r="J90" s="81">
        <v>26895.66</v>
      </c>
      <c r="K90" s="81">
        <v>254585.84</v>
      </c>
      <c r="L90" s="82">
        <v>0</v>
      </c>
      <c r="M90" s="80">
        <v>20881328.07</v>
      </c>
    </row>
    <row r="91" spans="1:13">
      <c r="A91" s="4" t="s">
        <v>204</v>
      </c>
      <c r="B91" s="81">
        <v>118807.44</v>
      </c>
      <c r="C91" s="81">
        <v>31720.89</v>
      </c>
      <c r="D91" s="81">
        <v>3036397.18</v>
      </c>
      <c r="E91" s="81">
        <v>505389.12</v>
      </c>
      <c r="F91" s="81">
        <v>4447782.4000000004</v>
      </c>
      <c r="G91" s="81">
        <v>5018605.67</v>
      </c>
      <c r="H91" s="81">
        <v>825739.8</v>
      </c>
      <c r="I91" s="81">
        <v>1407161.34</v>
      </c>
      <c r="J91" s="81">
        <v>102955.3</v>
      </c>
      <c r="K91" s="81">
        <v>312854.28000000003</v>
      </c>
      <c r="L91" s="81">
        <v>47538.94</v>
      </c>
      <c r="M91" s="81">
        <v>15854952.359999999</v>
      </c>
    </row>
    <row r="92" spans="1:13">
      <c r="A92" s="4" t="s">
        <v>205</v>
      </c>
      <c r="B92" s="81">
        <v>302168.42</v>
      </c>
      <c r="C92" s="81">
        <v>3696.45</v>
      </c>
      <c r="D92" s="81">
        <v>913500.65</v>
      </c>
      <c r="E92" s="81">
        <v>1466892.23</v>
      </c>
      <c r="F92" s="81">
        <v>5321935.8</v>
      </c>
      <c r="G92" s="81">
        <v>12471398.27</v>
      </c>
      <c r="H92" s="81">
        <v>3302364.23</v>
      </c>
      <c r="I92" s="81">
        <v>2931293.95</v>
      </c>
      <c r="J92" s="81">
        <v>830455.25</v>
      </c>
      <c r="K92" s="81">
        <v>274836.74</v>
      </c>
      <c r="L92" s="81">
        <v>34851.31</v>
      </c>
      <c r="M92" s="81">
        <v>27853393.300000001</v>
      </c>
    </row>
    <row r="93" spans="1:13">
      <c r="A93" s="4" t="s">
        <v>206</v>
      </c>
      <c r="B93" s="81">
        <v>36849.85</v>
      </c>
      <c r="C93" s="81">
        <v>48383.71</v>
      </c>
      <c r="D93" s="81">
        <v>1172405.4099999999</v>
      </c>
      <c r="E93" s="81">
        <v>560993.68000000005</v>
      </c>
      <c r="F93" s="81">
        <v>1809867.39</v>
      </c>
      <c r="G93" s="81">
        <v>11467883.25</v>
      </c>
      <c r="H93" s="81">
        <v>3907418</v>
      </c>
      <c r="I93" s="81">
        <v>5418054.04</v>
      </c>
      <c r="J93" s="81">
        <v>1512863.62</v>
      </c>
      <c r="K93" s="81">
        <v>342885.19</v>
      </c>
      <c r="L93" s="81">
        <v>0</v>
      </c>
      <c r="M93" s="81">
        <v>26277604.140000001</v>
      </c>
    </row>
    <row r="94" spans="1:13">
      <c r="A94" s="91"/>
      <c r="B94" s="39">
        <f t="shared" ref="B94:M94" si="6">SUBTOTAL(109,B82:B93)</f>
        <v>1578681.41</v>
      </c>
      <c r="C94" s="39">
        <f t="shared" si="6"/>
        <v>180367.74</v>
      </c>
      <c r="D94" s="39">
        <f t="shared" si="6"/>
        <v>23086489.379999999</v>
      </c>
      <c r="E94" s="139">
        <f t="shared" si="6"/>
        <v>7476936.6999999993</v>
      </c>
      <c r="F94" s="139">
        <f t="shared" si="6"/>
        <v>68970860.170000002</v>
      </c>
      <c r="G94" s="39">
        <f t="shared" si="6"/>
        <v>91271619.929999992</v>
      </c>
      <c r="H94" s="39">
        <f t="shared" si="6"/>
        <v>31000138.240000002</v>
      </c>
      <c r="I94" s="39">
        <f t="shared" si="6"/>
        <v>21773090.759999998</v>
      </c>
      <c r="J94" s="39">
        <f t="shared" si="6"/>
        <v>3513830.75</v>
      </c>
      <c r="K94" s="39">
        <f t="shared" si="6"/>
        <v>4501435.5000000009</v>
      </c>
      <c r="L94" s="39">
        <f t="shared" si="6"/>
        <v>117597.01</v>
      </c>
      <c r="M94" s="39">
        <f t="shared" si="6"/>
        <v>248479889.78000003</v>
      </c>
    </row>
    <row r="95" spans="1:13">
      <c r="A95" s="4" t="s">
        <v>207</v>
      </c>
      <c r="B95" s="6">
        <v>244893.14</v>
      </c>
      <c r="C95" s="6">
        <v>24817.040000000001</v>
      </c>
      <c r="D95" s="6">
        <v>1767460.25</v>
      </c>
      <c r="E95" s="6">
        <v>1891609.59</v>
      </c>
      <c r="F95" s="6">
        <v>6116656.5599999996</v>
      </c>
      <c r="G95" s="6">
        <v>9280140.6799999997</v>
      </c>
      <c r="H95" s="6">
        <v>23140.53</v>
      </c>
      <c r="I95" s="6">
        <v>371368.92</v>
      </c>
      <c r="J95" s="6">
        <v>21580.33</v>
      </c>
      <c r="K95" s="6">
        <v>387238.7</v>
      </c>
      <c r="L95" s="154">
        <v>21305.99</v>
      </c>
      <c r="M95" s="7" t="s">
        <v>208</v>
      </c>
    </row>
    <row r="96" spans="1:13">
      <c r="A96" s="4" t="s">
        <v>219</v>
      </c>
      <c r="B96" s="138">
        <v>58827.96</v>
      </c>
      <c r="C96" s="138">
        <v>51849.7</v>
      </c>
      <c r="D96" s="81">
        <v>1200851.21</v>
      </c>
      <c r="E96" s="81">
        <v>915441.69</v>
      </c>
      <c r="F96" s="81">
        <v>4829171.38</v>
      </c>
      <c r="G96" s="81">
        <v>5771985.3399999999</v>
      </c>
      <c r="H96" s="81">
        <v>3997173.78</v>
      </c>
      <c r="I96" s="138">
        <v>903637.08</v>
      </c>
      <c r="J96" s="138">
        <v>993.81</v>
      </c>
      <c r="K96" s="138">
        <v>462359.56</v>
      </c>
      <c r="L96" s="85">
        <v>17596.150000000001</v>
      </c>
      <c r="M96" s="80">
        <v>18209887.66</v>
      </c>
    </row>
    <row r="97" spans="1:13">
      <c r="A97" s="4" t="s">
        <v>230</v>
      </c>
      <c r="B97" s="81">
        <v>10962</v>
      </c>
      <c r="C97" s="81">
        <v>2221.42</v>
      </c>
      <c r="D97" s="81">
        <v>2558054.34</v>
      </c>
      <c r="E97" s="81">
        <v>571136.51</v>
      </c>
      <c r="F97" s="81">
        <v>2899784.95</v>
      </c>
      <c r="G97" s="81">
        <v>7287928.9199999999</v>
      </c>
      <c r="H97" s="81">
        <v>2117798.65</v>
      </c>
      <c r="I97" s="81">
        <v>2701760.6</v>
      </c>
      <c r="J97" s="81">
        <v>360721.6</v>
      </c>
      <c r="K97" s="81">
        <v>667806.24</v>
      </c>
      <c r="L97" s="82">
        <v>0</v>
      </c>
      <c r="M97" s="80">
        <v>19178175.23</v>
      </c>
    </row>
    <row r="98" spans="1:13">
      <c r="A98" s="4" t="s">
        <v>233</v>
      </c>
      <c r="B98" s="81">
        <v>247287.19</v>
      </c>
      <c r="C98" s="81">
        <v>4171.03</v>
      </c>
      <c r="D98" s="81">
        <v>2482458.66</v>
      </c>
      <c r="E98" s="81">
        <v>1211068.3899999999</v>
      </c>
      <c r="F98" s="81">
        <v>5074114.07</v>
      </c>
      <c r="G98" s="81">
        <v>11969680.720000001</v>
      </c>
      <c r="H98" s="81">
        <v>5472791.0499999998</v>
      </c>
      <c r="I98" s="81">
        <v>3586550.64</v>
      </c>
      <c r="J98" s="81">
        <v>31917.4</v>
      </c>
      <c r="K98" s="81">
        <v>648147.17000000004</v>
      </c>
      <c r="L98" s="82">
        <v>0</v>
      </c>
      <c r="M98" s="80">
        <v>30728186.32</v>
      </c>
    </row>
    <row r="99" spans="1:13">
      <c r="A99" s="4" t="s">
        <v>234</v>
      </c>
      <c r="B99" s="81">
        <v>184578.66</v>
      </c>
      <c r="C99" s="81">
        <v>13025.71</v>
      </c>
      <c r="D99" s="81">
        <v>3067389.45</v>
      </c>
      <c r="E99" s="81">
        <v>1036864.82</v>
      </c>
      <c r="F99" s="81">
        <v>3842395.25</v>
      </c>
      <c r="G99" s="81">
        <v>5614435.4400000004</v>
      </c>
      <c r="H99" s="81">
        <v>9040563.4399999995</v>
      </c>
      <c r="I99" s="81">
        <v>1043397.73</v>
      </c>
      <c r="J99" s="81">
        <v>250334.46</v>
      </c>
      <c r="K99" s="81">
        <v>285781.59000000003</v>
      </c>
      <c r="L99" s="82">
        <v>0</v>
      </c>
      <c r="M99" s="80">
        <v>24378766.550000001</v>
      </c>
    </row>
    <row r="100" spans="1:13">
      <c r="A100" s="4" t="s">
        <v>235</v>
      </c>
      <c r="B100" s="81">
        <v>69677.710000000006</v>
      </c>
      <c r="C100" s="81">
        <v>54810.13</v>
      </c>
      <c r="D100" s="81">
        <v>1676063.9</v>
      </c>
      <c r="E100" s="81">
        <v>3603205.38</v>
      </c>
      <c r="F100" s="81">
        <v>4554168.2699999996</v>
      </c>
      <c r="G100" s="81">
        <v>10779629.939999999</v>
      </c>
      <c r="H100" s="81">
        <v>6428882.7300000004</v>
      </c>
      <c r="I100" s="81">
        <v>1740629.83</v>
      </c>
      <c r="J100" s="81">
        <v>30691.18</v>
      </c>
      <c r="K100" s="81">
        <v>320097.8</v>
      </c>
      <c r="L100" s="82">
        <v>0</v>
      </c>
      <c r="M100" s="81">
        <v>29257856.870000001</v>
      </c>
    </row>
    <row r="101" spans="1:13">
      <c r="A101" s="4" t="s">
        <v>237</v>
      </c>
      <c r="B101" s="81">
        <v>120797.1</v>
      </c>
      <c r="C101" s="81">
        <v>9739.9</v>
      </c>
      <c r="D101" s="81">
        <v>1359575.81</v>
      </c>
      <c r="E101" s="81">
        <v>339781.51</v>
      </c>
      <c r="F101" s="81">
        <v>4760292.83</v>
      </c>
      <c r="G101" s="81">
        <v>5909401.3200000003</v>
      </c>
      <c r="H101" s="81">
        <v>5903040.0999999996</v>
      </c>
      <c r="I101" s="81">
        <v>449831.2</v>
      </c>
      <c r="J101" s="81">
        <v>38306.49</v>
      </c>
      <c r="K101" s="81">
        <v>698579.49</v>
      </c>
      <c r="L101" s="82">
        <v>0</v>
      </c>
      <c r="M101" s="80">
        <v>19589345.75</v>
      </c>
    </row>
    <row r="102" spans="1:13">
      <c r="A102" s="4" t="s">
        <v>239</v>
      </c>
      <c r="B102" s="81">
        <v>147669.44</v>
      </c>
      <c r="C102" s="81">
        <v>10705.88</v>
      </c>
      <c r="D102" s="81">
        <v>1157411.76</v>
      </c>
      <c r="E102" s="81">
        <v>1060259.01</v>
      </c>
      <c r="F102" s="81">
        <v>4001568.8</v>
      </c>
      <c r="G102" s="81">
        <v>10762085.689999999</v>
      </c>
      <c r="H102" s="81">
        <v>895627.03</v>
      </c>
      <c r="I102" s="81">
        <v>2178245.44</v>
      </c>
      <c r="J102" s="81">
        <v>170243.93</v>
      </c>
      <c r="K102" s="81">
        <v>172603.62</v>
      </c>
      <c r="L102" s="82">
        <v>0</v>
      </c>
      <c r="M102" s="81">
        <v>20556420.600000001</v>
      </c>
    </row>
    <row r="103" spans="1:13">
      <c r="A103" s="4" t="s">
        <v>242</v>
      </c>
      <c r="B103" s="81">
        <v>120432.3</v>
      </c>
      <c r="C103" s="81">
        <v>31095.85</v>
      </c>
      <c r="D103" s="81">
        <v>2839068.35</v>
      </c>
      <c r="E103" s="81">
        <v>2169112.7400000002</v>
      </c>
      <c r="F103" s="81">
        <v>3238770.78</v>
      </c>
      <c r="G103" s="81">
        <v>6274279.7800000003</v>
      </c>
      <c r="H103" s="81">
        <v>2005973.41</v>
      </c>
      <c r="I103" s="81">
        <v>2454247.17</v>
      </c>
      <c r="J103" s="81">
        <v>97206.03</v>
      </c>
      <c r="K103" s="81">
        <v>839393.86</v>
      </c>
      <c r="L103" s="82">
        <v>0</v>
      </c>
      <c r="M103" s="81">
        <v>20069580.27</v>
      </c>
    </row>
    <row r="104" spans="1:13">
      <c r="A104" s="4" t="s">
        <v>245</v>
      </c>
      <c r="B104" s="81">
        <v>197311.15</v>
      </c>
      <c r="C104" s="81">
        <v>52136.14</v>
      </c>
      <c r="D104" s="81">
        <v>2479012.42</v>
      </c>
      <c r="E104" s="81">
        <v>3174502.6</v>
      </c>
      <c r="F104" s="81">
        <v>3810842.36</v>
      </c>
      <c r="G104" s="81">
        <v>10262735.880000001</v>
      </c>
      <c r="H104" s="81">
        <v>2660881.8199999998</v>
      </c>
      <c r="I104" s="81">
        <v>830160.57</v>
      </c>
      <c r="J104" s="81">
        <v>1380318.9</v>
      </c>
      <c r="K104" s="81">
        <v>335106.92</v>
      </c>
      <c r="L104" s="82">
        <v>0</v>
      </c>
      <c r="M104" s="80">
        <v>25183008.760000002</v>
      </c>
    </row>
    <row r="105" spans="1:13">
      <c r="A105" s="4" t="s">
        <v>248</v>
      </c>
      <c r="B105" s="81">
        <v>150444.54999999999</v>
      </c>
      <c r="C105" s="81">
        <v>46984.800000000003</v>
      </c>
      <c r="D105" s="81">
        <v>1150723.5</v>
      </c>
      <c r="E105" s="81">
        <v>3405143.89</v>
      </c>
      <c r="F105" s="81">
        <v>2376760.5099999998</v>
      </c>
      <c r="G105" s="81">
        <v>7366560.0999999996</v>
      </c>
      <c r="H105" s="81">
        <v>0</v>
      </c>
      <c r="I105" s="81">
        <v>1651094.05</v>
      </c>
      <c r="J105" s="81">
        <v>86359.72</v>
      </c>
      <c r="K105" s="81">
        <v>500565.82</v>
      </c>
      <c r="L105" s="82">
        <v>0</v>
      </c>
      <c r="M105" s="80">
        <v>16734636.939999999</v>
      </c>
    </row>
    <row r="106" spans="1:13">
      <c r="A106" s="4" t="s">
        <v>252</v>
      </c>
      <c r="B106" s="81">
        <v>248912.93</v>
      </c>
      <c r="C106" s="81">
        <v>14691.44</v>
      </c>
      <c r="D106" s="81">
        <v>171778.19</v>
      </c>
      <c r="E106" s="81">
        <v>76396.710000000006</v>
      </c>
      <c r="F106" s="81">
        <v>3823589.41</v>
      </c>
      <c r="G106" s="81" t="s">
        <v>542</v>
      </c>
      <c r="H106" s="81">
        <v>5287532.46</v>
      </c>
      <c r="I106" s="81">
        <v>4936146.75</v>
      </c>
      <c r="J106" s="81">
        <v>36592.75</v>
      </c>
      <c r="K106" s="81">
        <v>43736.5</v>
      </c>
      <c r="L106" s="82">
        <v>0</v>
      </c>
      <c r="M106" s="80" t="s">
        <v>254</v>
      </c>
    </row>
    <row r="107" spans="1:13">
      <c r="A107" s="4"/>
      <c r="B107" s="39">
        <f t="shared" ref="B107:M107" si="7">SUBTOTAL(109,B95:B106)</f>
        <v>1801794.13</v>
      </c>
      <c r="C107" s="39">
        <f t="shared" si="7"/>
        <v>316249.03999999998</v>
      </c>
      <c r="D107" s="39">
        <f t="shared" si="7"/>
        <v>21909847.84</v>
      </c>
      <c r="E107" s="139">
        <f t="shared" si="7"/>
        <v>19454522.84</v>
      </c>
      <c r="F107" s="139">
        <f t="shared" si="7"/>
        <v>49328115.170000002</v>
      </c>
      <c r="G107" s="39">
        <f t="shared" si="7"/>
        <v>91278863.809999987</v>
      </c>
      <c r="H107" s="39">
        <f t="shared" si="7"/>
        <v>43833404.999999993</v>
      </c>
      <c r="I107" s="39">
        <f t="shared" si="7"/>
        <v>22847069.98</v>
      </c>
      <c r="J107" s="39">
        <f t="shared" si="7"/>
        <v>2505266.6</v>
      </c>
      <c r="K107" s="39">
        <f t="shared" si="7"/>
        <v>5361417.2700000005</v>
      </c>
      <c r="L107" s="39">
        <f t="shared" si="7"/>
        <v>38902.14</v>
      </c>
      <c r="M107" s="39">
        <f t="shared" si="7"/>
        <v>223885864.94999999</v>
      </c>
    </row>
    <row r="108" spans="1:13">
      <c r="A108" s="4" t="s">
        <v>258</v>
      </c>
      <c r="B108" s="81">
        <v>249051.21</v>
      </c>
      <c r="C108" s="81">
        <v>7230.09</v>
      </c>
      <c r="D108" s="81">
        <v>1594732.68</v>
      </c>
      <c r="E108" s="81">
        <v>905556.45</v>
      </c>
      <c r="F108" s="81">
        <v>1634495.34</v>
      </c>
      <c r="G108" s="81">
        <v>5386727.2199999997</v>
      </c>
      <c r="H108" s="81">
        <v>1200068.44</v>
      </c>
      <c r="I108" s="81">
        <v>46871.92</v>
      </c>
      <c r="J108" s="81">
        <v>158668.82999999999</v>
      </c>
      <c r="K108" s="81">
        <v>274811.45</v>
      </c>
      <c r="L108" s="81">
        <v>0</v>
      </c>
      <c r="M108" s="37">
        <f>SUM(Tabla4[[#This Row],[ 0713331000]:[ 1007900000]])</f>
        <v>11458213.629999997</v>
      </c>
    </row>
    <row r="109" spans="1:13" s="134" customFormat="1">
      <c r="A109" s="136" t="s">
        <v>260</v>
      </c>
      <c r="B109" s="81">
        <v>313942.71999999997</v>
      </c>
      <c r="C109" s="81">
        <v>34592.660000000003</v>
      </c>
      <c r="D109" s="81">
        <v>906145.02</v>
      </c>
      <c r="E109" s="81">
        <v>793834.11</v>
      </c>
      <c r="F109" s="81">
        <v>5795564.0999999996</v>
      </c>
      <c r="G109" s="81">
        <v>7557301.1399999997</v>
      </c>
      <c r="H109" s="81">
        <v>1200075.1100000001</v>
      </c>
      <c r="I109" s="81">
        <v>1211194.44</v>
      </c>
      <c r="J109" s="81">
        <v>29856</v>
      </c>
      <c r="K109" s="81">
        <v>664063.59</v>
      </c>
      <c r="L109" s="81">
        <v>0</v>
      </c>
      <c r="M109" s="138">
        <f>SUM(Tabla4[[#This Row],[ 0713331000]:[ 1007900000]])</f>
        <v>18506568.890000001</v>
      </c>
    </row>
    <row r="110" spans="1:13" s="134" customFormat="1">
      <c r="A110" s="136" t="s">
        <v>372</v>
      </c>
      <c r="B110" s="81">
        <v>252715.12</v>
      </c>
      <c r="C110" s="81">
        <v>93687.86</v>
      </c>
      <c r="D110" s="81">
        <v>3011089.58</v>
      </c>
      <c r="E110" s="81">
        <v>1152584.5900000001</v>
      </c>
      <c r="F110" s="81">
        <v>4409711.7300000004</v>
      </c>
      <c r="G110" s="81">
        <v>3713459.15</v>
      </c>
      <c r="H110" s="81">
        <v>1037023.17</v>
      </c>
      <c r="I110" s="81">
        <v>1098118.8700000001</v>
      </c>
      <c r="J110" s="81">
        <v>84203.15</v>
      </c>
      <c r="K110" s="81">
        <v>501285.17</v>
      </c>
      <c r="L110" s="81">
        <v>0</v>
      </c>
      <c r="M110" s="138">
        <f>SUM(Tabla4[[#This Row],[ 0713331000]:[ 1007900000]])</f>
        <v>15353878.390000001</v>
      </c>
    </row>
    <row r="111" spans="1:13" s="134" customFormat="1">
      <c r="A111" s="136" t="s">
        <v>407</v>
      </c>
      <c r="B111" s="81">
        <v>65896.03</v>
      </c>
      <c r="C111" s="81">
        <v>4075.91</v>
      </c>
      <c r="D111" s="81">
        <v>2302395.61</v>
      </c>
      <c r="E111" s="81">
        <v>1719805.77</v>
      </c>
      <c r="F111" s="81">
        <v>6269110.0499999998</v>
      </c>
      <c r="G111" s="81">
        <v>10846057.289999999</v>
      </c>
      <c r="H111" s="81">
        <v>1788008.22</v>
      </c>
      <c r="I111" s="81">
        <v>1322021.9099999999</v>
      </c>
      <c r="J111" s="81">
        <v>122259.61</v>
      </c>
      <c r="K111" s="81">
        <v>329282.86</v>
      </c>
      <c r="L111" s="81">
        <v>6694.16</v>
      </c>
      <c r="M111" s="138">
        <f>SUM(Tabla4[[#This Row],[ 0713331000]:[ 1007900000]])</f>
        <v>24775607.419999994</v>
      </c>
    </row>
    <row r="112" spans="1:13" s="134" customFormat="1">
      <c r="A112" s="136" t="s">
        <v>409</v>
      </c>
      <c r="B112" s="81">
        <v>140666.87</v>
      </c>
      <c r="C112" s="81">
        <v>21397.5</v>
      </c>
      <c r="D112" s="81">
        <v>2942480.69</v>
      </c>
      <c r="E112" s="81">
        <v>1799845.9</v>
      </c>
      <c r="F112" s="81">
        <v>5022285.4800000004</v>
      </c>
      <c r="G112" s="81">
        <v>4623070.66</v>
      </c>
      <c r="H112" s="81">
        <v>757990.66</v>
      </c>
      <c r="I112" s="81">
        <v>1351910.09</v>
      </c>
      <c r="J112" s="81">
        <v>59617.87</v>
      </c>
      <c r="K112" s="81">
        <v>727065.35</v>
      </c>
      <c r="L112" s="81">
        <v>13399.98</v>
      </c>
      <c r="M112" s="138">
        <f>SUM(Tabla4[[#This Row],[ 0713331000]:[ 1007900000]])</f>
        <v>17459731.050000001</v>
      </c>
    </row>
    <row r="113" spans="1:13" s="134" customFormat="1">
      <c r="A113" s="136" t="s">
        <v>411</v>
      </c>
      <c r="B113" s="81">
        <v>63465.98</v>
      </c>
      <c r="C113" s="81">
        <v>17436.05</v>
      </c>
      <c r="D113" s="81">
        <v>2514648.1</v>
      </c>
      <c r="E113" s="81">
        <v>1025790.06</v>
      </c>
      <c r="F113" s="81">
        <v>6784945.0199999996</v>
      </c>
      <c r="G113" s="81">
        <v>6615996.96</v>
      </c>
      <c r="H113" s="81">
        <v>1340213.28</v>
      </c>
      <c r="I113" s="81">
        <v>899247.44</v>
      </c>
      <c r="J113" s="81">
        <v>353073.54</v>
      </c>
      <c r="K113" s="81">
        <v>740451.04</v>
      </c>
      <c r="L113" s="81">
        <v>0</v>
      </c>
      <c r="M113" s="138">
        <f>SUM(Tabla4[[#This Row],[ 0713331000]:[ 1007900000]])</f>
        <v>20355267.469999999</v>
      </c>
    </row>
    <row r="114" spans="1:13" s="134" customFormat="1">
      <c r="A114" s="136" t="s">
        <v>413</v>
      </c>
      <c r="B114" s="81">
        <v>43845.73</v>
      </c>
      <c r="C114" s="81">
        <v>16719.71</v>
      </c>
      <c r="D114" s="81">
        <v>1139282.8899999999</v>
      </c>
      <c r="E114" s="81">
        <v>785723.11</v>
      </c>
      <c r="F114" s="81">
        <v>1641857.15</v>
      </c>
      <c r="G114" s="81">
        <v>11049782.49</v>
      </c>
      <c r="H114" s="81">
        <v>1248144.8</v>
      </c>
      <c r="I114" s="81">
        <v>2901696.18</v>
      </c>
      <c r="J114" s="81">
        <v>772732.21</v>
      </c>
      <c r="K114" s="81">
        <v>361859.62</v>
      </c>
      <c r="L114" s="81">
        <v>8528.32</v>
      </c>
      <c r="M114" s="138">
        <f>SUM(Tabla4[[#This Row],[ 0713331000]:[ 1007900000]])</f>
        <v>19970172.210000005</v>
      </c>
    </row>
    <row r="115" spans="1:13" s="134" customFormat="1">
      <c r="A115" s="136" t="s">
        <v>415</v>
      </c>
      <c r="B115" s="81">
        <v>234627.84</v>
      </c>
      <c r="C115" s="81">
        <v>28303.27</v>
      </c>
      <c r="D115" s="81">
        <v>1732608.13</v>
      </c>
      <c r="E115" s="81">
        <v>2324513.84</v>
      </c>
      <c r="F115" s="81">
        <v>8424671.9900000002</v>
      </c>
      <c r="G115" s="81">
        <v>12153452.369999999</v>
      </c>
      <c r="H115" s="81">
        <v>1624965.9</v>
      </c>
      <c r="I115" s="81">
        <v>2156733.2599999998</v>
      </c>
      <c r="J115" s="81">
        <v>235992.57</v>
      </c>
      <c r="K115" s="81">
        <v>497075.36</v>
      </c>
      <c r="L115" s="81">
        <v>2595.7199999999998</v>
      </c>
      <c r="M115" s="138">
        <f>SUM(Tabla4[[#This Row],[ 0713331000]:[ 1007900000]])</f>
        <v>29415540.249999993</v>
      </c>
    </row>
    <row r="116" spans="1:13" s="134" customFormat="1">
      <c r="A116" s="136" t="s">
        <v>424</v>
      </c>
      <c r="B116" s="81">
        <v>112423.81</v>
      </c>
      <c r="C116" s="81">
        <v>27661.43</v>
      </c>
      <c r="D116" s="81">
        <v>2662073.71</v>
      </c>
      <c r="E116" s="81">
        <v>2161501.73</v>
      </c>
      <c r="F116" s="81">
        <v>3807445.86</v>
      </c>
      <c r="G116" s="81">
        <v>5331270.33</v>
      </c>
      <c r="H116" s="81">
        <v>768137.23</v>
      </c>
      <c r="I116" s="81">
        <v>880697.54</v>
      </c>
      <c r="J116" s="81">
        <v>89405.37</v>
      </c>
      <c r="K116" s="81">
        <v>459504.54</v>
      </c>
      <c r="L116" s="81">
        <v>2578.85</v>
      </c>
      <c r="M116" s="138">
        <f>SUM(Tabla4[[#This Row],[ 0713331000]:[ 1007900000]])</f>
        <v>16302700.399999999</v>
      </c>
    </row>
    <row r="117" spans="1:13" s="134" customFormat="1">
      <c r="A117" s="136" t="s">
        <v>426</v>
      </c>
      <c r="B117" s="81">
        <v>96829.88</v>
      </c>
      <c r="C117" s="81">
        <v>22016.35</v>
      </c>
      <c r="D117" s="81">
        <v>1619453.84</v>
      </c>
      <c r="E117" s="81">
        <v>1381639.16</v>
      </c>
      <c r="F117" s="81">
        <v>5454358.4000000004</v>
      </c>
      <c r="G117" s="81">
        <v>6064636.6200000001</v>
      </c>
      <c r="H117" s="81">
        <v>975941.22</v>
      </c>
      <c r="I117" s="81">
        <v>938461.42</v>
      </c>
      <c r="J117" s="81">
        <v>759861.05</v>
      </c>
      <c r="K117" s="81">
        <v>593553.72</v>
      </c>
      <c r="L117" s="81">
        <v>61430.35</v>
      </c>
      <c r="M117" s="138">
        <f>SUM(Tabla4[[#This Row],[ 0713331000]:[ 1007900000]])</f>
        <v>17968182.010000002</v>
      </c>
    </row>
    <row r="118" spans="1:13" s="134" customFormat="1">
      <c r="A118" s="136" t="s">
        <v>428</v>
      </c>
      <c r="B118" s="81">
        <v>196586.11</v>
      </c>
      <c r="C118" s="81">
        <v>26940.16</v>
      </c>
      <c r="D118" s="81">
        <v>825455.63</v>
      </c>
      <c r="E118" s="81">
        <v>1772774.29</v>
      </c>
      <c r="F118" s="81">
        <v>6471268.8499999996</v>
      </c>
      <c r="G118" s="81">
        <v>7880658.3099999996</v>
      </c>
      <c r="H118" s="81">
        <v>3237.5</v>
      </c>
      <c r="I118" s="81">
        <v>3484533.14</v>
      </c>
      <c r="J118" s="81">
        <v>342058.67</v>
      </c>
      <c r="K118" s="81">
        <v>334700.82</v>
      </c>
      <c r="L118" s="81">
        <v>82104.62</v>
      </c>
      <c r="M118" s="138">
        <f>SUM(Tabla4[[#This Row],[ 0713331000]:[ 1007900000]])</f>
        <v>21420318.100000001</v>
      </c>
    </row>
    <row r="119" spans="1:13" s="134" customFormat="1">
      <c r="A119" s="136" t="s">
        <v>430</v>
      </c>
      <c r="B119" s="81">
        <v>181596.01</v>
      </c>
      <c r="C119" s="81">
        <v>20330.39</v>
      </c>
      <c r="D119" s="81">
        <v>802725.7</v>
      </c>
      <c r="E119" s="81">
        <v>1514955.87</v>
      </c>
      <c r="F119" s="81">
        <v>2848361.79</v>
      </c>
      <c r="G119" s="81">
        <v>3803584.45</v>
      </c>
      <c r="H119" s="81">
        <v>0</v>
      </c>
      <c r="I119" s="81">
        <v>1355057.06</v>
      </c>
      <c r="J119" s="81">
        <v>51755.67</v>
      </c>
      <c r="K119" s="81">
        <v>403713.03</v>
      </c>
      <c r="L119" s="81">
        <v>14213.84</v>
      </c>
      <c r="M119" s="81">
        <v>10996293.810000001</v>
      </c>
    </row>
    <row r="120" spans="1:13">
      <c r="B120" s="122">
        <f>+SUM(B108:B119)</f>
        <v>1951647.3099999998</v>
      </c>
      <c r="C120" s="122">
        <f t="shared" ref="C120:M120" si="8">+SUM(C108:C119)</f>
        <v>320391.37999999995</v>
      </c>
      <c r="D120" s="122">
        <f t="shared" si="8"/>
        <v>22053091.579999998</v>
      </c>
      <c r="E120" s="122">
        <f t="shared" si="8"/>
        <v>17338524.880000003</v>
      </c>
      <c r="F120" s="122">
        <f t="shared" si="8"/>
        <v>58564075.759999998</v>
      </c>
      <c r="G120" s="122">
        <f t="shared" si="8"/>
        <v>85025996.99000001</v>
      </c>
      <c r="H120" s="122">
        <f t="shared" si="8"/>
        <v>11943805.530000001</v>
      </c>
      <c r="I120" s="122">
        <f t="shared" si="8"/>
        <v>17646543.27</v>
      </c>
      <c r="J120" s="122">
        <f t="shared" si="8"/>
        <v>3059484.54</v>
      </c>
      <c r="K120" s="122">
        <f t="shared" si="8"/>
        <v>5887366.5499999998</v>
      </c>
      <c r="L120" s="122">
        <f t="shared" si="8"/>
        <v>191545.84</v>
      </c>
      <c r="M120" s="122">
        <f t="shared" si="8"/>
        <v>223982473.62999997</v>
      </c>
    </row>
    <row r="121" spans="1:13" s="134" customFormat="1">
      <c r="A121" s="136" t="s">
        <v>434</v>
      </c>
      <c r="B121" s="6">
        <v>125353.51</v>
      </c>
      <c r="C121" s="6">
        <v>12594.4</v>
      </c>
      <c r="D121" s="6">
        <v>759988.79</v>
      </c>
      <c r="E121" s="6">
        <v>0</v>
      </c>
      <c r="F121" s="6">
        <v>5416529.1600000001</v>
      </c>
      <c r="G121" s="6">
        <v>11334704.380000001</v>
      </c>
      <c r="H121" s="6">
        <v>1362837.87</v>
      </c>
      <c r="I121" s="6">
        <v>2301752.66</v>
      </c>
      <c r="J121" s="6">
        <v>29279.47</v>
      </c>
      <c r="K121" s="6">
        <v>359497.88</v>
      </c>
      <c r="L121" s="6">
        <v>140532.31</v>
      </c>
      <c r="M121" s="6">
        <v>21843070.43</v>
      </c>
    </row>
    <row r="122" spans="1:13" s="134" customFormat="1">
      <c r="A122" s="136" t="s">
        <v>438</v>
      </c>
      <c r="B122" s="6">
        <v>95459.41</v>
      </c>
      <c r="C122" s="6">
        <v>39928.31</v>
      </c>
      <c r="D122" s="6">
        <v>711512.35</v>
      </c>
      <c r="E122" s="6">
        <v>1045184.76</v>
      </c>
      <c r="F122" s="6">
        <v>5492002.4500000002</v>
      </c>
      <c r="G122" s="6">
        <v>4719091.79</v>
      </c>
      <c r="H122" s="6">
        <v>0</v>
      </c>
      <c r="I122" s="6">
        <v>271521.49</v>
      </c>
      <c r="J122" s="6">
        <v>38135.629999999997</v>
      </c>
      <c r="K122" s="6">
        <v>654750.15</v>
      </c>
      <c r="L122" s="6">
        <v>176190.43</v>
      </c>
      <c r="M122" s="154">
        <v>13243776.77</v>
      </c>
    </row>
    <row r="123" spans="1:13" s="134" customFormat="1">
      <c r="A123" s="136" t="s">
        <v>441</v>
      </c>
      <c r="B123" s="6">
        <v>118653.75</v>
      </c>
      <c r="C123" s="6">
        <v>11958.36</v>
      </c>
      <c r="D123" s="6">
        <v>2438708.64</v>
      </c>
      <c r="E123" s="6">
        <v>1272475.0900000001</v>
      </c>
      <c r="F123" s="6">
        <v>6299703.8700000001</v>
      </c>
      <c r="G123" s="6">
        <v>6956226.4800000004</v>
      </c>
      <c r="H123" s="6">
        <v>1429667.33</v>
      </c>
      <c r="I123" s="6">
        <v>3531360.42</v>
      </c>
      <c r="J123" s="6">
        <v>17625.96</v>
      </c>
      <c r="K123" s="6">
        <v>349961.29</v>
      </c>
      <c r="L123" s="6">
        <v>22188.31</v>
      </c>
      <c r="M123" s="154">
        <v>22448529.5</v>
      </c>
    </row>
    <row r="124" spans="1:13" s="134" customFormat="1">
      <c r="A124" s="136" t="s">
        <v>452</v>
      </c>
      <c r="B124" s="6">
        <v>114372.3</v>
      </c>
      <c r="C124" s="6">
        <v>38756.800000000003</v>
      </c>
      <c r="D124" s="6">
        <v>2846352.38</v>
      </c>
      <c r="E124" s="6">
        <v>3654171.73</v>
      </c>
      <c r="F124" s="6">
        <v>6099871.21</v>
      </c>
      <c r="G124" s="6">
        <v>8576470.8000000007</v>
      </c>
      <c r="H124" s="6">
        <v>1736074.38</v>
      </c>
      <c r="I124" s="6">
        <v>2443827.2999999998</v>
      </c>
      <c r="J124" s="6">
        <v>91708.42</v>
      </c>
      <c r="K124" s="6">
        <v>726301.6</v>
      </c>
      <c r="L124" s="6">
        <v>32017.14</v>
      </c>
      <c r="M124" s="154">
        <v>26359924.059999999</v>
      </c>
    </row>
    <row r="125" spans="1:13">
      <c r="A125" s="136" t="s">
        <v>457</v>
      </c>
      <c r="B125" s="81">
        <v>231736.2</v>
      </c>
      <c r="C125" s="81">
        <v>24175.83</v>
      </c>
      <c r="D125" s="81">
        <v>2594818.41</v>
      </c>
      <c r="E125" s="81">
        <v>1266166.68</v>
      </c>
      <c r="F125" s="81">
        <v>2471712.4500000002</v>
      </c>
      <c r="G125" s="81">
        <v>8381665.9400000004</v>
      </c>
      <c r="H125" s="81">
        <v>1795844.99</v>
      </c>
      <c r="I125" s="81">
        <v>200508</v>
      </c>
      <c r="J125" s="81">
        <v>66044.58</v>
      </c>
      <c r="K125" s="81">
        <v>447906.34</v>
      </c>
      <c r="L125" s="81">
        <v>0</v>
      </c>
      <c r="M125" s="81">
        <v>17480579.420000002</v>
      </c>
    </row>
    <row r="126" spans="1:13" s="134" customFormat="1">
      <c r="A126" s="136" t="s">
        <v>461</v>
      </c>
      <c r="B126" s="81">
        <v>61474.27</v>
      </c>
      <c r="C126" s="81">
        <v>29714.94</v>
      </c>
      <c r="D126" s="81">
        <v>1384080.82</v>
      </c>
      <c r="E126" s="81">
        <v>3107337.15</v>
      </c>
      <c r="F126" s="81">
        <v>7285776.6399999997</v>
      </c>
      <c r="G126" s="81">
        <v>5822008.9299999997</v>
      </c>
      <c r="H126" s="81">
        <v>1473881.48</v>
      </c>
      <c r="I126" s="81">
        <v>6160924.0599999996</v>
      </c>
      <c r="J126" s="81">
        <v>149912.34</v>
      </c>
      <c r="K126" s="81">
        <v>613790.64</v>
      </c>
      <c r="L126" s="81">
        <v>1038.05</v>
      </c>
      <c r="M126" s="81">
        <v>26089939.32</v>
      </c>
    </row>
    <row r="127" spans="1:13" s="134" customFormat="1">
      <c r="A127" s="136" t="s">
        <v>464</v>
      </c>
      <c r="B127" s="81">
        <v>120858.45</v>
      </c>
      <c r="C127" s="81">
        <v>11383.73</v>
      </c>
      <c r="D127" s="81">
        <v>1031784.5</v>
      </c>
      <c r="E127" s="81">
        <v>225664.37</v>
      </c>
      <c r="F127" s="81">
        <v>3283855.04</v>
      </c>
      <c r="G127" s="81">
        <v>15049394.300000001</v>
      </c>
      <c r="H127" s="81">
        <v>2293056.58</v>
      </c>
      <c r="I127" s="81">
        <v>655802.4</v>
      </c>
      <c r="J127" s="81">
        <v>140373.43</v>
      </c>
      <c r="K127" s="81">
        <v>569502.80000000005</v>
      </c>
      <c r="L127" s="81">
        <v>0</v>
      </c>
      <c r="M127" s="81">
        <v>23381675.600000001</v>
      </c>
    </row>
    <row r="128" spans="1:13" s="134" customFormat="1">
      <c r="A128" s="136" t="s">
        <v>465</v>
      </c>
      <c r="B128" s="81">
        <v>29462.720000000001</v>
      </c>
      <c r="C128" s="81">
        <v>30364.57</v>
      </c>
      <c r="D128" s="81">
        <v>2135581.39</v>
      </c>
      <c r="E128" s="81">
        <v>1598976.44</v>
      </c>
      <c r="F128" s="81">
        <v>6880926.8300000001</v>
      </c>
      <c r="G128" s="81">
        <v>7927010.2599999998</v>
      </c>
      <c r="H128" s="81">
        <v>1847161.44</v>
      </c>
      <c r="I128" s="81">
        <v>2476546.94</v>
      </c>
      <c r="J128" s="81">
        <v>1041861.47</v>
      </c>
      <c r="K128" s="81">
        <v>320940.03000000003</v>
      </c>
      <c r="L128" s="81">
        <v>7313.32</v>
      </c>
      <c r="M128" s="81">
        <v>24296145.41</v>
      </c>
    </row>
    <row r="129" spans="1:13" s="134" customFormat="1">
      <c r="A129" s="136" t="s">
        <v>468</v>
      </c>
      <c r="B129" s="81">
        <v>226562.32</v>
      </c>
      <c r="C129" s="81">
        <v>24136.76</v>
      </c>
      <c r="D129" s="81">
        <v>2894510.84</v>
      </c>
      <c r="E129" s="81">
        <v>0</v>
      </c>
      <c r="F129" s="81">
        <v>2067676.17</v>
      </c>
      <c r="G129" s="81">
        <v>7236821.1600000001</v>
      </c>
      <c r="H129" s="81">
        <v>5296820.7699999996</v>
      </c>
      <c r="I129" s="81">
        <v>1319276.46</v>
      </c>
      <c r="J129" s="81">
        <v>98788.19</v>
      </c>
      <c r="K129" s="81">
        <v>414220.33</v>
      </c>
      <c r="L129" s="81">
        <v>0</v>
      </c>
      <c r="M129" s="81">
        <v>19578813</v>
      </c>
    </row>
    <row r="130" spans="1:13" s="134" customFormat="1">
      <c r="A130" s="136" t="s">
        <v>471</v>
      </c>
      <c r="B130" s="81">
        <v>146587.35999999999</v>
      </c>
      <c r="C130" s="81">
        <v>1342.82</v>
      </c>
      <c r="D130" s="81">
        <v>2498936.62</v>
      </c>
      <c r="E130" s="81">
        <v>2280879.1800000002</v>
      </c>
      <c r="F130" s="81">
        <v>3207479.15</v>
      </c>
      <c r="G130" s="81">
        <v>9321298.4299999997</v>
      </c>
      <c r="H130" s="81">
        <v>4555978.01</v>
      </c>
      <c r="I130" s="81">
        <v>2457810.7999999998</v>
      </c>
      <c r="J130" s="81">
        <v>112446.41</v>
      </c>
      <c r="K130" s="81">
        <v>482888.34</v>
      </c>
      <c r="L130" s="81">
        <v>0</v>
      </c>
      <c r="M130" s="81">
        <v>25065647.120000001</v>
      </c>
    </row>
    <row r="131" spans="1:13" s="134" customFormat="1">
      <c r="A131" s="136" t="s">
        <v>474</v>
      </c>
      <c r="B131" s="81">
        <v>344912.58</v>
      </c>
      <c r="C131" s="81">
        <v>25368.41</v>
      </c>
      <c r="D131" s="81">
        <v>518687.56</v>
      </c>
      <c r="E131" s="81">
        <v>1221589.05</v>
      </c>
      <c r="F131" s="81">
        <v>3951150.07</v>
      </c>
      <c r="G131" s="81">
        <v>8675026.6199999992</v>
      </c>
      <c r="H131" s="81">
        <v>2281764.94</v>
      </c>
      <c r="I131" s="81">
        <v>2061303.74</v>
      </c>
      <c r="J131" s="81">
        <v>118040.37</v>
      </c>
      <c r="K131" s="81">
        <v>487970.4</v>
      </c>
      <c r="L131" s="81">
        <v>0</v>
      </c>
      <c r="M131" s="81">
        <v>19685813.739999998</v>
      </c>
    </row>
    <row r="132" spans="1:13" s="134" customFormat="1">
      <c r="A132" s="136" t="s">
        <v>479</v>
      </c>
      <c r="B132" s="81">
        <v>79201.41</v>
      </c>
      <c r="C132" s="81">
        <v>30023.94</v>
      </c>
      <c r="D132" s="81">
        <v>1817024.96</v>
      </c>
      <c r="E132" s="81">
        <v>2115771.04</v>
      </c>
      <c r="F132" s="81">
        <v>12134264.99</v>
      </c>
      <c r="G132" s="81">
        <v>11819450.74</v>
      </c>
      <c r="H132" s="81">
        <v>577017.92000000004</v>
      </c>
      <c r="I132" s="81">
        <v>7267338.9500000002</v>
      </c>
      <c r="J132" s="81">
        <v>63796.67</v>
      </c>
      <c r="K132" s="81">
        <v>324120.14</v>
      </c>
      <c r="L132" s="81">
        <v>0</v>
      </c>
      <c r="M132" s="81">
        <v>36228010.759999998</v>
      </c>
    </row>
    <row r="133" spans="1:13" s="134" customFormat="1">
      <c r="A133" s="208"/>
      <c r="B133" s="122">
        <f>+SUM(B121:B132)</f>
        <v>1694634.28</v>
      </c>
      <c r="C133" s="122">
        <f t="shared" ref="C133:M133" si="9">+SUM(C121:C132)</f>
        <v>279748.87</v>
      </c>
      <c r="D133" s="122">
        <f t="shared" si="9"/>
        <v>21631987.260000002</v>
      </c>
      <c r="E133" s="122">
        <f t="shared" si="9"/>
        <v>17788215.489999998</v>
      </c>
      <c r="F133" s="122">
        <f t="shared" si="9"/>
        <v>64590948.030000001</v>
      </c>
      <c r="G133" s="122">
        <f t="shared" si="9"/>
        <v>105819169.83</v>
      </c>
      <c r="H133" s="122">
        <f t="shared" si="9"/>
        <v>24650105.710000005</v>
      </c>
      <c r="I133" s="122">
        <f t="shared" si="9"/>
        <v>31147973.219999999</v>
      </c>
      <c r="J133" s="122">
        <f t="shared" si="9"/>
        <v>1968012.94</v>
      </c>
      <c r="K133" s="122">
        <f t="shared" si="9"/>
        <v>5751849.9400000004</v>
      </c>
      <c r="L133" s="122">
        <f t="shared" si="9"/>
        <v>379279.56</v>
      </c>
      <c r="M133" s="122">
        <f t="shared" si="9"/>
        <v>275701925.13</v>
      </c>
    </row>
    <row r="134" spans="1:13" s="134" customFormat="1">
      <c r="A134" s="44" t="s">
        <v>484</v>
      </c>
      <c r="B134" s="228">
        <v>101172.61</v>
      </c>
      <c r="C134" s="228">
        <v>51609.04</v>
      </c>
      <c r="D134" s="228">
        <v>2050559.67</v>
      </c>
      <c r="E134" s="228">
        <v>1949931.53</v>
      </c>
      <c r="F134" s="228">
        <v>4159694.05</v>
      </c>
      <c r="G134" s="228">
        <v>6535707.5899999999</v>
      </c>
      <c r="H134" s="228">
        <v>3321617.77</v>
      </c>
      <c r="I134" s="228">
        <v>8337.86</v>
      </c>
      <c r="J134" s="228">
        <v>8337.86</v>
      </c>
      <c r="K134" s="228">
        <v>496380.01</v>
      </c>
      <c r="L134" s="228">
        <v>0</v>
      </c>
      <c r="M134" s="229">
        <v>18675010.129999999</v>
      </c>
    </row>
    <row r="135" spans="1:13" s="134" customFormat="1">
      <c r="A135" s="44" t="s">
        <v>486</v>
      </c>
      <c r="B135" s="83">
        <v>192947.61</v>
      </c>
      <c r="C135" s="83">
        <v>5666.14</v>
      </c>
      <c r="D135" s="83">
        <v>1836310.82</v>
      </c>
      <c r="E135" s="83">
        <v>2477926.5299999998</v>
      </c>
      <c r="F135" s="83">
        <v>4657085.7</v>
      </c>
      <c r="G135" s="83">
        <v>7132995.5199999996</v>
      </c>
      <c r="H135" s="83">
        <v>1895562.86</v>
      </c>
      <c r="I135" s="83">
        <v>1915800.07</v>
      </c>
      <c r="J135" s="83">
        <v>6541.94</v>
      </c>
      <c r="K135" s="83">
        <v>335106.8</v>
      </c>
      <c r="L135" s="83">
        <v>2730.09</v>
      </c>
      <c r="M135" s="160">
        <v>20458674.079999998</v>
      </c>
    </row>
    <row r="136" spans="1:13" s="134" customFormat="1">
      <c r="A136" s="44" t="s">
        <v>488</v>
      </c>
      <c r="B136" s="81">
        <v>207037.15</v>
      </c>
      <c r="C136" s="81">
        <v>73539.47</v>
      </c>
      <c r="D136" s="81">
        <v>3058475.09</v>
      </c>
      <c r="E136" s="81">
        <v>0</v>
      </c>
      <c r="F136" s="81">
        <v>2523396.56</v>
      </c>
      <c r="G136" s="81">
        <v>11561225.460000001</v>
      </c>
      <c r="H136" s="81">
        <v>3498174.03</v>
      </c>
      <c r="I136" s="81">
        <v>1093525.2</v>
      </c>
      <c r="J136" s="81">
        <v>81361.89</v>
      </c>
      <c r="K136" s="81">
        <v>393080.1</v>
      </c>
      <c r="L136" s="81">
        <v>0</v>
      </c>
      <c r="M136" s="106">
        <v>22489814.949999999</v>
      </c>
    </row>
    <row r="137" spans="1:13" s="134" customFormat="1">
      <c r="A137" s="44" t="s">
        <v>490</v>
      </c>
      <c r="B137" s="83">
        <v>144117.79</v>
      </c>
      <c r="C137" s="83">
        <v>60444.56</v>
      </c>
      <c r="D137" s="83">
        <v>2303643.3199999998</v>
      </c>
      <c r="E137" s="83">
        <v>2859163.23</v>
      </c>
      <c r="F137" s="83">
        <v>10031991.859999999</v>
      </c>
      <c r="G137" s="83">
        <v>10913161.869999999</v>
      </c>
      <c r="H137" s="83">
        <v>4303658.13</v>
      </c>
      <c r="I137" s="83">
        <v>3580514.51</v>
      </c>
      <c r="J137" s="83">
        <v>17366.59</v>
      </c>
      <c r="K137" s="83">
        <v>337683.95</v>
      </c>
      <c r="L137" s="83">
        <v>0</v>
      </c>
      <c r="M137" s="160">
        <v>34551745.810000002</v>
      </c>
    </row>
    <row r="138" spans="1:13" s="134" customFormat="1">
      <c r="A138" s="44" t="s">
        <v>493</v>
      </c>
      <c r="B138" s="81">
        <v>371846.08</v>
      </c>
      <c r="C138" s="81">
        <v>4713.26</v>
      </c>
      <c r="D138" s="81">
        <v>2235139.6800000002</v>
      </c>
      <c r="E138" s="81">
        <v>1241460.95</v>
      </c>
      <c r="F138" s="81">
        <v>3997467.58</v>
      </c>
      <c r="G138" s="81">
        <v>11704223.869999999</v>
      </c>
      <c r="H138" s="81">
        <v>6880507.1699999999</v>
      </c>
      <c r="I138" s="81">
        <v>3162651.66</v>
      </c>
      <c r="J138" s="81">
        <v>370099.16</v>
      </c>
      <c r="K138" s="81">
        <v>744085.25</v>
      </c>
      <c r="L138" s="81">
        <v>0</v>
      </c>
      <c r="M138" s="106">
        <v>30712194.66</v>
      </c>
    </row>
    <row r="139" spans="1:13" s="134" customFormat="1">
      <c r="A139" s="44" t="s">
        <v>495</v>
      </c>
      <c r="B139" s="83">
        <v>329036.03999999998</v>
      </c>
      <c r="C139" s="83">
        <v>51515.03</v>
      </c>
      <c r="D139" s="83">
        <v>2064024.47</v>
      </c>
      <c r="E139" s="83">
        <v>1517665.42</v>
      </c>
      <c r="F139" s="83">
        <v>9530826.3499999996</v>
      </c>
      <c r="G139" s="83">
        <v>7406212.9400000004</v>
      </c>
      <c r="H139" s="83">
        <v>3769134.22</v>
      </c>
      <c r="I139" s="83">
        <v>1986466.7</v>
      </c>
      <c r="J139" s="83">
        <v>106732.93</v>
      </c>
      <c r="K139" s="83">
        <v>318846.71000000002</v>
      </c>
      <c r="L139" s="83">
        <v>0</v>
      </c>
      <c r="M139" s="160">
        <v>27080460.809999999</v>
      </c>
    </row>
    <row r="140" spans="1:13" s="134" customFormat="1">
      <c r="A140" s="44" t="s">
        <v>497</v>
      </c>
      <c r="B140" s="81">
        <v>136751.45000000001</v>
      </c>
      <c r="C140" s="81">
        <v>7639.29</v>
      </c>
      <c r="D140" s="81">
        <v>1031013.45</v>
      </c>
      <c r="E140" s="81">
        <v>389335.84</v>
      </c>
      <c r="F140" s="81">
        <v>3999988.01</v>
      </c>
      <c r="G140" s="81">
        <v>5266372.83</v>
      </c>
      <c r="H140" s="81">
        <v>4511991.92</v>
      </c>
      <c r="I140" s="81">
        <v>182791.56</v>
      </c>
      <c r="J140" s="81">
        <v>39926.1</v>
      </c>
      <c r="K140" s="81">
        <v>704414.83</v>
      </c>
      <c r="L140" s="81">
        <v>0</v>
      </c>
      <c r="M140" s="106">
        <v>16270225.279999999</v>
      </c>
    </row>
    <row r="141" spans="1:13" s="134" customFormat="1">
      <c r="A141" s="44" t="s">
        <v>501</v>
      </c>
      <c r="B141" s="83">
        <v>188749.11</v>
      </c>
      <c r="C141" s="83">
        <v>27150.2</v>
      </c>
      <c r="D141" s="83">
        <v>1792667.99</v>
      </c>
      <c r="E141" s="83">
        <v>998380.22</v>
      </c>
      <c r="F141" s="83">
        <v>4789806.9000000004</v>
      </c>
      <c r="G141" s="83">
        <v>15105992.710000001</v>
      </c>
      <c r="H141" s="83">
        <v>9043249.1600000001</v>
      </c>
      <c r="I141" s="83">
        <v>418792.52</v>
      </c>
      <c r="J141" s="83">
        <v>188359.44</v>
      </c>
      <c r="K141" s="83">
        <v>315425.77</v>
      </c>
      <c r="L141" s="83">
        <v>0</v>
      </c>
      <c r="M141" s="160">
        <v>32868574.02</v>
      </c>
    </row>
    <row r="142" spans="1:13" s="134" customFormat="1">
      <c r="A142" s="44" t="s">
        <v>504</v>
      </c>
      <c r="B142" s="81">
        <v>71194.38</v>
      </c>
      <c r="C142" s="81">
        <v>34725.93</v>
      </c>
      <c r="D142" s="81">
        <v>3661859.02</v>
      </c>
      <c r="E142" s="81">
        <v>2211538.87</v>
      </c>
      <c r="F142" s="81">
        <v>4297683.08</v>
      </c>
      <c r="G142" s="81">
        <v>8414420.0500000007</v>
      </c>
      <c r="H142" s="81">
        <v>620.14</v>
      </c>
      <c r="I142" s="81">
        <v>1156598.56</v>
      </c>
      <c r="J142" s="81">
        <v>2684.65</v>
      </c>
      <c r="K142" s="81">
        <v>585934.41</v>
      </c>
      <c r="L142" s="81">
        <v>0</v>
      </c>
      <c r="M142" s="106">
        <v>20437259.09</v>
      </c>
    </row>
    <row r="143" spans="1:13" s="134" customFormat="1">
      <c r="A143" s="44" t="s">
        <v>507</v>
      </c>
      <c r="B143" s="83">
        <v>213054.13</v>
      </c>
      <c r="C143" s="83">
        <v>2176.36</v>
      </c>
      <c r="D143" s="83">
        <v>1597218.36</v>
      </c>
      <c r="E143" s="83">
        <v>1781703.85</v>
      </c>
      <c r="F143" s="83">
        <v>6296479.1200000001</v>
      </c>
      <c r="G143" s="83">
        <v>9277026.7200000007</v>
      </c>
      <c r="H143" s="83">
        <v>7306.39</v>
      </c>
      <c r="I143" s="83">
        <v>2711441.43</v>
      </c>
      <c r="J143" s="83">
        <v>15541.31</v>
      </c>
      <c r="K143" s="83">
        <v>384751.42</v>
      </c>
      <c r="L143" s="83">
        <v>0</v>
      </c>
      <c r="M143" s="160">
        <v>22286699.09</v>
      </c>
    </row>
    <row r="144" spans="1:13" s="134" customFormat="1">
      <c r="A144" s="44" t="s">
        <v>510</v>
      </c>
      <c r="B144" s="81">
        <v>138271.10999999999</v>
      </c>
      <c r="C144" s="81">
        <v>28243.39</v>
      </c>
      <c r="D144" s="81">
        <v>271659.37</v>
      </c>
      <c r="E144" s="81">
        <v>584421.53</v>
      </c>
      <c r="F144" s="81">
        <v>3391344.78</v>
      </c>
      <c r="G144" s="81">
        <v>14072253.970000001</v>
      </c>
      <c r="H144" s="81">
        <v>2920795.71</v>
      </c>
      <c r="I144" s="81">
        <v>2150671.29</v>
      </c>
      <c r="J144" s="81">
        <v>35416.25</v>
      </c>
      <c r="K144" s="81">
        <v>432994.93</v>
      </c>
      <c r="L144" s="81">
        <v>2967.65</v>
      </c>
      <c r="M144" s="106">
        <v>24029039.98</v>
      </c>
    </row>
    <row r="145" spans="1:13" s="134" customFormat="1">
      <c r="A145" s="44" t="s">
        <v>512</v>
      </c>
      <c r="B145" s="83">
        <v>104641.31</v>
      </c>
      <c r="C145" s="83">
        <v>70723.03</v>
      </c>
      <c r="D145" s="83">
        <v>908671.79</v>
      </c>
      <c r="E145" s="83">
        <v>2490266.09</v>
      </c>
      <c r="F145" s="83">
        <v>9059293.8100000005</v>
      </c>
      <c r="G145" s="83">
        <v>13631915.210000001</v>
      </c>
      <c r="H145" s="83">
        <v>4364845.4400000004</v>
      </c>
      <c r="I145" s="83">
        <v>4986106.3499999996</v>
      </c>
      <c r="J145" s="83">
        <v>64236.31</v>
      </c>
      <c r="K145" s="83">
        <v>293459.25</v>
      </c>
      <c r="L145" s="83">
        <v>0</v>
      </c>
      <c r="M145" s="160">
        <v>35974158.590000004</v>
      </c>
    </row>
    <row r="146" spans="1:13" s="134" customFormat="1">
      <c r="A146" s="252"/>
      <c r="B146" s="122">
        <f>+SUM(B134:B145)</f>
        <v>2198818.7699999996</v>
      </c>
      <c r="C146" s="122">
        <f t="shared" ref="C146:M146" si="10">+SUM(C134:C145)</f>
        <v>418145.69999999995</v>
      </c>
      <c r="D146" s="122">
        <f t="shared" si="10"/>
        <v>22811243.030000001</v>
      </c>
      <c r="E146" s="122">
        <f t="shared" si="10"/>
        <v>18501794.059999999</v>
      </c>
      <c r="F146" s="122">
        <f t="shared" si="10"/>
        <v>66735057.799999997</v>
      </c>
      <c r="G146" s="122">
        <f t="shared" si="10"/>
        <v>121021508.73999998</v>
      </c>
      <c r="H146" s="122">
        <f t="shared" si="10"/>
        <v>44517462.940000005</v>
      </c>
      <c r="I146" s="122">
        <f t="shared" si="10"/>
        <v>23353697.710000001</v>
      </c>
      <c r="J146" s="122">
        <f t="shared" si="10"/>
        <v>936604.42999999993</v>
      </c>
      <c r="K146" s="122">
        <f t="shared" si="10"/>
        <v>5342163.43</v>
      </c>
      <c r="L146" s="122">
        <f t="shared" si="10"/>
        <v>5697.74</v>
      </c>
      <c r="M146" s="122">
        <f t="shared" si="10"/>
        <v>305833856.49000001</v>
      </c>
    </row>
    <row r="147" spans="1:13" s="134" customFormat="1">
      <c r="A147" s="44" t="s">
        <v>514</v>
      </c>
      <c r="B147" s="81">
        <v>166137.01999999999</v>
      </c>
      <c r="C147" s="81">
        <v>37872.83</v>
      </c>
      <c r="D147" s="81">
        <v>1425858.94</v>
      </c>
      <c r="E147" s="81">
        <v>408640.66</v>
      </c>
      <c r="F147" s="81">
        <v>2169661.33</v>
      </c>
      <c r="G147" s="81">
        <v>4042557.34</v>
      </c>
      <c r="H147" s="81">
        <v>1622918.31</v>
      </c>
      <c r="I147" s="81">
        <v>0</v>
      </c>
      <c r="J147" s="81">
        <v>8212.2000000000007</v>
      </c>
      <c r="K147" s="81">
        <v>586763.42000000004</v>
      </c>
      <c r="L147" s="81">
        <v>0</v>
      </c>
      <c r="M147" s="106">
        <v>10468622.050000001</v>
      </c>
    </row>
    <row r="148" spans="1:13" s="134" customFormat="1">
      <c r="A148" s="44" t="s">
        <v>516</v>
      </c>
      <c r="B148" s="83">
        <v>191368.93</v>
      </c>
      <c r="C148" s="83">
        <v>4620.8999999999996</v>
      </c>
      <c r="D148" s="83">
        <v>1037432.7</v>
      </c>
      <c r="E148" s="83">
        <v>2294009.86</v>
      </c>
      <c r="F148" s="83">
        <v>4628336</v>
      </c>
      <c r="G148" s="83">
        <v>8460115.8800000008</v>
      </c>
      <c r="H148" s="83">
        <v>2002856.79</v>
      </c>
      <c r="I148" s="83">
        <v>2223808.15</v>
      </c>
      <c r="J148" s="83">
        <v>30024.49</v>
      </c>
      <c r="K148" s="83">
        <v>432458.85</v>
      </c>
      <c r="L148" s="83">
        <v>0</v>
      </c>
      <c r="M148" s="160">
        <v>21305032.550000001</v>
      </c>
    </row>
    <row r="149" spans="1:13" s="134" customFormat="1">
      <c r="A149" s="44" t="s">
        <v>517</v>
      </c>
      <c r="B149" s="81">
        <v>335464.28000000003</v>
      </c>
      <c r="C149" s="81">
        <v>82512.45</v>
      </c>
      <c r="D149" s="81">
        <v>5101067.82</v>
      </c>
      <c r="E149" s="81">
        <v>1244277.1100000001</v>
      </c>
      <c r="F149" s="81">
        <v>1178187.3999999999</v>
      </c>
      <c r="G149" s="81">
        <v>8567344</v>
      </c>
      <c r="H149" s="81">
        <v>2650433.7200000002</v>
      </c>
      <c r="I149" s="81">
        <v>2842733.81</v>
      </c>
      <c r="J149" s="81">
        <v>130240.69</v>
      </c>
      <c r="K149" s="81">
        <v>864724.93</v>
      </c>
      <c r="L149" s="81">
        <v>0</v>
      </c>
      <c r="M149" s="106">
        <v>22996986.210000001</v>
      </c>
    </row>
    <row r="150" spans="1:13" s="134" customFormat="1">
      <c r="A150" s="44" t="s">
        <v>523</v>
      </c>
      <c r="B150" s="83">
        <v>260255.17</v>
      </c>
      <c r="C150" s="83">
        <v>116680.75</v>
      </c>
      <c r="D150" s="83">
        <v>6934863.6200000001</v>
      </c>
      <c r="E150" s="83">
        <v>1031090.48</v>
      </c>
      <c r="F150" s="83">
        <v>6543051.9800000004</v>
      </c>
      <c r="G150" s="83">
        <v>10279513.439999999</v>
      </c>
      <c r="H150" s="83">
        <v>8918661.5099999998</v>
      </c>
      <c r="I150" s="83">
        <v>1639021.28</v>
      </c>
      <c r="J150" s="83">
        <v>237983.61</v>
      </c>
      <c r="K150" s="83">
        <v>157689.46</v>
      </c>
      <c r="L150" s="83">
        <v>0</v>
      </c>
      <c r="M150" s="160">
        <v>36118811.299999997</v>
      </c>
    </row>
    <row r="151" spans="1:13" s="134" customFormat="1">
      <c r="A151" s="44" t="s">
        <v>528</v>
      </c>
      <c r="B151" s="81">
        <v>241960.92</v>
      </c>
      <c r="C151" s="81">
        <v>93260.18</v>
      </c>
      <c r="D151" s="81">
        <v>5229920.55</v>
      </c>
      <c r="E151" s="81">
        <v>2692422.06</v>
      </c>
      <c r="F151" s="81">
        <v>2753176.95</v>
      </c>
      <c r="G151" s="81">
        <v>9513471.0500000007</v>
      </c>
      <c r="H151" s="81">
        <v>7619025.2800000003</v>
      </c>
      <c r="I151" s="81">
        <v>5212274.41</v>
      </c>
      <c r="J151" s="81">
        <v>1295409.77</v>
      </c>
      <c r="K151" s="81">
        <v>641873.54</v>
      </c>
      <c r="L151" s="81">
        <v>0</v>
      </c>
      <c r="M151" s="106">
        <v>35292794.710000001</v>
      </c>
    </row>
    <row r="152" spans="1:13" s="134" customFormat="1">
      <c r="A152" s="44" t="s">
        <v>529</v>
      </c>
      <c r="B152" s="83">
        <v>1168162.3999999999</v>
      </c>
      <c r="C152" s="83">
        <v>108685.85</v>
      </c>
      <c r="D152" s="83">
        <v>7017654.1600000001</v>
      </c>
      <c r="E152" s="83">
        <v>1347433.12</v>
      </c>
      <c r="F152" s="83">
        <v>5612460.1100000003</v>
      </c>
      <c r="G152" s="83">
        <v>9145529.9299999997</v>
      </c>
      <c r="H152" s="83">
        <v>8224180.1299999999</v>
      </c>
      <c r="I152" s="83">
        <v>6165416.7199999997</v>
      </c>
      <c r="J152" s="83">
        <v>3491284.6</v>
      </c>
      <c r="K152" s="83">
        <v>284929.51</v>
      </c>
      <c r="L152" s="83">
        <v>0</v>
      </c>
      <c r="M152" s="160">
        <v>42565736.530000001</v>
      </c>
    </row>
    <row r="153" spans="1:13" s="134" customFormat="1">
      <c r="A153" s="44" t="s">
        <v>530</v>
      </c>
      <c r="B153" s="81">
        <v>1604281.33</v>
      </c>
      <c r="C153" s="81">
        <v>106303.89</v>
      </c>
      <c r="D153" s="81">
        <v>5582671.7699999996</v>
      </c>
      <c r="E153" s="81">
        <v>629321.97</v>
      </c>
      <c r="F153" s="81">
        <v>4149131.1</v>
      </c>
      <c r="G153" s="81">
        <v>7480863.9000000004</v>
      </c>
      <c r="H153" s="81">
        <v>1637132.94</v>
      </c>
      <c r="I153" s="81">
        <v>70964.52</v>
      </c>
      <c r="J153" s="81">
        <v>1614484.65</v>
      </c>
      <c r="K153" s="81">
        <v>503065.21</v>
      </c>
      <c r="L153" s="81">
        <v>0</v>
      </c>
      <c r="M153" s="106">
        <v>23378221.280000001</v>
      </c>
    </row>
    <row r="154" spans="1:13" s="134" customFormat="1">
      <c r="A154" s="44" t="s">
        <v>534</v>
      </c>
      <c r="B154" s="83">
        <v>717864.9</v>
      </c>
      <c r="C154" s="83">
        <v>95618.52</v>
      </c>
      <c r="D154" s="83">
        <v>3730514.15</v>
      </c>
      <c r="E154" s="83">
        <v>2024966.32</v>
      </c>
      <c r="F154" s="83">
        <v>5802904.1399999997</v>
      </c>
      <c r="G154" s="83">
        <v>7829638.96</v>
      </c>
      <c r="H154" s="83">
        <v>5380834.6799999997</v>
      </c>
      <c r="I154" s="83">
        <v>6330632.5599999996</v>
      </c>
      <c r="J154" s="83">
        <v>115.16</v>
      </c>
      <c r="K154" s="83">
        <v>347328.14</v>
      </c>
      <c r="L154" s="83">
        <v>0</v>
      </c>
      <c r="M154" s="160">
        <v>32260417.530000001</v>
      </c>
    </row>
    <row r="155" spans="1:13" s="134" customFormat="1">
      <c r="A155" s="44" t="s">
        <v>535</v>
      </c>
      <c r="B155" s="81">
        <v>608335.12</v>
      </c>
      <c r="C155" s="81">
        <v>112350.84</v>
      </c>
      <c r="D155" s="81">
        <v>2911057.11</v>
      </c>
      <c r="E155" s="81">
        <v>855513.05</v>
      </c>
      <c r="F155" s="81">
        <v>4240736.13</v>
      </c>
      <c r="G155" s="81">
        <v>8825717.0700000003</v>
      </c>
      <c r="H155" s="81">
        <v>2976445.67</v>
      </c>
      <c r="I155" s="81">
        <v>0</v>
      </c>
      <c r="J155" s="81">
        <v>431808.91</v>
      </c>
      <c r="K155" s="81">
        <v>299798.23</v>
      </c>
      <c r="L155" s="81">
        <v>0</v>
      </c>
      <c r="M155" s="106">
        <v>21261762.129999999</v>
      </c>
    </row>
    <row r="156" spans="1:13" s="134" customFormat="1">
      <c r="A156" s="44" t="s">
        <v>536</v>
      </c>
      <c r="B156" s="83">
        <v>710418.06</v>
      </c>
      <c r="C156" s="83">
        <v>18237.3</v>
      </c>
      <c r="D156" s="83">
        <v>3380427.5</v>
      </c>
      <c r="E156" s="83">
        <v>970338.04</v>
      </c>
      <c r="F156" s="83">
        <v>7939304.1900000004</v>
      </c>
      <c r="G156" s="83">
        <v>4030220.05</v>
      </c>
      <c r="H156" s="83">
        <v>0</v>
      </c>
      <c r="I156" s="83">
        <v>14.47</v>
      </c>
      <c r="J156" s="83">
        <v>508123.41</v>
      </c>
      <c r="K156" s="83">
        <v>494183.6</v>
      </c>
      <c r="L156" s="83">
        <v>0</v>
      </c>
      <c r="M156" s="160">
        <v>18051266.620000001</v>
      </c>
    </row>
    <row r="157" spans="1:13" s="134" customFormat="1">
      <c r="A157" s="44" t="s">
        <v>544</v>
      </c>
      <c r="B157" s="105">
        <v>2179562.38</v>
      </c>
      <c r="C157" s="105">
        <v>53094.36</v>
      </c>
      <c r="D157" s="105">
        <v>2234840.12</v>
      </c>
      <c r="E157" s="105">
        <v>3457902.66</v>
      </c>
      <c r="F157" s="105">
        <v>5968622.7400000002</v>
      </c>
      <c r="G157" s="105">
        <v>6833256.3700000001</v>
      </c>
      <c r="H157" s="105">
        <v>4949594.96</v>
      </c>
      <c r="I157" s="105">
        <v>1285680.48</v>
      </c>
      <c r="J157" s="105">
        <v>860787.04</v>
      </c>
      <c r="K157" s="105">
        <v>429535.98</v>
      </c>
      <c r="L157" s="105">
        <v>0</v>
      </c>
      <c r="M157" s="155">
        <v>28252877.09</v>
      </c>
    </row>
    <row r="158" spans="1:13" s="134" customFormat="1">
      <c r="A158" s="44" t="s">
        <v>546</v>
      </c>
      <c r="B158" s="83">
        <v>1138693.73</v>
      </c>
      <c r="C158" s="83">
        <v>4084.53</v>
      </c>
      <c r="D158" s="83">
        <v>3253123.27</v>
      </c>
      <c r="E158" s="83">
        <v>0</v>
      </c>
      <c r="F158" s="83">
        <v>3399388.67</v>
      </c>
      <c r="G158" s="83">
        <v>10664799.84</v>
      </c>
      <c r="H158" s="83">
        <v>1180427.5900000001</v>
      </c>
      <c r="I158" s="83">
        <v>4741573.93</v>
      </c>
      <c r="J158" s="83">
        <v>37748.050000000003</v>
      </c>
      <c r="K158" s="83">
        <v>351089.24</v>
      </c>
      <c r="L158" s="83">
        <v>0</v>
      </c>
      <c r="M158" s="160">
        <v>24770928.850000001</v>
      </c>
    </row>
    <row r="159" spans="1:13" s="134" customFormat="1">
      <c r="A159" s="252"/>
      <c r="B159" s="122">
        <f>+SUM(B147:B158)</f>
        <v>9322504.2400000002</v>
      </c>
      <c r="C159" s="122">
        <f t="shared" ref="C159:M159" si="11">+SUM(C147:C158)</f>
        <v>833322.4</v>
      </c>
      <c r="D159" s="122">
        <f t="shared" si="11"/>
        <v>47839431.710000001</v>
      </c>
      <c r="E159" s="122">
        <f t="shared" si="11"/>
        <v>16955915.330000002</v>
      </c>
      <c r="F159" s="122">
        <f t="shared" si="11"/>
        <v>54384960.740000002</v>
      </c>
      <c r="G159" s="122">
        <f t="shared" si="11"/>
        <v>95673027.829999998</v>
      </c>
      <c r="H159" s="122">
        <f t="shared" si="11"/>
        <v>47162511.580000006</v>
      </c>
      <c r="I159" s="122">
        <f t="shared" si="11"/>
        <v>30512120.329999998</v>
      </c>
      <c r="J159" s="122">
        <f t="shared" si="11"/>
        <v>8646222.5800000019</v>
      </c>
      <c r="K159" s="122">
        <f t="shared" si="11"/>
        <v>5393440.1099999994</v>
      </c>
      <c r="L159" s="122">
        <f t="shared" si="11"/>
        <v>0</v>
      </c>
      <c r="M159" s="122">
        <f t="shared" si="11"/>
        <v>316723456.85000002</v>
      </c>
    </row>
    <row r="160" spans="1:13" s="134" customFormat="1">
      <c r="A160" s="44" t="s">
        <v>549</v>
      </c>
      <c r="B160" s="262">
        <v>215850.15</v>
      </c>
      <c r="C160" s="262">
        <v>13071.68</v>
      </c>
      <c r="D160" s="262">
        <v>1609289.44</v>
      </c>
      <c r="E160" s="262">
        <v>5598657.9699999997</v>
      </c>
      <c r="F160" s="262">
        <v>4295386.93</v>
      </c>
      <c r="G160" s="262">
        <v>9781525.5099999998</v>
      </c>
      <c r="H160" s="262">
        <v>0</v>
      </c>
      <c r="I160" s="262">
        <v>385309.73</v>
      </c>
      <c r="J160" s="262">
        <v>293302.61</v>
      </c>
      <c r="K160" s="262">
        <v>360654.93</v>
      </c>
      <c r="L160" s="262">
        <v>0</v>
      </c>
      <c r="M160" s="155">
        <v>22553048.949999999</v>
      </c>
    </row>
    <row r="161" spans="1:13" s="134" customFormat="1">
      <c r="A161" s="44" t="s">
        <v>566</v>
      </c>
      <c r="B161" s="258">
        <v>95021.53</v>
      </c>
      <c r="C161" s="258">
        <v>100453.1</v>
      </c>
      <c r="D161" s="258">
        <v>3591170.7</v>
      </c>
      <c r="E161" s="258">
        <v>2621436.38</v>
      </c>
      <c r="F161" s="258">
        <v>3634743.71</v>
      </c>
      <c r="G161" s="258">
        <v>9236806.0299999993</v>
      </c>
      <c r="H161" s="258">
        <v>2875306.79</v>
      </c>
      <c r="I161" s="258">
        <v>74.37</v>
      </c>
      <c r="J161" s="258">
        <v>247034.7</v>
      </c>
      <c r="K161" s="258">
        <v>701869.58</v>
      </c>
      <c r="L161" s="258">
        <v>0</v>
      </c>
      <c r="M161" s="160">
        <v>23103916.890000001</v>
      </c>
    </row>
    <row r="162" spans="1:13" s="134" customFormat="1">
      <c r="A162" s="44" t="s">
        <v>568</v>
      </c>
      <c r="B162" s="262">
        <v>62509.81</v>
      </c>
      <c r="C162" s="262">
        <v>14800.53</v>
      </c>
      <c r="D162" s="262">
        <v>3931791.96</v>
      </c>
      <c r="E162" s="262">
        <v>7087179.5499999998</v>
      </c>
      <c r="F162" s="262">
        <v>8064465.9699999997</v>
      </c>
      <c r="G162" s="262">
        <v>21794069.699999999</v>
      </c>
      <c r="H162" s="262">
        <v>3306158.45</v>
      </c>
      <c r="I162" s="262">
        <v>2361260.81</v>
      </c>
      <c r="J162" s="262">
        <v>1192731.05</v>
      </c>
      <c r="K162" s="262">
        <v>567977.81999999995</v>
      </c>
      <c r="L162" s="262">
        <v>0</v>
      </c>
      <c r="M162" s="155">
        <v>48382945.649999999</v>
      </c>
    </row>
    <row r="163" spans="1:13" s="134" customFormat="1">
      <c r="A163" s="44" t="s">
        <v>570</v>
      </c>
      <c r="B163" s="258">
        <v>191491.77</v>
      </c>
      <c r="C163" s="258">
        <v>29691.3</v>
      </c>
      <c r="D163" s="258">
        <v>2116224.64</v>
      </c>
      <c r="E163" s="258">
        <v>2665468.3199999998</v>
      </c>
      <c r="F163" s="258">
        <v>4046159.84</v>
      </c>
      <c r="G163" s="258">
        <v>10617685.66</v>
      </c>
      <c r="H163" s="258">
        <v>159591.89000000001</v>
      </c>
      <c r="I163" s="258">
        <v>2564738.63</v>
      </c>
      <c r="J163" s="258">
        <v>151641.92000000001</v>
      </c>
      <c r="K163" s="258">
        <v>424330.03</v>
      </c>
      <c r="L163" s="258">
        <v>0</v>
      </c>
      <c r="M163" s="160">
        <v>22967024</v>
      </c>
    </row>
    <row r="164" spans="1:13" s="134" customFormat="1">
      <c r="A164" s="44" t="s">
        <v>573</v>
      </c>
      <c r="B164" s="262">
        <v>176367.99</v>
      </c>
      <c r="C164" s="262">
        <v>38898.370000000003</v>
      </c>
      <c r="D164" s="262">
        <v>1339043.32</v>
      </c>
      <c r="E164" s="262">
        <v>4586110.22</v>
      </c>
      <c r="F164" s="262">
        <v>7697066.0199999996</v>
      </c>
      <c r="G164" s="262">
        <v>10177927.42</v>
      </c>
      <c r="H164" s="262">
        <v>3619472.13</v>
      </c>
      <c r="I164" s="262">
        <v>3908213.56</v>
      </c>
      <c r="J164" s="262">
        <v>111469.49</v>
      </c>
      <c r="K164" s="262">
        <v>270186.52</v>
      </c>
      <c r="L164" s="262">
        <v>0</v>
      </c>
      <c r="M164" s="155">
        <v>31924755.039999999</v>
      </c>
    </row>
    <row r="165" spans="1:13" s="134" customFormat="1">
      <c r="A165" s="44" t="s">
        <v>578</v>
      </c>
      <c r="B165" s="258">
        <v>255504.3</v>
      </c>
      <c r="C165" s="258">
        <v>21900.36</v>
      </c>
      <c r="D165" s="258">
        <v>1601062.86</v>
      </c>
      <c r="E165" s="258">
        <v>1259623.5</v>
      </c>
      <c r="F165" s="258">
        <v>7632956.4400000004</v>
      </c>
      <c r="G165" s="258">
        <v>16008092.51</v>
      </c>
      <c r="H165" s="258">
        <v>2978220.89</v>
      </c>
      <c r="I165" s="258">
        <v>2826094.06</v>
      </c>
      <c r="J165" s="258">
        <v>2069.98</v>
      </c>
      <c r="K165" s="258">
        <v>322677.82</v>
      </c>
      <c r="L165" s="258">
        <v>0</v>
      </c>
      <c r="M165" s="160">
        <v>32908202.719999999</v>
      </c>
    </row>
    <row r="166" spans="1:13" ht="18.75">
      <c r="A166" s="66" t="s">
        <v>183</v>
      </c>
      <c r="B166" s="67"/>
      <c r="C166" s="67"/>
      <c r="D166" s="67"/>
    </row>
    <row r="167" spans="1:13" ht="18.75">
      <c r="A167" s="198" t="s">
        <v>576</v>
      </c>
      <c r="B167" s="67"/>
      <c r="C167" s="67"/>
      <c r="D167" s="67"/>
    </row>
  </sheetData>
  <sheetProtection password="9E07" sheet="1" objects="1" scenarios="1"/>
  <mergeCells count="1">
    <mergeCell ref="A1:M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P167"/>
  <sheetViews>
    <sheetView zoomScaleNormal="100" workbookViewId="0">
      <pane ySplit="3" topLeftCell="A144" activePane="bottomLeft" state="frozen"/>
      <selection activeCell="A78" sqref="A78"/>
      <selection pane="bottomLeft" activeCell="D180" sqref="D180"/>
    </sheetView>
  </sheetViews>
  <sheetFormatPr baseColWidth="10" defaultRowHeight="15"/>
  <cols>
    <col min="1" max="1" width="12.42578125" customWidth="1"/>
    <col min="2" max="2" width="15.140625" style="11" customWidth="1"/>
    <col min="3" max="3" width="17.42578125" style="11" customWidth="1"/>
    <col min="4" max="4" width="12.42578125" style="11" customWidth="1"/>
    <col min="5" max="5" width="13.42578125" style="11" customWidth="1"/>
    <col min="6" max="6" width="14" style="11" customWidth="1"/>
    <col min="7" max="7" width="13.7109375" style="11" customWidth="1"/>
    <col min="8" max="8" width="11.5703125" style="11" customWidth="1"/>
    <col min="9" max="9" width="12.42578125" style="11" customWidth="1"/>
    <col min="10" max="10" width="14.28515625" style="11" customWidth="1"/>
    <col min="11" max="11" width="18.7109375" style="11" customWidth="1"/>
    <col min="12" max="12" width="15.5703125" style="11" customWidth="1"/>
    <col min="13" max="13" width="14.28515625" style="11" customWidth="1"/>
    <col min="14" max="14" width="14.140625" style="11" customWidth="1"/>
    <col min="15" max="17" width="11.5703125" style="11" customWidth="1"/>
    <col min="18" max="18" width="14.28515625" style="11" customWidth="1"/>
    <col min="19" max="19" width="14" style="11" customWidth="1"/>
    <col min="20" max="20" width="16.140625" style="11" customWidth="1"/>
    <col min="21" max="21" width="13.28515625" style="11" customWidth="1"/>
    <col min="22" max="22" width="14.5703125" style="11" customWidth="1"/>
    <col min="23" max="23" width="14.85546875" style="11" customWidth="1"/>
    <col min="24" max="28" width="11.5703125" style="11" customWidth="1"/>
    <col min="29" max="29" width="14" style="11" customWidth="1"/>
    <col min="30" max="37" width="11.5703125" style="11" customWidth="1"/>
    <col min="38" max="38" width="12.5703125" style="11" customWidth="1"/>
    <col min="39" max="40" width="12.42578125" style="11" customWidth="1"/>
    <col min="41" max="41" width="11.5703125" style="11" customWidth="1"/>
    <col min="42" max="42" width="17.28515625" style="11" customWidth="1"/>
    <col min="43" max="16384" width="11.42578125" style="11"/>
  </cols>
  <sheetData>
    <row r="1" spans="1:42" ht="51" customHeight="1">
      <c r="A1" s="269" t="s">
        <v>553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</row>
    <row r="2" spans="1:42">
      <c r="A2" s="14" t="s">
        <v>109</v>
      </c>
      <c r="B2" s="99" t="s">
        <v>272</v>
      </c>
      <c r="C2" s="99" t="s">
        <v>273</v>
      </c>
      <c r="D2" s="99" t="s">
        <v>274</v>
      </c>
      <c r="E2" s="99" t="s">
        <v>275</v>
      </c>
      <c r="F2" s="99" t="s">
        <v>276</v>
      </c>
      <c r="G2" s="99" t="s">
        <v>277</v>
      </c>
      <c r="H2" s="99" t="s">
        <v>300</v>
      </c>
      <c r="I2" s="99" t="s">
        <v>278</v>
      </c>
      <c r="J2" s="99" t="s">
        <v>279</v>
      </c>
      <c r="K2" s="190" t="s">
        <v>280</v>
      </c>
      <c r="L2" s="99" t="s">
        <v>281</v>
      </c>
      <c r="M2" s="99" t="s">
        <v>282</v>
      </c>
      <c r="N2" s="99" t="s">
        <v>283</v>
      </c>
      <c r="O2" s="99" t="s">
        <v>284</v>
      </c>
      <c r="P2" s="99" t="s">
        <v>301</v>
      </c>
      <c r="Q2" s="99" t="s">
        <v>302</v>
      </c>
      <c r="R2" s="99" t="s">
        <v>285</v>
      </c>
      <c r="S2" s="99" t="s">
        <v>286</v>
      </c>
      <c r="T2" s="99" t="s">
        <v>287</v>
      </c>
      <c r="U2" s="99" t="s">
        <v>288</v>
      </c>
      <c r="V2" s="190" t="s">
        <v>289</v>
      </c>
      <c r="W2" s="99" t="s">
        <v>290</v>
      </c>
      <c r="X2" s="99" t="s">
        <v>312</v>
      </c>
      <c r="Y2" s="99" t="s">
        <v>291</v>
      </c>
      <c r="Z2" s="99" t="s">
        <v>292</v>
      </c>
      <c r="AA2" s="99" t="s">
        <v>303</v>
      </c>
      <c r="AB2" s="99" t="s">
        <v>304</v>
      </c>
      <c r="AC2" s="99" t="s">
        <v>293</v>
      </c>
      <c r="AD2" s="99" t="s">
        <v>305</v>
      </c>
      <c r="AE2" s="99" t="s">
        <v>294</v>
      </c>
      <c r="AF2" s="99" t="s">
        <v>295</v>
      </c>
      <c r="AG2" s="99" t="s">
        <v>306</v>
      </c>
      <c r="AH2" s="99" t="s">
        <v>307</v>
      </c>
      <c r="AI2" s="99" t="s">
        <v>296</v>
      </c>
      <c r="AJ2" s="99" t="s">
        <v>308</v>
      </c>
      <c r="AK2" s="99" t="s">
        <v>297</v>
      </c>
      <c r="AL2" s="99" t="s">
        <v>298</v>
      </c>
      <c r="AM2" s="99" t="s">
        <v>309</v>
      </c>
      <c r="AN2" s="99" t="s">
        <v>310</v>
      </c>
      <c r="AO2" s="99" t="s">
        <v>299</v>
      </c>
      <c r="AP2" s="99" t="s">
        <v>184</v>
      </c>
    </row>
    <row r="3" spans="1:42" s="30" customFormat="1">
      <c r="A3" s="14" t="s">
        <v>110</v>
      </c>
      <c r="B3" s="78" t="s">
        <v>195</v>
      </c>
      <c r="C3" s="28" t="s">
        <v>451</v>
      </c>
      <c r="D3" s="78" t="s">
        <v>118</v>
      </c>
      <c r="E3" s="78" t="s">
        <v>119</v>
      </c>
      <c r="F3" s="78" t="s">
        <v>120</v>
      </c>
      <c r="G3" s="78" t="s">
        <v>445</v>
      </c>
      <c r="H3" s="189" t="s">
        <v>122</v>
      </c>
      <c r="I3" s="78" t="s">
        <v>123</v>
      </c>
      <c r="J3" s="28" t="s">
        <v>450</v>
      </c>
      <c r="K3" s="28" t="s">
        <v>125</v>
      </c>
      <c r="L3" s="28" t="s">
        <v>126</v>
      </c>
      <c r="M3" s="28" t="s">
        <v>127</v>
      </c>
      <c r="N3" s="28" t="s">
        <v>128</v>
      </c>
      <c r="O3" s="28" t="s">
        <v>445</v>
      </c>
      <c r="P3" s="28" t="s">
        <v>129</v>
      </c>
      <c r="Q3" s="28" t="s">
        <v>445</v>
      </c>
      <c r="R3" s="28" t="s">
        <v>130</v>
      </c>
      <c r="S3" s="78" t="s">
        <v>449</v>
      </c>
      <c r="T3" s="28" t="s">
        <v>446</v>
      </c>
      <c r="U3" s="28" t="s">
        <v>132</v>
      </c>
      <c r="V3" s="28" t="s">
        <v>133</v>
      </c>
      <c r="W3" s="78" t="s">
        <v>447</v>
      </c>
      <c r="X3" s="28" t="s">
        <v>448</v>
      </c>
      <c r="Y3" s="28" t="s">
        <v>134</v>
      </c>
      <c r="Z3" s="28" t="s">
        <v>135</v>
      </c>
      <c r="AA3" s="28" t="s">
        <v>136</v>
      </c>
      <c r="AB3" s="28" t="s">
        <v>137</v>
      </c>
      <c r="AC3" s="28" t="s">
        <v>138</v>
      </c>
      <c r="AD3" s="28" t="s">
        <v>139</v>
      </c>
      <c r="AE3" s="78" t="s">
        <v>140</v>
      </c>
      <c r="AF3" s="28" t="s">
        <v>141</v>
      </c>
      <c r="AG3" s="28" t="s">
        <v>142</v>
      </c>
      <c r="AH3" s="28" t="s">
        <v>143</v>
      </c>
      <c r="AI3" s="28" t="s">
        <v>144</v>
      </c>
      <c r="AJ3" s="28" t="s">
        <v>145</v>
      </c>
      <c r="AK3" s="28" t="s">
        <v>146</v>
      </c>
      <c r="AL3" s="28" t="s">
        <v>147</v>
      </c>
      <c r="AM3" s="28" t="s">
        <v>148</v>
      </c>
      <c r="AN3" s="28" t="s">
        <v>149</v>
      </c>
      <c r="AO3" s="28" t="s">
        <v>150</v>
      </c>
      <c r="AP3" s="29"/>
    </row>
    <row r="4" spans="1:42">
      <c r="A4" s="15" t="s">
        <v>0</v>
      </c>
      <c r="B4" s="9">
        <v>4027154.3</v>
      </c>
      <c r="C4" s="9">
        <v>7737317.2199999997</v>
      </c>
      <c r="D4" s="9">
        <v>6143.03</v>
      </c>
      <c r="E4" s="9">
        <v>2248124.14</v>
      </c>
      <c r="F4" s="9">
        <v>345192.02</v>
      </c>
      <c r="G4" s="9">
        <v>4590.25</v>
      </c>
      <c r="H4" s="9">
        <v>0</v>
      </c>
      <c r="I4" s="9">
        <v>64856.44</v>
      </c>
      <c r="J4" s="9">
        <v>8174.78</v>
      </c>
      <c r="K4" s="9">
        <v>949687.64</v>
      </c>
      <c r="L4" s="9">
        <v>2600.06</v>
      </c>
      <c r="M4" s="9">
        <v>3181066.78</v>
      </c>
      <c r="N4" s="9">
        <v>1187670.23</v>
      </c>
      <c r="O4" s="9">
        <v>57161.87</v>
      </c>
      <c r="P4" s="9">
        <v>0</v>
      </c>
      <c r="Q4" s="9">
        <v>54867.22</v>
      </c>
      <c r="R4" s="9">
        <v>1658861.74</v>
      </c>
      <c r="S4" s="9">
        <v>322745.78000000003</v>
      </c>
      <c r="T4" s="9">
        <v>455076.82</v>
      </c>
      <c r="U4" s="9">
        <v>8463.67</v>
      </c>
      <c r="V4" s="9">
        <v>48328.56</v>
      </c>
      <c r="W4" s="9">
        <v>165213.85999999999</v>
      </c>
      <c r="X4" s="9">
        <v>957.05</v>
      </c>
      <c r="Y4" s="9">
        <v>1143.26</v>
      </c>
      <c r="Z4" s="9">
        <v>182585.21</v>
      </c>
      <c r="AA4" s="9">
        <v>2430.14</v>
      </c>
      <c r="AB4" s="9">
        <v>1512.5</v>
      </c>
      <c r="AC4" s="9">
        <v>909850.52</v>
      </c>
      <c r="AD4" s="9">
        <v>68773.19</v>
      </c>
      <c r="AE4" s="9">
        <v>28624.63</v>
      </c>
      <c r="AF4" s="9">
        <v>16300.42</v>
      </c>
      <c r="AG4" s="9">
        <v>0</v>
      </c>
      <c r="AH4" s="9">
        <v>0</v>
      </c>
      <c r="AI4" s="9">
        <v>8453.36</v>
      </c>
      <c r="AJ4" s="9">
        <v>0</v>
      </c>
      <c r="AK4" s="9">
        <v>0</v>
      </c>
      <c r="AL4" s="9">
        <v>58368.76</v>
      </c>
      <c r="AM4" s="9">
        <v>198653.2</v>
      </c>
      <c r="AN4" s="9">
        <v>0</v>
      </c>
      <c r="AO4" s="9">
        <v>97531.97</v>
      </c>
      <c r="AP4" s="9">
        <v>24108480.620000005</v>
      </c>
    </row>
    <row r="5" spans="1:42">
      <c r="A5" s="15" t="s">
        <v>1</v>
      </c>
      <c r="B5" s="9">
        <v>4024207.31</v>
      </c>
      <c r="C5" s="9">
        <v>8529577.2699999996</v>
      </c>
      <c r="D5" s="9">
        <v>6780.72</v>
      </c>
      <c r="E5" s="9">
        <v>2716807.12</v>
      </c>
      <c r="F5" s="9">
        <v>254072.86</v>
      </c>
      <c r="G5" s="9">
        <v>2204</v>
      </c>
      <c r="H5" s="9">
        <v>0</v>
      </c>
      <c r="I5" s="9">
        <v>109990.42</v>
      </c>
      <c r="J5" s="9">
        <v>7833.76</v>
      </c>
      <c r="K5" s="9">
        <v>783796.04</v>
      </c>
      <c r="L5" s="9">
        <v>2220.88</v>
      </c>
      <c r="M5" s="9">
        <v>2756885.46</v>
      </c>
      <c r="N5" s="9">
        <v>982414.41</v>
      </c>
      <c r="O5" s="9">
        <v>61154.720000000001</v>
      </c>
      <c r="P5" s="9">
        <v>0</v>
      </c>
      <c r="Q5" s="9">
        <v>40489.67</v>
      </c>
      <c r="R5" s="9">
        <v>1589939.83</v>
      </c>
      <c r="S5" s="9">
        <v>245005.52</v>
      </c>
      <c r="T5" s="9">
        <v>937170.97</v>
      </c>
      <c r="U5" s="9">
        <v>4242.9799999999996</v>
      </c>
      <c r="V5" s="9">
        <v>72812.73</v>
      </c>
      <c r="W5" s="9">
        <v>229347.02</v>
      </c>
      <c r="X5" s="9">
        <v>1255.6400000000001</v>
      </c>
      <c r="Y5" s="9">
        <v>519.76</v>
      </c>
      <c r="Z5" s="9">
        <v>160588.5</v>
      </c>
      <c r="AA5" s="9">
        <v>2539.86</v>
      </c>
      <c r="AB5" s="9">
        <v>1331</v>
      </c>
      <c r="AC5" s="9">
        <v>901651.51</v>
      </c>
      <c r="AD5" s="9">
        <v>25986.6</v>
      </c>
      <c r="AE5" s="9">
        <v>50439.21</v>
      </c>
      <c r="AF5" s="9">
        <v>16784.669999999998</v>
      </c>
      <c r="AG5" s="9">
        <v>0</v>
      </c>
      <c r="AH5" s="9">
        <v>0</v>
      </c>
      <c r="AI5" s="9">
        <v>6746.92</v>
      </c>
      <c r="AJ5" s="9">
        <v>0</v>
      </c>
      <c r="AK5" s="9">
        <v>0</v>
      </c>
      <c r="AL5" s="9">
        <v>41084.76</v>
      </c>
      <c r="AM5" s="9">
        <v>154628.44</v>
      </c>
      <c r="AN5" s="9">
        <v>0</v>
      </c>
      <c r="AO5" s="9">
        <v>92318.93</v>
      </c>
      <c r="AP5" s="9">
        <v>24812829.49000001</v>
      </c>
    </row>
    <row r="6" spans="1:42">
      <c r="A6" s="15" t="s">
        <v>2</v>
      </c>
      <c r="B6" s="9">
        <v>4344292.43</v>
      </c>
      <c r="C6" s="9">
        <v>9569183.75</v>
      </c>
      <c r="D6" s="9">
        <v>16974.259999999998</v>
      </c>
      <c r="E6" s="9">
        <v>3084459.58</v>
      </c>
      <c r="F6" s="9">
        <v>425661.78</v>
      </c>
      <c r="G6" s="9">
        <v>3665.11</v>
      </c>
      <c r="H6" s="9">
        <v>0</v>
      </c>
      <c r="I6" s="9">
        <v>203892.8</v>
      </c>
      <c r="J6" s="9">
        <v>8691.23</v>
      </c>
      <c r="K6" s="9">
        <v>985365.84</v>
      </c>
      <c r="L6" s="9">
        <v>2514.44</v>
      </c>
      <c r="M6" s="9">
        <v>2691306.53</v>
      </c>
      <c r="N6" s="9">
        <v>1019158</v>
      </c>
      <c r="O6" s="9">
        <v>69509.149999999994</v>
      </c>
      <c r="P6" s="9">
        <v>0</v>
      </c>
      <c r="Q6" s="9">
        <v>39539.64</v>
      </c>
      <c r="R6" s="9">
        <v>1757357.59</v>
      </c>
      <c r="S6" s="9">
        <v>296631.06</v>
      </c>
      <c r="T6" s="9">
        <v>650506.91</v>
      </c>
      <c r="U6" s="9">
        <v>4219.63</v>
      </c>
      <c r="V6" s="9">
        <v>69373.09</v>
      </c>
      <c r="W6" s="9">
        <v>247856.58</v>
      </c>
      <c r="X6" s="9">
        <v>1614.79</v>
      </c>
      <c r="Y6" s="9">
        <v>910.89</v>
      </c>
      <c r="Z6" s="9">
        <v>190161.51</v>
      </c>
      <c r="AA6" s="9">
        <v>2792.43</v>
      </c>
      <c r="AB6" s="9">
        <v>1392.9</v>
      </c>
      <c r="AC6" s="9">
        <v>958843.68</v>
      </c>
      <c r="AD6" s="9">
        <v>57916.18</v>
      </c>
      <c r="AE6" s="9">
        <v>52252.55</v>
      </c>
      <c r="AF6" s="9">
        <v>16576.97</v>
      </c>
      <c r="AG6" s="9">
        <v>0</v>
      </c>
      <c r="AH6" s="9">
        <v>0</v>
      </c>
      <c r="AI6" s="9">
        <v>8234.4</v>
      </c>
      <c r="AJ6" s="9">
        <v>0</v>
      </c>
      <c r="AK6" s="9">
        <v>0</v>
      </c>
      <c r="AL6" s="9">
        <v>82745.19</v>
      </c>
      <c r="AM6" s="9">
        <v>163028.79999999999</v>
      </c>
      <c r="AN6" s="9">
        <v>0</v>
      </c>
      <c r="AO6" s="9">
        <v>121831.36</v>
      </c>
      <c r="AP6" s="9">
        <v>27148461.049999997</v>
      </c>
    </row>
    <row r="7" spans="1:42">
      <c r="A7" s="15" t="s">
        <v>3</v>
      </c>
      <c r="B7" s="9">
        <v>3777809.78</v>
      </c>
      <c r="C7" s="9">
        <v>9936687.6400000006</v>
      </c>
      <c r="D7" s="9">
        <v>4995.8999999999996</v>
      </c>
      <c r="E7" s="9">
        <v>1954730.3</v>
      </c>
      <c r="F7" s="9">
        <v>376208.07</v>
      </c>
      <c r="G7" s="9">
        <v>3533.18</v>
      </c>
      <c r="H7" s="9">
        <v>0</v>
      </c>
      <c r="I7" s="9">
        <v>239806.86</v>
      </c>
      <c r="J7" s="9">
        <v>6576.23</v>
      </c>
      <c r="K7" s="9">
        <v>830531.4</v>
      </c>
      <c r="L7" s="9">
        <v>2159.98</v>
      </c>
      <c r="M7" s="9">
        <v>1895180.72</v>
      </c>
      <c r="N7" s="9">
        <v>1106705</v>
      </c>
      <c r="O7" s="9">
        <v>87062.47</v>
      </c>
      <c r="P7" s="9">
        <v>0</v>
      </c>
      <c r="Q7" s="9">
        <v>20916.650000000001</v>
      </c>
      <c r="R7" s="9">
        <v>1725875.03</v>
      </c>
      <c r="S7" s="9">
        <v>310676.03999999998</v>
      </c>
      <c r="T7" s="9">
        <v>339843.67</v>
      </c>
      <c r="U7" s="9">
        <v>2088.2399999999998</v>
      </c>
      <c r="V7" s="9">
        <v>65153.599999999999</v>
      </c>
      <c r="W7" s="9">
        <v>293222.37</v>
      </c>
      <c r="X7" s="9">
        <v>1185.1199999999999</v>
      </c>
      <c r="Y7" s="9">
        <v>1193.92</v>
      </c>
      <c r="Z7" s="9">
        <v>178328.37</v>
      </c>
      <c r="AA7" s="9">
        <v>2600.02</v>
      </c>
      <c r="AB7" s="9">
        <v>194</v>
      </c>
      <c r="AC7" s="9">
        <v>921856.27</v>
      </c>
      <c r="AD7" s="9">
        <v>30800.92</v>
      </c>
      <c r="AE7" s="9">
        <v>37339.78</v>
      </c>
      <c r="AF7" s="9">
        <v>15703.46</v>
      </c>
      <c r="AG7" s="9">
        <v>0</v>
      </c>
      <c r="AH7" s="9">
        <v>0</v>
      </c>
      <c r="AI7" s="9">
        <v>7189.64</v>
      </c>
      <c r="AJ7" s="9">
        <v>0</v>
      </c>
      <c r="AK7" s="9">
        <v>0</v>
      </c>
      <c r="AL7" s="9">
        <v>74203.23</v>
      </c>
      <c r="AM7" s="9">
        <v>153955.35999999999</v>
      </c>
      <c r="AN7" s="9">
        <v>0</v>
      </c>
      <c r="AO7" s="9">
        <v>133855.35999999999</v>
      </c>
      <c r="AP7" s="9">
        <v>24538168.580000006</v>
      </c>
    </row>
    <row r="8" spans="1:42">
      <c r="A8" s="15" t="s">
        <v>4</v>
      </c>
      <c r="B8" s="9">
        <v>4034710.17</v>
      </c>
      <c r="C8" s="9">
        <v>9060073.5700000003</v>
      </c>
      <c r="D8" s="9">
        <v>4682.7</v>
      </c>
      <c r="E8" s="9">
        <v>1977112.21</v>
      </c>
      <c r="F8" s="9">
        <v>445831.11</v>
      </c>
      <c r="G8" s="9">
        <v>3643</v>
      </c>
      <c r="H8" s="9">
        <v>0</v>
      </c>
      <c r="I8" s="9">
        <v>114112.05</v>
      </c>
      <c r="J8" s="9">
        <v>9703.06</v>
      </c>
      <c r="K8" s="9">
        <v>840215.49</v>
      </c>
      <c r="L8" s="9">
        <v>12118.5</v>
      </c>
      <c r="M8" s="9">
        <v>1687835.99</v>
      </c>
      <c r="N8" s="9">
        <v>1162903.58</v>
      </c>
      <c r="O8" s="9">
        <v>84277.119999999995</v>
      </c>
      <c r="P8" s="9">
        <v>0</v>
      </c>
      <c r="Q8" s="9">
        <v>25486.55</v>
      </c>
      <c r="R8" s="9">
        <v>1911345.93</v>
      </c>
      <c r="S8" s="9">
        <v>365944.76</v>
      </c>
      <c r="T8" s="9">
        <v>366842.72</v>
      </c>
      <c r="U8" s="9">
        <v>20699.97</v>
      </c>
      <c r="V8" s="9">
        <v>70308.75</v>
      </c>
      <c r="W8" s="9">
        <v>259504.4</v>
      </c>
      <c r="X8" s="9">
        <v>1026.19</v>
      </c>
      <c r="Y8" s="9">
        <v>1091.54</v>
      </c>
      <c r="Z8" s="9">
        <v>176692.82</v>
      </c>
      <c r="AA8" s="9">
        <v>2748.34</v>
      </c>
      <c r="AB8" s="9">
        <v>301</v>
      </c>
      <c r="AC8" s="9">
        <v>909557.08</v>
      </c>
      <c r="AD8" s="9">
        <v>29985.18</v>
      </c>
      <c r="AE8" s="9">
        <v>52021.69</v>
      </c>
      <c r="AF8" s="9">
        <v>21980.080000000002</v>
      </c>
      <c r="AG8" s="9">
        <v>0</v>
      </c>
      <c r="AH8" s="9">
        <v>0</v>
      </c>
      <c r="AI8" s="9">
        <v>9559.81</v>
      </c>
      <c r="AJ8" s="9">
        <v>0</v>
      </c>
      <c r="AK8" s="9">
        <v>0</v>
      </c>
      <c r="AL8" s="9">
        <v>70387</v>
      </c>
      <c r="AM8" s="9">
        <v>266491.03999999998</v>
      </c>
      <c r="AN8" s="9">
        <v>0</v>
      </c>
      <c r="AO8" s="9">
        <v>151867.24</v>
      </c>
      <c r="AP8" s="9">
        <v>24151060.639999993</v>
      </c>
    </row>
    <row r="9" spans="1:42">
      <c r="A9" s="15" t="s">
        <v>5</v>
      </c>
      <c r="B9" s="9">
        <v>3896100.36</v>
      </c>
      <c r="C9" s="9">
        <v>9437228.8599999994</v>
      </c>
      <c r="D9" s="9">
        <v>6690.6</v>
      </c>
      <c r="E9" s="9">
        <v>1784392.95</v>
      </c>
      <c r="F9" s="9">
        <v>400687.57</v>
      </c>
      <c r="G9" s="9">
        <v>6124.83</v>
      </c>
      <c r="H9" s="9">
        <v>0</v>
      </c>
      <c r="I9" s="9">
        <v>119283.05</v>
      </c>
      <c r="J9" s="9">
        <v>6395.45</v>
      </c>
      <c r="K9" s="9">
        <v>873915.01</v>
      </c>
      <c r="L9" s="9">
        <v>20057.02</v>
      </c>
      <c r="M9" s="9">
        <v>2712876.6</v>
      </c>
      <c r="N9" s="9">
        <v>1025433.48</v>
      </c>
      <c r="O9" s="9">
        <v>80762.16</v>
      </c>
      <c r="P9" s="9">
        <v>45.36</v>
      </c>
      <c r="Q9" s="9">
        <v>38545.370000000003</v>
      </c>
      <c r="R9" s="9">
        <v>1818373.28</v>
      </c>
      <c r="S9" s="9">
        <v>402094.28</v>
      </c>
      <c r="T9" s="9">
        <v>205371.94</v>
      </c>
      <c r="U9" s="9">
        <v>15797.75</v>
      </c>
      <c r="V9" s="9">
        <v>81097.25</v>
      </c>
      <c r="W9" s="9">
        <v>267491.46000000002</v>
      </c>
      <c r="X9" s="9">
        <v>1635.59</v>
      </c>
      <c r="Y9" s="9">
        <v>10023.74</v>
      </c>
      <c r="Z9" s="9">
        <v>178701.06</v>
      </c>
      <c r="AA9" s="9">
        <v>2292.06</v>
      </c>
      <c r="AB9" s="9">
        <v>581.5</v>
      </c>
      <c r="AC9" s="9">
        <v>1003477.84</v>
      </c>
      <c r="AD9" s="9">
        <v>29540</v>
      </c>
      <c r="AE9" s="9">
        <v>54217.32</v>
      </c>
      <c r="AF9" s="9">
        <v>20127.48</v>
      </c>
      <c r="AG9" s="9">
        <v>0</v>
      </c>
      <c r="AH9" s="9">
        <v>0</v>
      </c>
      <c r="AI9" s="9">
        <v>9073.56</v>
      </c>
      <c r="AJ9" s="9">
        <v>0</v>
      </c>
      <c r="AK9" s="9">
        <v>0</v>
      </c>
      <c r="AL9" s="9">
        <v>64561.79</v>
      </c>
      <c r="AM9" s="9">
        <v>205679.04</v>
      </c>
      <c r="AN9" s="9">
        <v>0</v>
      </c>
      <c r="AO9" s="9">
        <v>137531.85999999999</v>
      </c>
      <c r="AP9" s="9">
        <v>24916207.469999995</v>
      </c>
    </row>
    <row r="10" spans="1:42">
      <c r="A10" s="15" t="s">
        <v>6</v>
      </c>
      <c r="B10" s="9">
        <v>4927366.2</v>
      </c>
      <c r="C10" s="9">
        <v>8419816.9299999997</v>
      </c>
      <c r="D10" s="9">
        <v>17006.28</v>
      </c>
      <c r="E10" s="9">
        <v>1864280.11</v>
      </c>
      <c r="F10" s="9">
        <v>430340.59</v>
      </c>
      <c r="G10" s="9">
        <v>8291.4</v>
      </c>
      <c r="H10" s="9">
        <v>0</v>
      </c>
      <c r="I10" s="9">
        <v>69288.740000000005</v>
      </c>
      <c r="J10" s="9">
        <v>8083.34</v>
      </c>
      <c r="K10" s="9">
        <v>871313.05</v>
      </c>
      <c r="L10" s="9">
        <v>5690.76</v>
      </c>
      <c r="M10" s="9">
        <v>3960530.95</v>
      </c>
      <c r="N10" s="9">
        <v>1147785.73</v>
      </c>
      <c r="O10" s="9">
        <v>79841.94</v>
      </c>
      <c r="P10" s="9">
        <v>0</v>
      </c>
      <c r="Q10" s="9">
        <v>39167.519999999997</v>
      </c>
      <c r="R10" s="9">
        <v>1789680.99</v>
      </c>
      <c r="S10" s="9">
        <v>413285.85</v>
      </c>
      <c r="T10" s="9">
        <v>113520.42</v>
      </c>
      <c r="U10" s="9">
        <v>17823.759999999998</v>
      </c>
      <c r="V10" s="9">
        <v>51619.69</v>
      </c>
      <c r="W10" s="9">
        <v>171832.78</v>
      </c>
      <c r="X10" s="9">
        <v>2102.17</v>
      </c>
      <c r="Y10" s="9">
        <v>615581.88</v>
      </c>
      <c r="Z10" s="9">
        <v>196611.17</v>
      </c>
      <c r="AA10" s="9">
        <v>2496.19</v>
      </c>
      <c r="AB10" s="9">
        <v>305.04000000000002</v>
      </c>
      <c r="AC10" s="9">
        <v>909546.8</v>
      </c>
      <c r="AD10" s="9">
        <v>26901</v>
      </c>
      <c r="AE10" s="9">
        <v>62588.2</v>
      </c>
      <c r="AF10" s="9">
        <v>17743.37</v>
      </c>
      <c r="AG10" s="9">
        <v>0</v>
      </c>
      <c r="AH10" s="9">
        <v>0</v>
      </c>
      <c r="AI10" s="9">
        <v>10614.52</v>
      </c>
      <c r="AJ10" s="9">
        <v>0</v>
      </c>
      <c r="AK10" s="9">
        <v>0</v>
      </c>
      <c r="AL10" s="9">
        <v>58712.02</v>
      </c>
      <c r="AM10" s="9">
        <v>416510.43</v>
      </c>
      <c r="AN10" s="9">
        <v>0</v>
      </c>
      <c r="AO10" s="9">
        <v>144106.07</v>
      </c>
      <c r="AP10" s="9">
        <v>26870385.890000008</v>
      </c>
    </row>
    <row r="11" spans="1:42">
      <c r="A11" s="15" t="s">
        <v>7</v>
      </c>
      <c r="B11" s="9">
        <v>5092347.4800000004</v>
      </c>
      <c r="C11" s="9">
        <v>5480527.5199999996</v>
      </c>
      <c r="D11" s="9">
        <v>44425.84</v>
      </c>
      <c r="E11" s="9">
        <v>1994826.52</v>
      </c>
      <c r="F11" s="9">
        <v>376190.28</v>
      </c>
      <c r="G11" s="9">
        <v>5881.09</v>
      </c>
      <c r="H11" s="9">
        <v>0</v>
      </c>
      <c r="I11" s="9">
        <v>85052.9</v>
      </c>
      <c r="J11" s="9">
        <v>8879.8799999999992</v>
      </c>
      <c r="K11" s="9">
        <v>874832.95</v>
      </c>
      <c r="L11" s="9">
        <v>2337.1999999999998</v>
      </c>
      <c r="M11" s="9">
        <v>3632753.5</v>
      </c>
      <c r="N11" s="9">
        <v>1066432.74</v>
      </c>
      <c r="O11" s="9">
        <v>75282.41</v>
      </c>
      <c r="P11" s="9">
        <v>0</v>
      </c>
      <c r="Q11" s="9">
        <v>33104.79</v>
      </c>
      <c r="R11" s="9">
        <v>1631460.53</v>
      </c>
      <c r="S11" s="9">
        <v>485101</v>
      </c>
      <c r="T11" s="9">
        <v>259879.62</v>
      </c>
      <c r="U11" s="9">
        <v>25087.05</v>
      </c>
      <c r="V11" s="9">
        <v>39924.15</v>
      </c>
      <c r="W11" s="9">
        <v>154276.89000000001</v>
      </c>
      <c r="X11" s="9">
        <v>1382.56</v>
      </c>
      <c r="Y11" s="9">
        <v>6891.08</v>
      </c>
      <c r="Z11" s="9">
        <v>191779.61</v>
      </c>
      <c r="AA11" s="9">
        <v>2164.09</v>
      </c>
      <c r="AB11" s="9">
        <v>20</v>
      </c>
      <c r="AC11" s="9">
        <v>896721.18</v>
      </c>
      <c r="AD11" s="9">
        <v>17404</v>
      </c>
      <c r="AE11" s="9">
        <v>72607.89</v>
      </c>
      <c r="AF11" s="9">
        <v>14994.39</v>
      </c>
      <c r="AG11" s="9">
        <v>0</v>
      </c>
      <c r="AH11" s="9">
        <v>0</v>
      </c>
      <c r="AI11" s="9">
        <v>9638.9699999999993</v>
      </c>
      <c r="AJ11" s="9">
        <v>0</v>
      </c>
      <c r="AK11" s="9">
        <v>0</v>
      </c>
      <c r="AL11" s="9">
        <v>39971.03</v>
      </c>
      <c r="AM11" s="9">
        <v>332578.15999999997</v>
      </c>
      <c r="AN11" s="9">
        <v>0</v>
      </c>
      <c r="AO11" s="9">
        <v>137905.65</v>
      </c>
      <c r="AP11" s="9">
        <v>23092662.949999992</v>
      </c>
    </row>
    <row r="12" spans="1:42">
      <c r="A12" s="15" t="s">
        <v>8</v>
      </c>
      <c r="B12" s="9">
        <v>5271923.6900000004</v>
      </c>
      <c r="C12" s="9">
        <v>5365358.9400000004</v>
      </c>
      <c r="D12" s="9">
        <v>19126.62</v>
      </c>
      <c r="E12" s="9">
        <v>1636713.58</v>
      </c>
      <c r="F12" s="9">
        <v>336469.68</v>
      </c>
      <c r="G12" s="9">
        <v>5801.03</v>
      </c>
      <c r="H12" s="9">
        <v>0</v>
      </c>
      <c r="I12" s="9">
        <v>75749.820000000007</v>
      </c>
      <c r="J12" s="9">
        <v>15042.69</v>
      </c>
      <c r="K12" s="9">
        <v>847425.12</v>
      </c>
      <c r="L12" s="9">
        <v>2638.44</v>
      </c>
      <c r="M12" s="9">
        <v>3512433.63</v>
      </c>
      <c r="N12" s="9">
        <v>1018360.43</v>
      </c>
      <c r="O12" s="9">
        <v>95996.89</v>
      </c>
      <c r="P12" s="9">
        <v>90.72</v>
      </c>
      <c r="Q12" s="9">
        <v>29500.2</v>
      </c>
      <c r="R12" s="9">
        <v>1700913.8</v>
      </c>
      <c r="S12" s="9">
        <v>464423.07</v>
      </c>
      <c r="T12" s="9">
        <v>241583.82</v>
      </c>
      <c r="U12" s="9">
        <v>25204.55</v>
      </c>
      <c r="V12" s="9">
        <v>38514.25</v>
      </c>
      <c r="W12" s="9">
        <v>161665.53</v>
      </c>
      <c r="X12" s="9">
        <v>1228.56</v>
      </c>
      <c r="Y12" s="9">
        <v>1098.42</v>
      </c>
      <c r="Z12" s="9">
        <v>203291.03</v>
      </c>
      <c r="AA12" s="9">
        <v>2127.9</v>
      </c>
      <c r="AB12" s="9">
        <v>69.08</v>
      </c>
      <c r="AC12" s="9">
        <v>796450.68</v>
      </c>
      <c r="AD12" s="9">
        <v>16168</v>
      </c>
      <c r="AE12" s="9">
        <v>82259.33</v>
      </c>
      <c r="AF12" s="9">
        <v>17788.62</v>
      </c>
      <c r="AG12" s="9">
        <v>0</v>
      </c>
      <c r="AH12" s="9">
        <v>0</v>
      </c>
      <c r="AI12" s="9">
        <v>10607.32</v>
      </c>
      <c r="AJ12" s="9">
        <v>0</v>
      </c>
      <c r="AK12" s="9">
        <v>0</v>
      </c>
      <c r="AL12" s="9">
        <v>46494.26</v>
      </c>
      <c r="AM12" s="9">
        <v>363770.93</v>
      </c>
      <c r="AN12" s="9">
        <v>0</v>
      </c>
      <c r="AO12" s="9">
        <v>142914.68</v>
      </c>
      <c r="AP12" s="9">
        <v>22549205.309999999</v>
      </c>
    </row>
    <row r="13" spans="1:42">
      <c r="A13" s="15" t="s">
        <v>9</v>
      </c>
      <c r="B13" s="9">
        <v>5104389.88</v>
      </c>
      <c r="C13" s="9">
        <v>7273313.8799999999</v>
      </c>
      <c r="D13" s="9">
        <v>16548.72</v>
      </c>
      <c r="E13" s="9">
        <v>1776096.3</v>
      </c>
      <c r="F13" s="9">
        <v>548670.71</v>
      </c>
      <c r="G13" s="9">
        <v>7948.61</v>
      </c>
      <c r="H13" s="9">
        <v>0</v>
      </c>
      <c r="I13" s="9">
        <v>216168.66</v>
      </c>
      <c r="J13" s="9">
        <v>9937.99</v>
      </c>
      <c r="K13" s="9">
        <v>859068.61</v>
      </c>
      <c r="L13" s="9">
        <v>1814.52</v>
      </c>
      <c r="M13" s="9">
        <v>3934232.58</v>
      </c>
      <c r="N13" s="9">
        <v>1102160.68</v>
      </c>
      <c r="O13" s="9">
        <v>102181.11</v>
      </c>
      <c r="P13" s="9">
        <v>0</v>
      </c>
      <c r="Q13" s="9">
        <v>25182.89</v>
      </c>
      <c r="R13" s="9">
        <v>1759758.97</v>
      </c>
      <c r="S13" s="9">
        <v>455344.18</v>
      </c>
      <c r="T13" s="9">
        <v>300127.27</v>
      </c>
      <c r="U13" s="9">
        <v>23776.75</v>
      </c>
      <c r="V13" s="9">
        <v>36960.86</v>
      </c>
      <c r="W13" s="9">
        <v>209655.04000000001</v>
      </c>
      <c r="X13" s="9">
        <v>887.08</v>
      </c>
      <c r="Y13" s="9">
        <v>2051.5</v>
      </c>
      <c r="Z13" s="9">
        <v>198426.66</v>
      </c>
      <c r="AA13" s="9">
        <v>2707.91</v>
      </c>
      <c r="AB13" s="9">
        <v>94.27</v>
      </c>
      <c r="AC13" s="9">
        <v>868689.24</v>
      </c>
      <c r="AD13" s="9">
        <v>10791.18</v>
      </c>
      <c r="AE13" s="9">
        <v>74750</v>
      </c>
      <c r="AF13" s="9">
        <v>18599.330000000002</v>
      </c>
      <c r="AG13" s="9">
        <v>0</v>
      </c>
      <c r="AH13" s="9">
        <v>0</v>
      </c>
      <c r="AI13" s="9">
        <v>15884.92</v>
      </c>
      <c r="AJ13" s="9">
        <v>0</v>
      </c>
      <c r="AK13" s="9">
        <v>0</v>
      </c>
      <c r="AL13" s="9">
        <v>49538.879999999997</v>
      </c>
      <c r="AM13" s="9">
        <v>308532.03999999998</v>
      </c>
      <c r="AN13" s="9">
        <v>0</v>
      </c>
      <c r="AO13" s="9">
        <v>159055.32999999999</v>
      </c>
      <c r="AP13" s="9">
        <v>25473346.54999999</v>
      </c>
    </row>
    <row r="14" spans="1:42">
      <c r="A14" s="15" t="s">
        <v>10</v>
      </c>
      <c r="B14" s="9">
        <v>4909002.54</v>
      </c>
      <c r="C14" s="9">
        <v>8736530.9399999995</v>
      </c>
      <c r="D14" s="9">
        <v>13808.36</v>
      </c>
      <c r="E14" s="9">
        <v>2103785.7599999998</v>
      </c>
      <c r="F14" s="9">
        <v>202752.28</v>
      </c>
      <c r="G14" s="9">
        <v>6570.35</v>
      </c>
      <c r="H14" s="9">
        <v>0</v>
      </c>
      <c r="I14" s="9">
        <v>90565.72</v>
      </c>
      <c r="J14" s="9">
        <v>8244.2900000000009</v>
      </c>
      <c r="K14" s="9">
        <v>878556.76</v>
      </c>
      <c r="L14" s="9">
        <v>9479.44</v>
      </c>
      <c r="M14" s="9">
        <v>3414127.02</v>
      </c>
      <c r="N14" s="9">
        <v>1097816.01</v>
      </c>
      <c r="O14" s="9">
        <v>89018.880000000005</v>
      </c>
      <c r="P14" s="9">
        <v>45.36</v>
      </c>
      <c r="Q14" s="9">
        <v>25642.48</v>
      </c>
      <c r="R14" s="9">
        <v>1695958.9</v>
      </c>
      <c r="S14" s="9">
        <v>418845.12</v>
      </c>
      <c r="T14" s="9">
        <v>314864.94</v>
      </c>
      <c r="U14" s="9">
        <v>24319.45</v>
      </c>
      <c r="V14" s="9">
        <v>61764.37</v>
      </c>
      <c r="W14" s="9">
        <v>205855.26</v>
      </c>
      <c r="X14" s="9">
        <v>1519.79</v>
      </c>
      <c r="Y14" s="9">
        <v>2197.94</v>
      </c>
      <c r="Z14" s="9">
        <v>183775.14</v>
      </c>
      <c r="AA14" s="9">
        <v>2659.34</v>
      </c>
      <c r="AB14" s="9">
        <v>115.35</v>
      </c>
      <c r="AC14" s="9">
        <v>832269.78</v>
      </c>
      <c r="AD14" s="9">
        <v>9491.39</v>
      </c>
      <c r="AE14" s="9">
        <v>72848.429999999993</v>
      </c>
      <c r="AF14" s="9">
        <v>18448.419999999998</v>
      </c>
      <c r="AG14" s="9">
        <v>0</v>
      </c>
      <c r="AH14" s="9">
        <v>0</v>
      </c>
      <c r="AI14" s="9">
        <v>10355.879999999999</v>
      </c>
      <c r="AJ14" s="9">
        <v>0</v>
      </c>
      <c r="AK14" s="9">
        <v>0</v>
      </c>
      <c r="AL14" s="9">
        <v>49687.75</v>
      </c>
      <c r="AM14" s="9">
        <v>276609.32</v>
      </c>
      <c r="AN14" s="9">
        <v>0</v>
      </c>
      <c r="AO14" s="9">
        <v>146257.21</v>
      </c>
      <c r="AP14" s="9">
        <v>25913789.969999999</v>
      </c>
    </row>
    <row r="15" spans="1:42">
      <c r="A15" s="15" t="s">
        <v>11</v>
      </c>
      <c r="B15" s="9">
        <v>5851316.2999999998</v>
      </c>
      <c r="C15" s="9">
        <v>9410203.1899999995</v>
      </c>
      <c r="D15" s="9">
        <v>35131.360000000001</v>
      </c>
      <c r="E15" s="9">
        <v>2113277.2000000002</v>
      </c>
      <c r="F15" s="9">
        <v>353291.64</v>
      </c>
      <c r="G15" s="9">
        <v>7663.75</v>
      </c>
      <c r="H15" s="9">
        <v>0</v>
      </c>
      <c r="I15" s="9">
        <v>173981.89</v>
      </c>
      <c r="J15" s="9">
        <v>11876.6</v>
      </c>
      <c r="K15" s="9">
        <v>965238.72</v>
      </c>
      <c r="L15" s="9">
        <v>5918.88</v>
      </c>
      <c r="M15" s="9">
        <v>4426965.3499999996</v>
      </c>
      <c r="N15" s="9">
        <v>1819316.81</v>
      </c>
      <c r="O15" s="9">
        <v>115498.05</v>
      </c>
      <c r="P15" s="9">
        <v>0</v>
      </c>
      <c r="Q15" s="9">
        <v>32897.339999999997</v>
      </c>
      <c r="R15" s="9">
        <v>2172459.64</v>
      </c>
      <c r="S15" s="9">
        <v>743472.35</v>
      </c>
      <c r="T15" s="9">
        <v>715024.43</v>
      </c>
      <c r="U15" s="9">
        <v>28898.25</v>
      </c>
      <c r="V15" s="9">
        <v>51587.360000000001</v>
      </c>
      <c r="W15" s="9">
        <v>274381.49</v>
      </c>
      <c r="X15" s="9">
        <v>1468.28</v>
      </c>
      <c r="Y15" s="9">
        <v>2196.12</v>
      </c>
      <c r="Z15" s="9">
        <v>226249.93</v>
      </c>
      <c r="AA15" s="9">
        <v>2983.54</v>
      </c>
      <c r="AB15" s="9">
        <v>105</v>
      </c>
      <c r="AC15" s="9">
        <v>978776.07</v>
      </c>
      <c r="AD15" s="9">
        <v>18317.57</v>
      </c>
      <c r="AE15" s="9">
        <v>95065.21</v>
      </c>
      <c r="AF15" s="9">
        <v>19829.98</v>
      </c>
      <c r="AG15" s="9">
        <v>0</v>
      </c>
      <c r="AH15" s="9">
        <v>0</v>
      </c>
      <c r="AI15" s="9">
        <v>11651.56</v>
      </c>
      <c r="AJ15" s="9">
        <v>0</v>
      </c>
      <c r="AK15" s="9">
        <v>0</v>
      </c>
      <c r="AL15" s="9">
        <v>65641.16</v>
      </c>
      <c r="AM15" s="9">
        <v>392864.43</v>
      </c>
      <c r="AN15" s="9">
        <v>0</v>
      </c>
      <c r="AO15" s="9">
        <v>159950.31</v>
      </c>
      <c r="AP15" s="9">
        <v>31283499.759999994</v>
      </c>
    </row>
    <row r="16" spans="1:42">
      <c r="A16" s="15"/>
      <c r="B16" s="41">
        <f>SUBTOTAL(109,B4:B15)</f>
        <v>55260620.439999998</v>
      </c>
      <c r="C16" s="41">
        <f t="shared" ref="C16:AP16" si="0">SUBTOTAL(109,C4:C15)</f>
        <v>98955819.709999979</v>
      </c>
      <c r="D16" s="41">
        <f t="shared" si="0"/>
        <v>192314.38999999996</v>
      </c>
      <c r="E16" s="41">
        <f t="shared" si="0"/>
        <v>25254605.77</v>
      </c>
      <c r="F16" s="41">
        <f t="shared" si="0"/>
        <v>4495368.5899999989</v>
      </c>
      <c r="G16" s="41">
        <f t="shared" si="0"/>
        <v>65916.600000000006</v>
      </c>
      <c r="H16" s="41">
        <f t="shared" si="0"/>
        <v>0</v>
      </c>
      <c r="I16" s="41">
        <f t="shared" si="0"/>
        <v>1562749.35</v>
      </c>
      <c r="J16" s="41">
        <f t="shared" si="0"/>
        <v>109439.29999999999</v>
      </c>
      <c r="K16" s="41">
        <f t="shared" si="0"/>
        <v>10559946.630000001</v>
      </c>
      <c r="L16" s="41">
        <f t="shared" si="0"/>
        <v>69550.12000000001</v>
      </c>
      <c r="M16" s="41">
        <f t="shared" si="0"/>
        <v>37806195.109999999</v>
      </c>
      <c r="N16" s="41">
        <f t="shared" si="0"/>
        <v>13736157.100000001</v>
      </c>
      <c r="O16" s="41">
        <f t="shared" si="0"/>
        <v>997746.77</v>
      </c>
      <c r="P16" s="41">
        <f t="shared" si="0"/>
        <v>181.44</v>
      </c>
      <c r="Q16" s="41">
        <f t="shared" si="0"/>
        <v>405340.31999999995</v>
      </c>
      <c r="R16" s="41">
        <f t="shared" si="0"/>
        <v>21211986.23</v>
      </c>
      <c r="S16" s="41">
        <f t="shared" si="0"/>
        <v>4923569.01</v>
      </c>
      <c r="T16" s="41">
        <f t="shared" si="0"/>
        <v>4899813.5299999993</v>
      </c>
      <c r="U16" s="41">
        <f t="shared" si="0"/>
        <v>200622.05000000002</v>
      </c>
      <c r="V16" s="41">
        <f t="shared" si="0"/>
        <v>687444.66</v>
      </c>
      <c r="W16" s="41">
        <f t="shared" si="0"/>
        <v>2640302.6799999997</v>
      </c>
      <c r="X16" s="41">
        <f t="shared" si="0"/>
        <v>16262.820000000002</v>
      </c>
      <c r="Y16" s="41">
        <f t="shared" si="0"/>
        <v>644900.04999999993</v>
      </c>
      <c r="Z16" s="41">
        <f t="shared" si="0"/>
        <v>2267191.0100000002</v>
      </c>
      <c r="AA16" s="41">
        <f t="shared" si="0"/>
        <v>30541.820000000003</v>
      </c>
      <c r="AB16" s="41">
        <f t="shared" si="0"/>
        <v>6021.64</v>
      </c>
      <c r="AC16" s="41">
        <f t="shared" si="0"/>
        <v>10887690.649999999</v>
      </c>
      <c r="AD16" s="41">
        <f t="shared" si="0"/>
        <v>342075.21</v>
      </c>
      <c r="AE16" s="41">
        <f t="shared" si="0"/>
        <v>735014.24</v>
      </c>
      <c r="AF16" s="41">
        <f t="shared" si="0"/>
        <v>214877.18999999997</v>
      </c>
      <c r="AG16" s="41">
        <f t="shared" si="0"/>
        <v>0</v>
      </c>
      <c r="AH16" s="41">
        <f t="shared" si="0"/>
        <v>0</v>
      </c>
      <c r="AI16" s="41">
        <f t="shared" si="0"/>
        <v>118010.86</v>
      </c>
      <c r="AJ16" s="41">
        <f t="shared" si="0"/>
        <v>0</v>
      </c>
      <c r="AK16" s="41">
        <f t="shared" si="0"/>
        <v>0</v>
      </c>
      <c r="AL16" s="41">
        <f t="shared" si="0"/>
        <v>701395.83000000007</v>
      </c>
      <c r="AM16" s="41">
        <f t="shared" si="0"/>
        <v>3233301.19</v>
      </c>
      <c r="AN16" s="41">
        <f t="shared" si="0"/>
        <v>0</v>
      </c>
      <c r="AO16" s="41">
        <f t="shared" si="0"/>
        <v>1625125.9700000002</v>
      </c>
      <c r="AP16" s="41">
        <f t="shared" si="0"/>
        <v>304858098.27999997</v>
      </c>
    </row>
    <row r="17" spans="1:42">
      <c r="A17" s="15" t="s">
        <v>12</v>
      </c>
      <c r="B17" s="9">
        <v>5490245.0800000001</v>
      </c>
      <c r="C17" s="9">
        <v>6879267.2400000002</v>
      </c>
      <c r="D17" s="9">
        <v>341306.65</v>
      </c>
      <c r="E17" s="9">
        <v>1614566.88</v>
      </c>
      <c r="F17" s="9">
        <v>309472.78999999998</v>
      </c>
      <c r="G17" s="9">
        <v>5476.71</v>
      </c>
      <c r="H17" s="9">
        <v>0</v>
      </c>
      <c r="I17" s="9">
        <v>121802.46</v>
      </c>
      <c r="J17" s="9">
        <v>10079.9</v>
      </c>
      <c r="K17" s="9">
        <v>779083.51</v>
      </c>
      <c r="L17" s="9">
        <v>1315.88</v>
      </c>
      <c r="M17" s="9">
        <v>3394335.72</v>
      </c>
      <c r="N17" s="9">
        <v>961629.44</v>
      </c>
      <c r="O17" s="9">
        <v>78988.28</v>
      </c>
      <c r="P17" s="9">
        <v>225.52</v>
      </c>
      <c r="Q17" s="9">
        <v>20766.52</v>
      </c>
      <c r="R17" s="9">
        <v>1834558.38</v>
      </c>
      <c r="S17" s="9">
        <v>341338.51</v>
      </c>
      <c r="T17" s="9">
        <v>766331.31</v>
      </c>
      <c r="U17" s="9">
        <v>24900.5</v>
      </c>
      <c r="V17" s="9">
        <v>23187.33</v>
      </c>
      <c r="W17" s="9">
        <v>172876.27</v>
      </c>
      <c r="X17" s="9">
        <v>1230.45</v>
      </c>
      <c r="Y17" s="9">
        <v>2595.67</v>
      </c>
      <c r="Z17" s="9">
        <v>177222.9</v>
      </c>
      <c r="AA17" s="9">
        <v>3088.56</v>
      </c>
      <c r="AB17" s="9">
        <v>117.47</v>
      </c>
      <c r="AC17" s="9">
        <v>762887.12</v>
      </c>
      <c r="AD17" s="9">
        <v>22563.86</v>
      </c>
      <c r="AE17" s="9">
        <v>79870.55</v>
      </c>
      <c r="AF17" s="9">
        <v>21431</v>
      </c>
      <c r="AG17" s="9">
        <v>0</v>
      </c>
      <c r="AH17" s="9">
        <v>0</v>
      </c>
      <c r="AI17" s="9">
        <v>10606.92</v>
      </c>
      <c r="AJ17" s="9">
        <v>0</v>
      </c>
      <c r="AK17" s="9">
        <v>0</v>
      </c>
      <c r="AL17" s="9">
        <v>62661.68</v>
      </c>
      <c r="AM17" s="9">
        <v>325739.17</v>
      </c>
      <c r="AN17" s="9">
        <v>0</v>
      </c>
      <c r="AO17" s="9">
        <v>130433.2</v>
      </c>
      <c r="AP17" s="9">
        <v>24772203.430000003</v>
      </c>
    </row>
    <row r="18" spans="1:42">
      <c r="A18" s="15" t="s">
        <v>13</v>
      </c>
      <c r="B18" s="9">
        <v>4740192.7</v>
      </c>
      <c r="C18" s="9">
        <v>5555411.2199999997</v>
      </c>
      <c r="D18" s="9">
        <v>280478.46000000002</v>
      </c>
      <c r="E18" s="9">
        <v>1233587.46</v>
      </c>
      <c r="F18" s="9">
        <v>444753.05</v>
      </c>
      <c r="G18" s="9">
        <v>4543.8999999999996</v>
      </c>
      <c r="H18" s="9">
        <v>0</v>
      </c>
      <c r="I18" s="9">
        <v>217411.17</v>
      </c>
      <c r="J18" s="9">
        <v>9385.09</v>
      </c>
      <c r="K18" s="9">
        <v>752252.64</v>
      </c>
      <c r="L18" s="9">
        <v>271.44</v>
      </c>
      <c r="M18" s="9">
        <v>3283837.65</v>
      </c>
      <c r="N18" s="9">
        <v>876645.8</v>
      </c>
      <c r="O18" s="9">
        <v>80827.61</v>
      </c>
      <c r="P18" s="9">
        <v>0</v>
      </c>
      <c r="Q18" s="9">
        <v>20227.18</v>
      </c>
      <c r="R18" s="9">
        <v>1737811.53</v>
      </c>
      <c r="S18" s="9">
        <v>290190</v>
      </c>
      <c r="T18" s="9">
        <v>707673.05</v>
      </c>
      <c r="U18" s="9">
        <v>25151.95</v>
      </c>
      <c r="V18" s="9">
        <v>22333.65</v>
      </c>
      <c r="W18" s="9">
        <v>128441.21</v>
      </c>
      <c r="X18" s="9">
        <v>1501.61</v>
      </c>
      <c r="Y18" s="9">
        <v>1058.1500000000001</v>
      </c>
      <c r="Z18" s="9">
        <v>168034.24</v>
      </c>
      <c r="AA18" s="9">
        <v>2886.5</v>
      </c>
      <c r="AB18" s="9">
        <v>175</v>
      </c>
      <c r="AC18" s="9">
        <v>660451.5</v>
      </c>
      <c r="AD18" s="9">
        <v>6317.41</v>
      </c>
      <c r="AE18" s="9">
        <v>64203.6</v>
      </c>
      <c r="AF18" s="9">
        <v>21396.63</v>
      </c>
      <c r="AG18" s="9">
        <v>0</v>
      </c>
      <c r="AH18" s="9">
        <v>0</v>
      </c>
      <c r="AI18" s="9">
        <v>9545.2000000000007</v>
      </c>
      <c r="AJ18" s="9">
        <v>0</v>
      </c>
      <c r="AK18" s="9">
        <v>0</v>
      </c>
      <c r="AL18" s="9">
        <v>58689.33</v>
      </c>
      <c r="AM18" s="9">
        <v>211068.57</v>
      </c>
      <c r="AN18" s="9">
        <v>0</v>
      </c>
      <c r="AO18" s="9">
        <v>107794.55</v>
      </c>
      <c r="AP18" s="9">
        <v>21724549.049999997</v>
      </c>
    </row>
    <row r="19" spans="1:42">
      <c r="A19" s="15" t="s">
        <v>14</v>
      </c>
      <c r="B19" s="9">
        <v>5063505.57</v>
      </c>
      <c r="C19" s="9">
        <v>6120889.7999999998</v>
      </c>
      <c r="D19" s="9">
        <v>334835.61</v>
      </c>
      <c r="E19" s="9">
        <v>1081690.44</v>
      </c>
      <c r="F19" s="9">
        <v>520286.53</v>
      </c>
      <c r="G19" s="9">
        <v>5357.8</v>
      </c>
      <c r="H19" s="9">
        <v>0</v>
      </c>
      <c r="I19" s="9">
        <v>168420.44</v>
      </c>
      <c r="J19" s="9">
        <v>10054.24</v>
      </c>
      <c r="K19" s="9">
        <v>716167.73</v>
      </c>
      <c r="L19" s="9">
        <v>759.02</v>
      </c>
      <c r="M19" s="9">
        <v>3629390</v>
      </c>
      <c r="N19" s="9">
        <v>1150538.57</v>
      </c>
      <c r="O19" s="9">
        <v>93564.96</v>
      </c>
      <c r="P19" s="9">
        <v>0</v>
      </c>
      <c r="Q19" s="9">
        <v>20823.95</v>
      </c>
      <c r="R19" s="9">
        <v>1985550.35</v>
      </c>
      <c r="S19" s="9">
        <v>325295.68</v>
      </c>
      <c r="T19" s="9">
        <v>538722.22</v>
      </c>
      <c r="U19" s="9">
        <v>21637.05</v>
      </c>
      <c r="V19" s="9">
        <v>24921.25</v>
      </c>
      <c r="W19" s="9">
        <v>246418.18</v>
      </c>
      <c r="X19" s="9">
        <v>1629.79</v>
      </c>
      <c r="Y19" s="9">
        <v>929.39</v>
      </c>
      <c r="Z19" s="9">
        <v>199928.76</v>
      </c>
      <c r="AA19" s="9">
        <v>4043.48</v>
      </c>
      <c r="AB19" s="9">
        <v>933.24</v>
      </c>
      <c r="AC19" s="9">
        <v>787679.02</v>
      </c>
      <c r="AD19" s="9">
        <v>15310.12</v>
      </c>
      <c r="AE19" s="9">
        <v>83248.22</v>
      </c>
      <c r="AF19" s="9">
        <v>27255.77</v>
      </c>
      <c r="AG19" s="9">
        <v>0</v>
      </c>
      <c r="AH19" s="9">
        <v>0</v>
      </c>
      <c r="AI19" s="9">
        <v>9369.76</v>
      </c>
      <c r="AJ19" s="9">
        <v>0</v>
      </c>
      <c r="AK19" s="9">
        <v>0</v>
      </c>
      <c r="AL19" s="9">
        <v>50985.64</v>
      </c>
      <c r="AM19" s="9">
        <v>159812.60999999999</v>
      </c>
      <c r="AN19" s="9">
        <v>0</v>
      </c>
      <c r="AO19" s="9">
        <v>126028.67</v>
      </c>
      <c r="AP19" s="9">
        <v>23525983.860000003</v>
      </c>
    </row>
    <row r="20" spans="1:42">
      <c r="A20" s="15" t="s">
        <v>15</v>
      </c>
      <c r="B20" s="9">
        <v>3789894.01</v>
      </c>
      <c r="C20" s="9">
        <v>7191099.5999999996</v>
      </c>
      <c r="D20" s="9">
        <v>346058.57</v>
      </c>
      <c r="E20" s="9">
        <v>901125.98</v>
      </c>
      <c r="F20" s="9">
        <v>588046.74</v>
      </c>
      <c r="G20" s="9">
        <v>4622.8</v>
      </c>
      <c r="H20" s="9">
        <v>0</v>
      </c>
      <c r="I20" s="9">
        <v>119201.43</v>
      </c>
      <c r="J20" s="9">
        <v>10040.82</v>
      </c>
      <c r="K20" s="9">
        <v>724440.26</v>
      </c>
      <c r="L20" s="9">
        <v>2964.36</v>
      </c>
      <c r="M20" s="9">
        <v>2463280.06</v>
      </c>
      <c r="N20" s="9">
        <v>1098224.97</v>
      </c>
      <c r="O20" s="9">
        <v>79540.55</v>
      </c>
      <c r="P20" s="9">
        <v>292.73</v>
      </c>
      <c r="Q20" s="9">
        <v>14116.03</v>
      </c>
      <c r="R20" s="9">
        <v>1694135.25</v>
      </c>
      <c r="S20" s="9">
        <v>306430.21999999997</v>
      </c>
      <c r="T20" s="9">
        <v>283828.47999999998</v>
      </c>
      <c r="U20" s="9">
        <v>2831</v>
      </c>
      <c r="V20" s="9">
        <v>47702.14</v>
      </c>
      <c r="W20" s="9">
        <v>201313.15</v>
      </c>
      <c r="X20" s="9">
        <v>1227.51</v>
      </c>
      <c r="Y20" s="9">
        <v>531.72</v>
      </c>
      <c r="Z20" s="9">
        <v>183528.95</v>
      </c>
      <c r="AA20" s="9">
        <v>3151.91</v>
      </c>
      <c r="AB20" s="9">
        <v>178.57</v>
      </c>
      <c r="AC20" s="9">
        <v>926537.21</v>
      </c>
      <c r="AD20" s="9">
        <v>10139.77</v>
      </c>
      <c r="AE20" s="9">
        <v>93906.58</v>
      </c>
      <c r="AF20" s="9">
        <v>23191.73</v>
      </c>
      <c r="AG20" s="9">
        <v>0</v>
      </c>
      <c r="AH20" s="9">
        <v>0</v>
      </c>
      <c r="AI20" s="9">
        <v>8646.67</v>
      </c>
      <c r="AJ20" s="9">
        <v>0</v>
      </c>
      <c r="AK20" s="9">
        <v>0</v>
      </c>
      <c r="AL20" s="9">
        <v>35718.75</v>
      </c>
      <c r="AM20" s="9">
        <v>175155.99</v>
      </c>
      <c r="AN20" s="9">
        <v>0</v>
      </c>
      <c r="AO20" s="9">
        <v>155535.78</v>
      </c>
      <c r="AP20" s="9">
        <v>21486640.290000003</v>
      </c>
    </row>
    <row r="21" spans="1:42">
      <c r="A21" s="15" t="s">
        <v>16</v>
      </c>
      <c r="B21" s="9">
        <v>3419578.81</v>
      </c>
      <c r="C21" s="9">
        <v>7560638.3899999997</v>
      </c>
      <c r="D21" s="9">
        <v>59675.72</v>
      </c>
      <c r="E21" s="9">
        <v>1643819.25</v>
      </c>
      <c r="F21" s="9">
        <v>417983.53</v>
      </c>
      <c r="G21" s="9">
        <v>4413.16</v>
      </c>
      <c r="H21" s="9">
        <v>0</v>
      </c>
      <c r="I21" s="9">
        <v>33368.400000000001</v>
      </c>
      <c r="J21" s="9">
        <v>12396.73</v>
      </c>
      <c r="K21" s="9">
        <v>664116.9</v>
      </c>
      <c r="L21" s="9">
        <v>1999.64</v>
      </c>
      <c r="M21" s="9">
        <v>2777872.83</v>
      </c>
      <c r="N21" s="9">
        <v>1005969.14</v>
      </c>
      <c r="O21" s="9">
        <v>78003.990000000005</v>
      </c>
      <c r="P21" s="9">
        <v>0</v>
      </c>
      <c r="Q21" s="9">
        <v>13630.68</v>
      </c>
      <c r="R21" s="9">
        <v>1589696.99</v>
      </c>
      <c r="S21" s="9">
        <v>356996.63</v>
      </c>
      <c r="T21" s="9">
        <v>141244.39000000001</v>
      </c>
      <c r="U21" s="9">
        <v>1905.68</v>
      </c>
      <c r="V21" s="9">
        <v>75829.3</v>
      </c>
      <c r="W21" s="9">
        <v>321040.8</v>
      </c>
      <c r="X21" s="9">
        <v>1827.34</v>
      </c>
      <c r="Y21" s="9">
        <v>544</v>
      </c>
      <c r="Z21" s="9">
        <v>217854.19</v>
      </c>
      <c r="AA21" s="9">
        <v>3271</v>
      </c>
      <c r="AB21" s="9">
        <v>193.9</v>
      </c>
      <c r="AC21" s="9">
        <v>816495.38</v>
      </c>
      <c r="AD21" s="9">
        <v>6237.87</v>
      </c>
      <c r="AE21" s="9">
        <v>79829.88</v>
      </c>
      <c r="AF21" s="9">
        <v>29956.81</v>
      </c>
      <c r="AG21" s="9">
        <v>0</v>
      </c>
      <c r="AH21" s="9">
        <v>0</v>
      </c>
      <c r="AI21" s="9">
        <v>10676.92</v>
      </c>
      <c r="AJ21" s="9">
        <v>0</v>
      </c>
      <c r="AK21" s="9">
        <v>0</v>
      </c>
      <c r="AL21" s="9">
        <v>43225.75</v>
      </c>
      <c r="AM21" s="9">
        <v>222836.52</v>
      </c>
      <c r="AN21" s="9">
        <v>0</v>
      </c>
      <c r="AO21" s="9">
        <v>154309.92000000001</v>
      </c>
      <c r="AP21" s="9">
        <v>21767440.439999998</v>
      </c>
    </row>
    <row r="22" spans="1:42">
      <c r="A22" s="15" t="s">
        <v>17</v>
      </c>
      <c r="B22" s="9">
        <v>4076680.92</v>
      </c>
      <c r="C22" s="9">
        <v>6204670.9299999997</v>
      </c>
      <c r="D22" s="9">
        <v>1611.24</v>
      </c>
      <c r="E22" s="9">
        <v>1755797.67</v>
      </c>
      <c r="F22" s="9">
        <v>529816.71</v>
      </c>
      <c r="G22" s="9">
        <v>5465.4</v>
      </c>
      <c r="H22" s="9">
        <v>0</v>
      </c>
      <c r="I22" s="9">
        <v>34244.839999999997</v>
      </c>
      <c r="J22" s="9">
        <v>10376.77</v>
      </c>
      <c r="K22" s="9">
        <v>707133.52</v>
      </c>
      <c r="L22" s="9">
        <v>13117.23</v>
      </c>
      <c r="M22" s="9">
        <v>3212724.8</v>
      </c>
      <c r="N22" s="9">
        <v>1031983.51</v>
      </c>
      <c r="O22" s="9">
        <v>101329.01</v>
      </c>
      <c r="P22" s="9">
        <v>0</v>
      </c>
      <c r="Q22" s="9">
        <v>17054.919999999998</v>
      </c>
      <c r="R22" s="9">
        <v>1317782.8799999999</v>
      </c>
      <c r="S22" s="9">
        <v>315580.07</v>
      </c>
      <c r="T22" s="9">
        <v>146125.45000000001</v>
      </c>
      <c r="U22" s="9">
        <v>1653.84</v>
      </c>
      <c r="V22" s="9">
        <v>54799.42</v>
      </c>
      <c r="W22" s="9">
        <v>326846.86</v>
      </c>
      <c r="X22" s="9">
        <v>1996.89</v>
      </c>
      <c r="Y22" s="9">
        <v>723</v>
      </c>
      <c r="Z22" s="9">
        <v>199720.3</v>
      </c>
      <c r="AA22" s="9">
        <v>3708.19</v>
      </c>
      <c r="AB22" s="9">
        <v>514.53</v>
      </c>
      <c r="AC22" s="9">
        <v>620041.79</v>
      </c>
      <c r="AD22" s="9">
        <v>11215.9</v>
      </c>
      <c r="AE22" s="9">
        <v>95806.3</v>
      </c>
      <c r="AF22" s="9">
        <v>34824.720000000001</v>
      </c>
      <c r="AG22" s="9">
        <v>0</v>
      </c>
      <c r="AH22" s="9">
        <v>0</v>
      </c>
      <c r="AI22" s="9">
        <v>10703.32</v>
      </c>
      <c r="AJ22" s="9">
        <v>0</v>
      </c>
      <c r="AK22" s="9">
        <v>0</v>
      </c>
      <c r="AL22" s="9">
        <v>47355.44</v>
      </c>
      <c r="AM22" s="9">
        <v>428096.28</v>
      </c>
      <c r="AN22" s="9">
        <v>0</v>
      </c>
      <c r="AO22" s="9">
        <v>188162.43</v>
      </c>
      <c r="AP22" s="9">
        <v>21507665.080000006</v>
      </c>
    </row>
    <row r="23" spans="1:42">
      <c r="A23" s="15" t="s">
        <v>18</v>
      </c>
      <c r="B23" s="9">
        <v>4877381.6500000004</v>
      </c>
      <c r="C23" s="9">
        <v>6263921.6900000004</v>
      </c>
      <c r="D23" s="9">
        <v>226.8</v>
      </c>
      <c r="E23" s="9">
        <v>1786302.45</v>
      </c>
      <c r="F23" s="9">
        <v>364066.12</v>
      </c>
      <c r="G23" s="9">
        <v>7170.25</v>
      </c>
      <c r="H23" s="9">
        <v>0</v>
      </c>
      <c r="I23" s="9">
        <v>75044.14</v>
      </c>
      <c r="J23" s="9">
        <v>11341.08</v>
      </c>
      <c r="K23" s="9">
        <v>746426.17</v>
      </c>
      <c r="L23" s="9">
        <v>3671.72</v>
      </c>
      <c r="M23" s="9">
        <v>3918609.86</v>
      </c>
      <c r="N23" s="9">
        <v>1048570.23</v>
      </c>
      <c r="O23" s="9">
        <v>159004.35</v>
      </c>
      <c r="P23" s="9">
        <v>523</v>
      </c>
      <c r="Q23" s="9">
        <v>10420.43</v>
      </c>
      <c r="R23" s="9">
        <v>1270747.8600000001</v>
      </c>
      <c r="S23" s="9">
        <v>317914.11</v>
      </c>
      <c r="T23" s="9">
        <v>138811.35999999999</v>
      </c>
      <c r="U23" s="9">
        <v>68.5</v>
      </c>
      <c r="V23" s="9">
        <v>77577.509999999995</v>
      </c>
      <c r="W23" s="9">
        <v>192748.44</v>
      </c>
      <c r="X23" s="9">
        <v>1568.28</v>
      </c>
      <c r="Y23" s="9">
        <v>1902</v>
      </c>
      <c r="Z23" s="9">
        <v>170701.12</v>
      </c>
      <c r="AA23" s="9">
        <v>3487.27</v>
      </c>
      <c r="AB23" s="9">
        <v>147.72</v>
      </c>
      <c r="AC23" s="9">
        <v>588045.32999999996</v>
      </c>
      <c r="AD23" s="9">
        <v>544</v>
      </c>
      <c r="AE23" s="9">
        <v>96063.18</v>
      </c>
      <c r="AF23" s="9">
        <v>32456.2</v>
      </c>
      <c r="AG23" s="9">
        <v>0</v>
      </c>
      <c r="AH23" s="9">
        <v>0</v>
      </c>
      <c r="AI23" s="9">
        <v>10068.24</v>
      </c>
      <c r="AJ23" s="9">
        <v>0</v>
      </c>
      <c r="AK23" s="9">
        <v>0</v>
      </c>
      <c r="AL23" s="9">
        <v>57087.14</v>
      </c>
      <c r="AM23" s="9">
        <v>325704.08</v>
      </c>
      <c r="AN23" s="9">
        <v>0</v>
      </c>
      <c r="AO23" s="9">
        <v>168102.34</v>
      </c>
      <c r="AP23" s="9">
        <v>22726424.619999997</v>
      </c>
    </row>
    <row r="24" spans="1:42">
      <c r="A24" s="15" t="s">
        <v>19</v>
      </c>
      <c r="B24" s="9">
        <v>4669549.17</v>
      </c>
      <c r="C24" s="9">
        <v>7038201.0099999998</v>
      </c>
      <c r="D24" s="9">
        <v>3358.28</v>
      </c>
      <c r="E24" s="9">
        <v>2149241.5699999998</v>
      </c>
      <c r="F24" s="9">
        <v>416183.91</v>
      </c>
      <c r="G24" s="9">
        <v>6395.69</v>
      </c>
      <c r="H24" s="9">
        <v>0</v>
      </c>
      <c r="I24" s="9">
        <v>129195.2</v>
      </c>
      <c r="J24" s="9">
        <v>11793.24</v>
      </c>
      <c r="K24" s="9">
        <v>651527.03</v>
      </c>
      <c r="L24" s="9">
        <v>2560.15</v>
      </c>
      <c r="M24" s="9">
        <v>3672020.04</v>
      </c>
      <c r="N24" s="9">
        <v>1080514</v>
      </c>
      <c r="O24" s="9">
        <v>130960.58</v>
      </c>
      <c r="P24" s="9">
        <v>457</v>
      </c>
      <c r="Q24" s="9">
        <v>24078.91</v>
      </c>
      <c r="R24" s="9">
        <v>1363374.9</v>
      </c>
      <c r="S24" s="9">
        <v>350457.98</v>
      </c>
      <c r="T24" s="9">
        <v>150502.95000000001</v>
      </c>
      <c r="U24" s="9">
        <v>8989.25</v>
      </c>
      <c r="V24" s="9">
        <v>66828.5</v>
      </c>
      <c r="W24" s="9">
        <v>186734.95</v>
      </c>
      <c r="X24" s="9">
        <v>1513.99</v>
      </c>
      <c r="Y24" s="9">
        <v>1923.68</v>
      </c>
      <c r="Z24" s="9">
        <v>193213</v>
      </c>
      <c r="AA24" s="9">
        <v>3252.31</v>
      </c>
      <c r="AB24" s="9">
        <v>6.54</v>
      </c>
      <c r="AC24" s="9">
        <v>681540.91</v>
      </c>
      <c r="AD24" s="9">
        <v>386.46</v>
      </c>
      <c r="AE24" s="9">
        <v>86845.92</v>
      </c>
      <c r="AF24" s="9">
        <v>28929.3</v>
      </c>
      <c r="AG24" s="9">
        <v>0</v>
      </c>
      <c r="AH24" s="9">
        <v>0</v>
      </c>
      <c r="AI24" s="9">
        <v>9682.92</v>
      </c>
      <c r="AJ24" s="9">
        <v>0</v>
      </c>
      <c r="AK24" s="9">
        <v>0</v>
      </c>
      <c r="AL24" s="9">
        <v>42266.76</v>
      </c>
      <c r="AM24" s="9">
        <v>326538.52</v>
      </c>
      <c r="AN24" s="9">
        <v>0</v>
      </c>
      <c r="AO24" s="9">
        <v>178924</v>
      </c>
      <c r="AP24" s="9">
        <v>23667948.619999997</v>
      </c>
    </row>
    <row r="25" spans="1:42">
      <c r="A25" s="15" t="s">
        <v>20</v>
      </c>
      <c r="B25" s="9">
        <v>4543112.24</v>
      </c>
      <c r="C25" s="9">
        <v>7940330.9000000004</v>
      </c>
      <c r="D25" s="9">
        <v>254254.49</v>
      </c>
      <c r="E25" s="9">
        <v>1795790.96</v>
      </c>
      <c r="F25" s="9">
        <v>294479.52</v>
      </c>
      <c r="G25" s="9">
        <v>5088.21</v>
      </c>
      <c r="H25" s="9">
        <v>0</v>
      </c>
      <c r="I25" s="9">
        <v>176010.42</v>
      </c>
      <c r="J25" s="9">
        <v>10590.48</v>
      </c>
      <c r="K25" s="9">
        <v>614376.87</v>
      </c>
      <c r="L25" s="9">
        <v>2906.32</v>
      </c>
      <c r="M25" s="9">
        <v>3552718.3</v>
      </c>
      <c r="N25" s="9">
        <v>1004219.61</v>
      </c>
      <c r="O25" s="9">
        <v>122124.15</v>
      </c>
      <c r="P25" s="9">
        <v>0</v>
      </c>
      <c r="Q25" s="9">
        <v>24506.22</v>
      </c>
      <c r="R25" s="9">
        <v>1450044.8</v>
      </c>
      <c r="S25" s="9">
        <v>337805.73</v>
      </c>
      <c r="T25" s="9">
        <v>78233.5</v>
      </c>
      <c r="U25" s="9">
        <v>4622</v>
      </c>
      <c r="V25" s="9">
        <v>45628.74</v>
      </c>
      <c r="W25" s="9">
        <v>149094.32</v>
      </c>
      <c r="X25" s="9">
        <v>1218.02</v>
      </c>
      <c r="Y25" s="9">
        <v>2036</v>
      </c>
      <c r="Z25" s="9">
        <v>175116.59</v>
      </c>
      <c r="AA25" s="9">
        <v>3851.18</v>
      </c>
      <c r="AB25" s="9">
        <v>0</v>
      </c>
      <c r="AC25" s="9">
        <v>822089.94</v>
      </c>
      <c r="AD25" s="9">
        <v>579.70000000000005</v>
      </c>
      <c r="AE25" s="9">
        <v>84778.75</v>
      </c>
      <c r="AF25" s="9">
        <v>28424.44</v>
      </c>
      <c r="AG25" s="9">
        <v>0</v>
      </c>
      <c r="AH25" s="9">
        <v>0</v>
      </c>
      <c r="AI25" s="9">
        <v>14947.48</v>
      </c>
      <c r="AJ25" s="9">
        <v>0</v>
      </c>
      <c r="AK25" s="9">
        <v>0</v>
      </c>
      <c r="AL25" s="9">
        <v>43541.65</v>
      </c>
      <c r="AM25" s="9">
        <v>296202.3</v>
      </c>
      <c r="AN25" s="9">
        <v>0</v>
      </c>
      <c r="AO25" s="9">
        <v>180158.06</v>
      </c>
      <c r="AP25" s="9">
        <v>24058881.889999997</v>
      </c>
    </row>
    <row r="26" spans="1:42">
      <c r="A26" s="15" t="s">
        <v>21</v>
      </c>
      <c r="B26" s="9">
        <v>4806082.34</v>
      </c>
      <c r="C26" s="9">
        <v>4865979.53</v>
      </c>
      <c r="D26" s="9">
        <v>119544.27</v>
      </c>
      <c r="E26" s="9">
        <v>1915054.06</v>
      </c>
      <c r="F26" s="9">
        <v>335882.12</v>
      </c>
      <c r="G26" s="9">
        <v>5468.14</v>
      </c>
      <c r="H26" s="9">
        <v>0</v>
      </c>
      <c r="I26" s="9">
        <v>199491.5</v>
      </c>
      <c r="J26" s="9">
        <v>10707.76</v>
      </c>
      <c r="K26" s="9">
        <v>763367.68</v>
      </c>
      <c r="L26" s="9">
        <v>3698.7</v>
      </c>
      <c r="M26" s="9">
        <v>3219084.55</v>
      </c>
      <c r="N26" s="9">
        <v>1129806.7</v>
      </c>
      <c r="O26" s="9">
        <v>122521.18</v>
      </c>
      <c r="P26" s="9">
        <v>45.36</v>
      </c>
      <c r="Q26" s="9">
        <v>25510.880000000001</v>
      </c>
      <c r="R26" s="9">
        <v>1636088.26</v>
      </c>
      <c r="S26" s="9">
        <v>374289.75</v>
      </c>
      <c r="T26" s="9">
        <v>51955.34</v>
      </c>
      <c r="U26" s="9">
        <v>1680</v>
      </c>
      <c r="V26" s="9">
        <v>39554.910000000003</v>
      </c>
      <c r="W26" s="9">
        <v>156242.53</v>
      </c>
      <c r="X26" s="9">
        <v>1225.57</v>
      </c>
      <c r="Y26" s="9">
        <v>3712</v>
      </c>
      <c r="Z26" s="9">
        <v>186541.03</v>
      </c>
      <c r="AA26" s="9">
        <v>3774.37</v>
      </c>
      <c r="AB26" s="9">
        <v>0</v>
      </c>
      <c r="AC26" s="9">
        <v>889255.38</v>
      </c>
      <c r="AD26" s="9">
        <v>11405.83</v>
      </c>
      <c r="AE26" s="9">
        <v>56762.559999999998</v>
      </c>
      <c r="AF26" s="9">
        <v>30682.13</v>
      </c>
      <c r="AG26" s="9">
        <v>0</v>
      </c>
      <c r="AH26" s="9">
        <v>0</v>
      </c>
      <c r="AI26" s="9">
        <v>14840</v>
      </c>
      <c r="AJ26" s="9">
        <v>0</v>
      </c>
      <c r="AK26" s="9">
        <v>0</v>
      </c>
      <c r="AL26" s="9">
        <v>50936</v>
      </c>
      <c r="AM26" s="9">
        <v>239948.19</v>
      </c>
      <c r="AN26" s="9">
        <v>181.44</v>
      </c>
      <c r="AO26" s="9">
        <v>199331.55</v>
      </c>
      <c r="AP26" s="9">
        <v>21470651.609999999</v>
      </c>
    </row>
    <row r="27" spans="1:42">
      <c r="A27" s="15" t="s">
        <v>22</v>
      </c>
      <c r="B27" s="9">
        <v>3898278.54</v>
      </c>
      <c r="C27" s="9">
        <v>4621325.6900000004</v>
      </c>
      <c r="D27" s="9">
        <v>886.4</v>
      </c>
      <c r="E27" s="9">
        <v>1941658.18</v>
      </c>
      <c r="F27" s="9">
        <v>262801.14</v>
      </c>
      <c r="G27" s="9">
        <v>6288.38</v>
      </c>
      <c r="H27" s="9">
        <v>0</v>
      </c>
      <c r="I27" s="9">
        <v>151366.29999999999</v>
      </c>
      <c r="J27" s="9">
        <v>10221.290000000001</v>
      </c>
      <c r="K27" s="9">
        <v>818128.42</v>
      </c>
      <c r="L27" s="9">
        <v>4862.28</v>
      </c>
      <c r="M27" s="9">
        <v>2921245.36</v>
      </c>
      <c r="N27" s="9">
        <v>1247617.72</v>
      </c>
      <c r="O27" s="9">
        <v>100989.55</v>
      </c>
      <c r="P27" s="9">
        <v>227</v>
      </c>
      <c r="Q27" s="9">
        <v>25216.82</v>
      </c>
      <c r="R27" s="9">
        <v>1639562.55</v>
      </c>
      <c r="S27" s="9">
        <v>403636.09</v>
      </c>
      <c r="T27" s="9">
        <v>567280.46</v>
      </c>
      <c r="U27" s="9">
        <v>3529</v>
      </c>
      <c r="V27" s="9">
        <v>38633.94</v>
      </c>
      <c r="W27" s="9">
        <v>168521.82</v>
      </c>
      <c r="X27" s="9">
        <v>1583.09</v>
      </c>
      <c r="Y27" s="9">
        <v>2816</v>
      </c>
      <c r="Z27" s="9">
        <v>201594.6</v>
      </c>
      <c r="AA27" s="9">
        <v>3661.55</v>
      </c>
      <c r="AB27" s="9">
        <v>59.25</v>
      </c>
      <c r="AC27" s="9">
        <v>859850.48</v>
      </c>
      <c r="AD27" s="9">
        <v>15185.87</v>
      </c>
      <c r="AE27" s="9">
        <v>65427.41</v>
      </c>
      <c r="AF27" s="9">
        <v>28048.31</v>
      </c>
      <c r="AG27" s="9">
        <v>0</v>
      </c>
      <c r="AH27" s="9">
        <v>0</v>
      </c>
      <c r="AI27" s="9">
        <v>12907.44</v>
      </c>
      <c r="AJ27" s="9">
        <v>0</v>
      </c>
      <c r="AK27" s="9">
        <v>0</v>
      </c>
      <c r="AL27" s="9">
        <v>36089.43</v>
      </c>
      <c r="AM27" s="9">
        <v>130955.06</v>
      </c>
      <c r="AN27" s="9">
        <v>0</v>
      </c>
      <c r="AO27" s="9">
        <v>141807.63</v>
      </c>
      <c r="AP27" s="9">
        <v>20332263.050000004</v>
      </c>
    </row>
    <row r="28" spans="1:42">
      <c r="A28" s="15" t="s">
        <v>23</v>
      </c>
      <c r="B28" s="9">
        <v>3969718.21</v>
      </c>
      <c r="C28" s="9">
        <v>6445816.9900000002</v>
      </c>
      <c r="D28" s="9">
        <v>3857.58</v>
      </c>
      <c r="E28" s="9">
        <v>2433693.4700000002</v>
      </c>
      <c r="F28" s="9">
        <v>554513.99</v>
      </c>
      <c r="G28" s="9">
        <v>14455.16</v>
      </c>
      <c r="H28" s="9">
        <v>0</v>
      </c>
      <c r="I28" s="9">
        <v>38914.559999999998</v>
      </c>
      <c r="J28" s="9">
        <v>8241.83</v>
      </c>
      <c r="K28" s="9">
        <v>852503.57</v>
      </c>
      <c r="L28" s="9">
        <v>5094.2</v>
      </c>
      <c r="M28" s="9">
        <v>3247416.42</v>
      </c>
      <c r="N28" s="9">
        <v>2020491.44</v>
      </c>
      <c r="O28" s="9">
        <v>126656.68</v>
      </c>
      <c r="P28" s="9">
        <v>3.1</v>
      </c>
      <c r="Q28" s="9">
        <v>34780.949999999997</v>
      </c>
      <c r="R28" s="9">
        <v>2065987.07</v>
      </c>
      <c r="S28" s="9">
        <v>690798.2</v>
      </c>
      <c r="T28" s="9">
        <v>845676.46</v>
      </c>
      <c r="U28" s="9">
        <v>6474</v>
      </c>
      <c r="V28" s="9">
        <v>58648.65</v>
      </c>
      <c r="W28" s="9">
        <v>212471.91</v>
      </c>
      <c r="X28" s="9">
        <v>1832.99</v>
      </c>
      <c r="Y28" s="9">
        <v>2429.04</v>
      </c>
      <c r="Z28" s="9">
        <v>242503.92</v>
      </c>
      <c r="AA28" s="9">
        <v>3939.78</v>
      </c>
      <c r="AB28" s="9">
        <v>56</v>
      </c>
      <c r="AC28" s="9">
        <v>1080090.57</v>
      </c>
      <c r="AD28" s="9">
        <v>4989.57</v>
      </c>
      <c r="AE28" s="9">
        <v>102913.51</v>
      </c>
      <c r="AF28" s="9">
        <v>31626.39</v>
      </c>
      <c r="AG28" s="9">
        <v>0</v>
      </c>
      <c r="AH28" s="9">
        <v>0</v>
      </c>
      <c r="AI28" s="9">
        <v>11283.6</v>
      </c>
      <c r="AJ28" s="9">
        <v>0</v>
      </c>
      <c r="AK28" s="9">
        <v>0</v>
      </c>
      <c r="AL28" s="9">
        <v>45524.13</v>
      </c>
      <c r="AM28" s="9">
        <v>166543.88</v>
      </c>
      <c r="AN28" s="9">
        <v>0</v>
      </c>
      <c r="AO28" s="9">
        <v>148619.1</v>
      </c>
      <c r="AP28" s="9">
        <v>25478566.920000006</v>
      </c>
    </row>
    <row r="29" spans="1:42">
      <c r="A29" s="15"/>
      <c r="B29" s="41">
        <f t="shared" ref="B29:AP29" si="1">SUBTOTAL(109,B17:B28)</f>
        <v>53344219.239999995</v>
      </c>
      <c r="C29" s="41">
        <f t="shared" si="1"/>
        <v>76687552.989999995</v>
      </c>
      <c r="D29" s="41">
        <f t="shared" si="1"/>
        <v>1746094.07</v>
      </c>
      <c r="E29" s="41">
        <f t="shared" si="1"/>
        <v>20252328.370000001</v>
      </c>
      <c r="F29" s="41">
        <f t="shared" si="1"/>
        <v>5038286.1500000004</v>
      </c>
      <c r="G29" s="41">
        <f t="shared" si="1"/>
        <v>74745.599999999991</v>
      </c>
      <c r="H29" s="41">
        <f t="shared" si="1"/>
        <v>0</v>
      </c>
      <c r="I29" s="41">
        <f t="shared" si="1"/>
        <v>1464470.86</v>
      </c>
      <c r="J29" s="41">
        <f t="shared" si="1"/>
        <v>125229.23</v>
      </c>
      <c r="K29" s="41">
        <f t="shared" si="1"/>
        <v>8789524.2999999989</v>
      </c>
      <c r="L29" s="41">
        <f t="shared" si="1"/>
        <v>43220.939999999995</v>
      </c>
      <c r="M29" s="41">
        <f t="shared" si="1"/>
        <v>39292535.590000004</v>
      </c>
      <c r="N29" s="41">
        <f t="shared" si="1"/>
        <v>13656211.129999999</v>
      </c>
      <c r="O29" s="41">
        <f t="shared" si="1"/>
        <v>1274510.8899999999</v>
      </c>
      <c r="P29" s="41">
        <f t="shared" si="1"/>
        <v>1773.7099999999998</v>
      </c>
      <c r="Q29" s="41">
        <f t="shared" si="1"/>
        <v>251133.49</v>
      </c>
      <c r="R29" s="41">
        <f t="shared" si="1"/>
        <v>19585340.82</v>
      </c>
      <c r="S29" s="41">
        <f t="shared" si="1"/>
        <v>4410732.97</v>
      </c>
      <c r="T29" s="41">
        <f t="shared" si="1"/>
        <v>4416384.9700000007</v>
      </c>
      <c r="U29" s="41">
        <f t="shared" si="1"/>
        <v>103442.76999999999</v>
      </c>
      <c r="V29" s="41">
        <f t="shared" si="1"/>
        <v>575645.34</v>
      </c>
      <c r="W29" s="41">
        <f t="shared" si="1"/>
        <v>2462750.44</v>
      </c>
      <c r="X29" s="41">
        <f t="shared" si="1"/>
        <v>18355.530000000002</v>
      </c>
      <c r="Y29" s="41">
        <f t="shared" si="1"/>
        <v>21200.65</v>
      </c>
      <c r="Z29" s="41">
        <f t="shared" si="1"/>
        <v>2315959.6</v>
      </c>
      <c r="AA29" s="41">
        <f t="shared" si="1"/>
        <v>42116.1</v>
      </c>
      <c r="AB29" s="41">
        <f t="shared" si="1"/>
        <v>2382.2199999999998</v>
      </c>
      <c r="AC29" s="41">
        <f t="shared" si="1"/>
        <v>9494964.629999999</v>
      </c>
      <c r="AD29" s="41">
        <f t="shared" si="1"/>
        <v>104876.36000000002</v>
      </c>
      <c r="AE29" s="41">
        <f t="shared" si="1"/>
        <v>989656.46000000008</v>
      </c>
      <c r="AF29" s="41">
        <f t="shared" si="1"/>
        <v>338223.43</v>
      </c>
      <c r="AG29" s="41">
        <f t="shared" si="1"/>
        <v>0</v>
      </c>
      <c r="AH29" s="41">
        <f t="shared" si="1"/>
        <v>0</v>
      </c>
      <c r="AI29" s="41">
        <f t="shared" si="1"/>
        <v>133278.47</v>
      </c>
      <c r="AJ29" s="41">
        <f t="shared" si="1"/>
        <v>0</v>
      </c>
      <c r="AK29" s="41">
        <f t="shared" si="1"/>
        <v>0</v>
      </c>
      <c r="AL29" s="41">
        <f t="shared" si="1"/>
        <v>574081.70000000007</v>
      </c>
      <c r="AM29" s="41">
        <f t="shared" si="1"/>
        <v>3008601.17</v>
      </c>
      <c r="AN29" s="41">
        <f t="shared" si="1"/>
        <v>181.44</v>
      </c>
      <c r="AO29" s="41">
        <f t="shared" si="1"/>
        <v>1879207.2300000004</v>
      </c>
      <c r="AP29" s="41">
        <f t="shared" si="1"/>
        <v>272519218.86000001</v>
      </c>
    </row>
    <row r="30" spans="1:42">
      <c r="A30" s="15" t="s">
        <v>24</v>
      </c>
      <c r="B30" s="9">
        <v>3501358.98</v>
      </c>
      <c r="C30" s="9">
        <v>9093394.7200000007</v>
      </c>
      <c r="D30" s="9">
        <v>1272</v>
      </c>
      <c r="E30" s="9">
        <v>2305305.2200000002</v>
      </c>
      <c r="F30" s="9">
        <v>336192.41</v>
      </c>
      <c r="G30" s="9">
        <v>12187.18</v>
      </c>
      <c r="H30" s="9">
        <v>0</v>
      </c>
      <c r="I30" s="9">
        <v>138057.21</v>
      </c>
      <c r="J30" s="9">
        <v>8735.4</v>
      </c>
      <c r="K30" s="9">
        <v>777542.43</v>
      </c>
      <c r="L30" s="9">
        <v>3539.8</v>
      </c>
      <c r="M30" s="9">
        <v>2268227.56</v>
      </c>
      <c r="N30" s="9">
        <v>1037792.96</v>
      </c>
      <c r="O30" s="9">
        <v>87624.69</v>
      </c>
      <c r="P30" s="9">
        <v>0</v>
      </c>
      <c r="Q30" s="9">
        <v>34792.199999999997</v>
      </c>
      <c r="R30" s="9">
        <v>1543646.65</v>
      </c>
      <c r="S30" s="9">
        <v>246192.19</v>
      </c>
      <c r="T30" s="9">
        <v>650357.61</v>
      </c>
      <c r="U30" s="9">
        <v>8057</v>
      </c>
      <c r="V30" s="9">
        <v>105521.83</v>
      </c>
      <c r="W30" s="9">
        <v>153855.71</v>
      </c>
      <c r="X30" s="9">
        <v>1579.91</v>
      </c>
      <c r="Y30" s="9">
        <v>2489</v>
      </c>
      <c r="Z30" s="9">
        <v>180265.22</v>
      </c>
      <c r="AA30" s="9">
        <v>4181.8999999999996</v>
      </c>
      <c r="AB30" s="9">
        <v>45.36</v>
      </c>
      <c r="AC30" s="9">
        <v>1016829.5</v>
      </c>
      <c r="AD30" s="9">
        <v>571.53</v>
      </c>
      <c r="AE30" s="9">
        <v>84118.71</v>
      </c>
      <c r="AF30" s="9">
        <v>29159.48</v>
      </c>
      <c r="AG30" s="9">
        <v>0</v>
      </c>
      <c r="AH30" s="9">
        <v>0</v>
      </c>
      <c r="AI30" s="9">
        <v>16191.24</v>
      </c>
      <c r="AJ30" s="9">
        <v>0</v>
      </c>
      <c r="AK30" s="9">
        <v>0</v>
      </c>
      <c r="AL30" s="9">
        <v>91620.19</v>
      </c>
      <c r="AM30" s="9">
        <v>120020.6</v>
      </c>
      <c r="AN30" s="9">
        <v>0</v>
      </c>
      <c r="AO30" s="9">
        <v>107095.15</v>
      </c>
      <c r="AP30" s="9">
        <v>23967821.540000003</v>
      </c>
    </row>
    <row r="31" spans="1:42">
      <c r="A31" s="15" t="s">
        <v>25</v>
      </c>
      <c r="B31" s="9">
        <v>3696529.24</v>
      </c>
      <c r="C31" s="9">
        <v>8606401.7200000007</v>
      </c>
      <c r="D31" s="9">
        <v>409.2</v>
      </c>
      <c r="E31" s="9">
        <v>2175026.08</v>
      </c>
      <c r="F31" s="9">
        <v>404150.13</v>
      </c>
      <c r="G31" s="9">
        <v>7256.65</v>
      </c>
      <c r="H31" s="9">
        <v>0</v>
      </c>
      <c r="I31" s="9">
        <v>90094.68</v>
      </c>
      <c r="J31" s="9">
        <v>5178.1499999999996</v>
      </c>
      <c r="K31" s="9">
        <v>716756.41</v>
      </c>
      <c r="L31" s="9">
        <v>3600.68</v>
      </c>
      <c r="M31" s="9">
        <v>1852480.83</v>
      </c>
      <c r="N31" s="9">
        <v>904300.33</v>
      </c>
      <c r="O31" s="9">
        <v>102741.95</v>
      </c>
      <c r="P31" s="9">
        <v>222.16</v>
      </c>
      <c r="Q31" s="9">
        <v>15604.76</v>
      </c>
      <c r="R31" s="9">
        <v>1284287.6200000001</v>
      </c>
      <c r="S31" s="9">
        <v>228211.76</v>
      </c>
      <c r="T31" s="9">
        <v>1074129.2</v>
      </c>
      <c r="U31" s="9">
        <v>2428</v>
      </c>
      <c r="V31" s="9">
        <v>96038.56</v>
      </c>
      <c r="W31" s="9">
        <v>147565.14000000001</v>
      </c>
      <c r="X31" s="9">
        <v>1265.9000000000001</v>
      </c>
      <c r="Y31" s="9">
        <v>2369</v>
      </c>
      <c r="Z31" s="9">
        <v>171873.38</v>
      </c>
      <c r="AA31" s="9">
        <v>3546.64</v>
      </c>
      <c r="AB31" s="9">
        <v>0</v>
      </c>
      <c r="AC31" s="9">
        <v>815292.42</v>
      </c>
      <c r="AD31" s="9">
        <v>381.02</v>
      </c>
      <c r="AE31" s="9">
        <v>96034.84</v>
      </c>
      <c r="AF31" s="9">
        <v>21548.71</v>
      </c>
      <c r="AG31" s="9">
        <v>0</v>
      </c>
      <c r="AH31" s="9">
        <v>0</v>
      </c>
      <c r="AI31" s="9">
        <v>13994.92</v>
      </c>
      <c r="AJ31" s="9">
        <v>0</v>
      </c>
      <c r="AK31" s="9">
        <v>0</v>
      </c>
      <c r="AL31" s="9">
        <v>53243.69</v>
      </c>
      <c r="AM31" s="9">
        <v>110366.08</v>
      </c>
      <c r="AN31" s="9">
        <v>0</v>
      </c>
      <c r="AO31" s="9">
        <v>108531.3</v>
      </c>
      <c r="AP31" s="9">
        <v>22811861.150000006</v>
      </c>
    </row>
    <row r="32" spans="1:42">
      <c r="A32" s="15" t="s">
        <v>26</v>
      </c>
      <c r="B32" s="9">
        <v>4202839.6500000004</v>
      </c>
      <c r="C32" s="9">
        <v>10466327.970000001</v>
      </c>
      <c r="D32" s="9">
        <v>24754.2</v>
      </c>
      <c r="E32" s="9">
        <v>2540632.0499999998</v>
      </c>
      <c r="F32" s="9">
        <v>501106.94</v>
      </c>
      <c r="G32" s="9">
        <v>8207.81</v>
      </c>
      <c r="H32" s="9">
        <v>0</v>
      </c>
      <c r="I32" s="9">
        <v>190750.72</v>
      </c>
      <c r="J32" s="9">
        <v>5886.34</v>
      </c>
      <c r="K32" s="9">
        <v>830814.79</v>
      </c>
      <c r="L32" s="9">
        <v>5013.4399999999996</v>
      </c>
      <c r="M32" s="9">
        <v>1846194.73</v>
      </c>
      <c r="N32" s="9">
        <v>1090962.82</v>
      </c>
      <c r="O32" s="9">
        <v>130062.92</v>
      </c>
      <c r="P32" s="9">
        <v>0</v>
      </c>
      <c r="Q32" s="9">
        <v>3461.02</v>
      </c>
      <c r="R32" s="9">
        <v>1443777.41</v>
      </c>
      <c r="S32" s="9">
        <v>305731.94</v>
      </c>
      <c r="T32" s="9">
        <v>869456.91</v>
      </c>
      <c r="U32" s="9">
        <v>2740</v>
      </c>
      <c r="V32" s="9">
        <v>76741.490000000005</v>
      </c>
      <c r="W32" s="9">
        <v>152223.63</v>
      </c>
      <c r="X32" s="9">
        <v>1457.95</v>
      </c>
      <c r="Y32" s="9">
        <v>2025.36</v>
      </c>
      <c r="Z32" s="9">
        <v>192795.5</v>
      </c>
      <c r="AA32" s="9">
        <v>4477.17</v>
      </c>
      <c r="AB32" s="9">
        <v>0</v>
      </c>
      <c r="AC32" s="9">
        <v>1559675.21</v>
      </c>
      <c r="AD32" s="9">
        <v>6090.9</v>
      </c>
      <c r="AE32" s="9">
        <v>95855.97</v>
      </c>
      <c r="AF32" s="9">
        <v>27733.33</v>
      </c>
      <c r="AG32" s="9">
        <v>0</v>
      </c>
      <c r="AH32" s="9">
        <v>0</v>
      </c>
      <c r="AI32" s="9">
        <v>19475.400000000001</v>
      </c>
      <c r="AJ32" s="9">
        <v>0</v>
      </c>
      <c r="AK32" s="9">
        <v>0</v>
      </c>
      <c r="AL32" s="9">
        <v>51368.9</v>
      </c>
      <c r="AM32" s="9">
        <v>123479.72</v>
      </c>
      <c r="AN32" s="9">
        <v>0</v>
      </c>
      <c r="AO32" s="9">
        <v>149584.62</v>
      </c>
      <c r="AP32" s="9">
        <v>26931706.809999995</v>
      </c>
    </row>
    <row r="33" spans="1:42">
      <c r="A33" s="15" t="s">
        <v>27</v>
      </c>
      <c r="B33" s="9">
        <v>3790661.16</v>
      </c>
      <c r="C33" s="9">
        <v>9573303.5099999998</v>
      </c>
      <c r="D33" s="9">
        <v>22679.26</v>
      </c>
      <c r="E33" s="9">
        <v>1630872.52</v>
      </c>
      <c r="F33" s="9">
        <v>568277.98</v>
      </c>
      <c r="G33" s="9">
        <v>7779.78</v>
      </c>
      <c r="H33" s="9">
        <v>6983.96</v>
      </c>
      <c r="I33" s="9">
        <v>88880.36</v>
      </c>
      <c r="J33" s="9">
        <v>10079.040000000001</v>
      </c>
      <c r="K33" s="9">
        <v>811753.89</v>
      </c>
      <c r="L33" s="9">
        <v>4076.96</v>
      </c>
      <c r="M33" s="9">
        <v>1439627.36</v>
      </c>
      <c r="N33" s="9">
        <v>1024574.92</v>
      </c>
      <c r="O33" s="9">
        <v>112906.83</v>
      </c>
      <c r="P33" s="9">
        <v>272.18</v>
      </c>
      <c r="Q33" s="9">
        <v>4785.4799999999996</v>
      </c>
      <c r="R33" s="9">
        <v>1355377.18</v>
      </c>
      <c r="S33" s="9">
        <v>280646.64</v>
      </c>
      <c r="T33" s="9">
        <v>340088.16</v>
      </c>
      <c r="U33" s="9">
        <v>1754.08</v>
      </c>
      <c r="V33" s="9">
        <v>82507.98</v>
      </c>
      <c r="W33" s="9">
        <v>208452.87</v>
      </c>
      <c r="X33" s="9">
        <v>1256.23</v>
      </c>
      <c r="Y33" s="9">
        <v>2102.1999999999998</v>
      </c>
      <c r="Z33" s="9">
        <v>181140.67</v>
      </c>
      <c r="AA33" s="9">
        <v>3546.34</v>
      </c>
      <c r="AB33" s="9">
        <v>0</v>
      </c>
      <c r="AC33" s="9">
        <v>790829.53</v>
      </c>
      <c r="AD33" s="9">
        <v>35986.120000000003</v>
      </c>
      <c r="AE33" s="9">
        <v>110989.9</v>
      </c>
      <c r="AF33" s="9">
        <v>24425.88</v>
      </c>
      <c r="AG33" s="9">
        <v>0</v>
      </c>
      <c r="AH33" s="9">
        <v>0</v>
      </c>
      <c r="AI33" s="9">
        <v>18641.16</v>
      </c>
      <c r="AJ33" s="9">
        <v>0</v>
      </c>
      <c r="AK33" s="9">
        <v>0</v>
      </c>
      <c r="AL33" s="9">
        <v>49265.23</v>
      </c>
      <c r="AM33" s="9">
        <v>127500.2</v>
      </c>
      <c r="AN33" s="9">
        <v>0</v>
      </c>
      <c r="AO33" s="9">
        <v>142560.53</v>
      </c>
      <c r="AP33" s="9">
        <v>22854586.090000004</v>
      </c>
    </row>
    <row r="34" spans="1:42">
      <c r="A34" s="15" t="s">
        <v>28</v>
      </c>
      <c r="B34" s="9">
        <v>4459879.72</v>
      </c>
      <c r="C34" s="9">
        <v>8696480.2699999996</v>
      </c>
      <c r="D34" s="9">
        <v>74444.710000000006</v>
      </c>
      <c r="E34" s="9">
        <v>1930217.01</v>
      </c>
      <c r="F34" s="9">
        <v>428285.53</v>
      </c>
      <c r="G34" s="9">
        <v>11200.56</v>
      </c>
      <c r="H34" s="9">
        <v>0</v>
      </c>
      <c r="I34" s="9">
        <v>49470.48</v>
      </c>
      <c r="J34" s="9">
        <v>7586.62</v>
      </c>
      <c r="K34" s="9">
        <v>740210.55</v>
      </c>
      <c r="L34" s="9">
        <v>4357.68</v>
      </c>
      <c r="M34" s="9">
        <v>1915101.55</v>
      </c>
      <c r="N34" s="9">
        <v>1108009.42</v>
      </c>
      <c r="O34" s="9">
        <v>135897.59</v>
      </c>
      <c r="P34" s="9">
        <v>0</v>
      </c>
      <c r="Q34" s="9">
        <v>4132.5600000000004</v>
      </c>
      <c r="R34" s="9">
        <v>1551452.5</v>
      </c>
      <c r="S34" s="9">
        <v>355001.52</v>
      </c>
      <c r="T34" s="9">
        <v>153957.60999999999</v>
      </c>
      <c r="U34" s="9">
        <v>1620</v>
      </c>
      <c r="V34" s="9">
        <v>89448.39</v>
      </c>
      <c r="W34" s="9">
        <v>153334.94</v>
      </c>
      <c r="X34" s="9">
        <v>2397.4699999999998</v>
      </c>
      <c r="Y34" s="9">
        <v>2119</v>
      </c>
      <c r="Z34" s="9">
        <v>206786.27</v>
      </c>
      <c r="AA34" s="9">
        <v>4674.74</v>
      </c>
      <c r="AB34" s="9">
        <v>25</v>
      </c>
      <c r="AC34" s="9">
        <v>710573.71</v>
      </c>
      <c r="AD34" s="9">
        <v>26090.32</v>
      </c>
      <c r="AE34" s="9">
        <v>73024.14</v>
      </c>
      <c r="AF34" s="9">
        <v>26524.42</v>
      </c>
      <c r="AG34" s="9">
        <v>0</v>
      </c>
      <c r="AH34" s="9">
        <v>0</v>
      </c>
      <c r="AI34" s="9">
        <v>21061.84</v>
      </c>
      <c r="AJ34" s="9">
        <v>0</v>
      </c>
      <c r="AK34" s="9">
        <v>0</v>
      </c>
      <c r="AL34" s="9">
        <v>58092.98</v>
      </c>
      <c r="AM34" s="9">
        <v>158633.99</v>
      </c>
      <c r="AN34" s="9">
        <v>0</v>
      </c>
      <c r="AO34" s="9">
        <v>174390.55</v>
      </c>
      <c r="AP34" s="9">
        <v>23334483.640000001</v>
      </c>
    </row>
    <row r="35" spans="1:42">
      <c r="A35" s="15" t="s">
        <v>29</v>
      </c>
      <c r="B35" s="9">
        <v>5074077.53</v>
      </c>
      <c r="C35" s="9">
        <v>7629070.8799999999</v>
      </c>
      <c r="D35" s="9">
        <v>261375.74</v>
      </c>
      <c r="E35" s="9">
        <v>1772825.18</v>
      </c>
      <c r="F35" s="9">
        <v>392132.21</v>
      </c>
      <c r="G35" s="9">
        <v>9343.3799999999992</v>
      </c>
      <c r="H35" s="9">
        <v>0</v>
      </c>
      <c r="I35" s="9">
        <v>138368.95000000001</v>
      </c>
      <c r="J35" s="9">
        <v>8432.19</v>
      </c>
      <c r="K35" s="9">
        <v>808632.2</v>
      </c>
      <c r="L35" s="9">
        <v>6724.84</v>
      </c>
      <c r="M35" s="9">
        <v>3009463.68</v>
      </c>
      <c r="N35" s="9">
        <v>1047933.7</v>
      </c>
      <c r="O35" s="9">
        <v>163648.66</v>
      </c>
      <c r="P35" s="9">
        <v>0</v>
      </c>
      <c r="Q35" s="9">
        <v>3688.4</v>
      </c>
      <c r="R35" s="9">
        <v>1633989.63</v>
      </c>
      <c r="S35" s="9">
        <v>387420.72</v>
      </c>
      <c r="T35" s="9">
        <v>169837.68</v>
      </c>
      <c r="U35" s="9">
        <v>970</v>
      </c>
      <c r="V35" s="9">
        <v>125725.73</v>
      </c>
      <c r="W35" s="9">
        <v>128028.6</v>
      </c>
      <c r="X35" s="9">
        <v>1309.43</v>
      </c>
      <c r="Y35" s="9">
        <v>4089</v>
      </c>
      <c r="Z35" s="9">
        <v>214754.35</v>
      </c>
      <c r="AA35" s="9">
        <v>4589.38</v>
      </c>
      <c r="AB35" s="9">
        <v>25</v>
      </c>
      <c r="AC35" s="9">
        <v>693430.54</v>
      </c>
      <c r="AD35" s="9">
        <v>476.28</v>
      </c>
      <c r="AE35" s="9">
        <v>90626.66</v>
      </c>
      <c r="AF35" s="9">
        <v>33007.1</v>
      </c>
      <c r="AG35" s="9">
        <v>45.36</v>
      </c>
      <c r="AH35" s="9">
        <v>0</v>
      </c>
      <c r="AI35" s="9">
        <v>28057.919999999998</v>
      </c>
      <c r="AJ35" s="9">
        <v>0</v>
      </c>
      <c r="AK35" s="9">
        <v>0</v>
      </c>
      <c r="AL35" s="9">
        <v>66915.63</v>
      </c>
      <c r="AM35" s="9">
        <v>295221.2</v>
      </c>
      <c r="AN35" s="9">
        <v>0</v>
      </c>
      <c r="AO35" s="9">
        <v>191400.89</v>
      </c>
      <c r="AP35" s="9">
        <v>24395638.640000001</v>
      </c>
    </row>
    <row r="36" spans="1:42">
      <c r="A36" s="15" t="s">
        <v>30</v>
      </c>
      <c r="B36" s="9">
        <v>6584662.1399999997</v>
      </c>
      <c r="C36" s="9">
        <v>6619143.75</v>
      </c>
      <c r="D36" s="9">
        <v>543481.16</v>
      </c>
      <c r="E36" s="9">
        <v>1409934.89</v>
      </c>
      <c r="F36" s="9">
        <v>429695.38</v>
      </c>
      <c r="G36" s="9">
        <v>10766.77</v>
      </c>
      <c r="H36" s="9">
        <v>0</v>
      </c>
      <c r="I36" s="9">
        <v>149865.76</v>
      </c>
      <c r="J36" s="9">
        <v>7441.56</v>
      </c>
      <c r="K36" s="9">
        <v>920090.84</v>
      </c>
      <c r="L36" s="9">
        <v>5637.6</v>
      </c>
      <c r="M36" s="9">
        <v>3698359.14</v>
      </c>
      <c r="N36" s="9">
        <v>1064956.47</v>
      </c>
      <c r="O36" s="9">
        <v>177505.1</v>
      </c>
      <c r="P36" s="9">
        <v>0</v>
      </c>
      <c r="Q36" s="9">
        <v>9888.48</v>
      </c>
      <c r="R36" s="9">
        <v>1730684.77</v>
      </c>
      <c r="S36" s="9">
        <v>448220.76</v>
      </c>
      <c r="T36" s="9">
        <v>180157.86</v>
      </c>
      <c r="U36" s="9">
        <v>220</v>
      </c>
      <c r="V36" s="9">
        <v>151087.48000000001</v>
      </c>
      <c r="W36" s="9">
        <v>99031.92</v>
      </c>
      <c r="X36" s="9">
        <v>2661.83</v>
      </c>
      <c r="Y36" s="9">
        <v>4188.4399999999996</v>
      </c>
      <c r="Z36" s="9">
        <v>227333.91</v>
      </c>
      <c r="AA36" s="9">
        <v>4462.2</v>
      </c>
      <c r="AB36" s="9">
        <v>0</v>
      </c>
      <c r="AC36" s="9">
        <v>428053.97</v>
      </c>
      <c r="AD36" s="9">
        <v>857.25</v>
      </c>
      <c r="AE36" s="9">
        <v>78058.570000000007</v>
      </c>
      <c r="AF36" s="9">
        <v>30761.19</v>
      </c>
      <c r="AG36" s="9">
        <v>181.44</v>
      </c>
      <c r="AH36" s="9">
        <v>0</v>
      </c>
      <c r="AI36" s="9">
        <v>23899.8</v>
      </c>
      <c r="AJ36" s="9">
        <v>0</v>
      </c>
      <c r="AK36" s="9">
        <v>0</v>
      </c>
      <c r="AL36" s="9">
        <v>66135.850000000006</v>
      </c>
      <c r="AM36" s="9">
        <v>305143.36</v>
      </c>
      <c r="AN36" s="9">
        <v>0</v>
      </c>
      <c r="AO36" s="9">
        <v>207931.51999999999</v>
      </c>
      <c r="AP36" s="9">
        <v>25620501.160000008</v>
      </c>
    </row>
    <row r="37" spans="1:42">
      <c r="A37" s="15" t="s">
        <v>31</v>
      </c>
      <c r="B37" s="9">
        <v>7271821.1399999997</v>
      </c>
      <c r="C37" s="9">
        <v>5318791.63</v>
      </c>
      <c r="D37" s="9">
        <v>472130.16</v>
      </c>
      <c r="E37" s="9">
        <v>1445161.57</v>
      </c>
      <c r="F37" s="9">
        <v>348710.85</v>
      </c>
      <c r="G37" s="9">
        <v>13926.49</v>
      </c>
      <c r="H37" s="9">
        <v>0</v>
      </c>
      <c r="I37" s="9">
        <v>141421.79999999999</v>
      </c>
      <c r="J37" s="9">
        <v>9021.92</v>
      </c>
      <c r="K37" s="9">
        <v>890652.73</v>
      </c>
      <c r="L37" s="9">
        <v>6692.04</v>
      </c>
      <c r="M37" s="9">
        <v>3814608.08</v>
      </c>
      <c r="N37" s="9">
        <v>1111044.5</v>
      </c>
      <c r="O37" s="9">
        <v>163936.04</v>
      </c>
      <c r="P37" s="9">
        <v>0</v>
      </c>
      <c r="Q37" s="9">
        <v>15603.84</v>
      </c>
      <c r="R37" s="9">
        <v>1732982.82</v>
      </c>
      <c r="S37" s="9">
        <v>459695.24</v>
      </c>
      <c r="T37" s="9">
        <v>108020.7</v>
      </c>
      <c r="U37" s="9">
        <v>1662.48</v>
      </c>
      <c r="V37" s="9">
        <v>122365.27</v>
      </c>
      <c r="W37" s="9">
        <v>140434.54</v>
      </c>
      <c r="X37" s="9">
        <v>1448.8</v>
      </c>
      <c r="Y37" s="9">
        <v>2491.36</v>
      </c>
      <c r="Z37" s="9">
        <v>214387.79</v>
      </c>
      <c r="AA37" s="9">
        <v>4056.59</v>
      </c>
      <c r="AB37" s="9">
        <v>0</v>
      </c>
      <c r="AC37" s="9">
        <v>389439</v>
      </c>
      <c r="AD37" s="9">
        <v>533.5</v>
      </c>
      <c r="AE37" s="9">
        <v>102190.23</v>
      </c>
      <c r="AF37" s="9">
        <v>31833.82</v>
      </c>
      <c r="AG37" s="9">
        <v>0</v>
      </c>
      <c r="AH37" s="9">
        <v>0</v>
      </c>
      <c r="AI37" s="9">
        <v>22384.16</v>
      </c>
      <c r="AJ37" s="9">
        <v>0</v>
      </c>
      <c r="AK37" s="9">
        <v>0</v>
      </c>
      <c r="AL37" s="9">
        <v>45641.54</v>
      </c>
      <c r="AM37" s="9">
        <v>250334.07999999999</v>
      </c>
      <c r="AN37" s="9">
        <v>0</v>
      </c>
      <c r="AO37" s="9">
        <v>187883.8</v>
      </c>
      <c r="AP37" s="9">
        <v>24841308.509999994</v>
      </c>
    </row>
    <row r="38" spans="1:42">
      <c r="A38" s="15" t="s">
        <v>32</v>
      </c>
      <c r="B38" s="9">
        <v>7270270.7800000003</v>
      </c>
      <c r="C38" s="9">
        <v>6354840.2000000002</v>
      </c>
      <c r="D38" s="9">
        <v>166929.76</v>
      </c>
      <c r="E38" s="9">
        <v>1841392.29</v>
      </c>
      <c r="F38" s="9">
        <v>403714.43</v>
      </c>
      <c r="G38" s="9">
        <v>10448.65</v>
      </c>
      <c r="H38" s="9">
        <v>0</v>
      </c>
      <c r="I38" s="9">
        <v>236140.65</v>
      </c>
      <c r="J38" s="9">
        <v>8041.5</v>
      </c>
      <c r="K38" s="9">
        <v>813808.89</v>
      </c>
      <c r="L38" s="9">
        <v>6831.04</v>
      </c>
      <c r="M38" s="9">
        <v>3954221.76</v>
      </c>
      <c r="N38" s="9">
        <v>1158287.3400000001</v>
      </c>
      <c r="O38" s="9">
        <v>179748.73</v>
      </c>
      <c r="P38" s="9">
        <v>0</v>
      </c>
      <c r="Q38" s="9">
        <v>8210.16</v>
      </c>
      <c r="R38" s="9">
        <v>1858386.2</v>
      </c>
      <c r="S38" s="9">
        <v>436455.15</v>
      </c>
      <c r="T38" s="9">
        <v>188572.91</v>
      </c>
      <c r="U38" s="9">
        <v>2313</v>
      </c>
      <c r="V38" s="9">
        <v>121120.13</v>
      </c>
      <c r="W38" s="9">
        <v>134801.54</v>
      </c>
      <c r="X38" s="9">
        <v>1278.69</v>
      </c>
      <c r="Y38" s="9">
        <v>3563.91</v>
      </c>
      <c r="Z38" s="9">
        <v>217836.83</v>
      </c>
      <c r="AA38" s="9">
        <v>3625.39</v>
      </c>
      <c r="AB38" s="9">
        <v>0</v>
      </c>
      <c r="AC38" s="9">
        <v>548658.61</v>
      </c>
      <c r="AD38" s="9">
        <v>1750.5</v>
      </c>
      <c r="AE38" s="9">
        <v>98701.11</v>
      </c>
      <c r="AF38" s="9">
        <v>31924.54</v>
      </c>
      <c r="AG38" s="9">
        <v>0</v>
      </c>
      <c r="AH38" s="9">
        <v>0</v>
      </c>
      <c r="AI38" s="9">
        <v>19806.11</v>
      </c>
      <c r="AJ38" s="9">
        <v>0</v>
      </c>
      <c r="AK38" s="9">
        <v>0</v>
      </c>
      <c r="AL38" s="9">
        <v>50106.18</v>
      </c>
      <c r="AM38" s="9">
        <v>266510.36</v>
      </c>
      <c r="AN38" s="9">
        <v>0</v>
      </c>
      <c r="AO38" s="9">
        <v>180661.93</v>
      </c>
      <c r="AP38" s="9">
        <v>26578959.269999996</v>
      </c>
    </row>
    <row r="39" spans="1:42">
      <c r="A39" s="15" t="s">
        <v>33</v>
      </c>
      <c r="B39" s="9">
        <v>6761744.5999999996</v>
      </c>
      <c r="C39" s="9">
        <v>6658596.29</v>
      </c>
      <c r="D39" s="9">
        <v>132393.51999999999</v>
      </c>
      <c r="E39" s="9">
        <v>2095562.85</v>
      </c>
      <c r="F39" s="9">
        <v>319154.98</v>
      </c>
      <c r="G39" s="9">
        <v>11033.65</v>
      </c>
      <c r="H39" s="9">
        <v>0</v>
      </c>
      <c r="I39" s="9">
        <v>135757.51999999999</v>
      </c>
      <c r="J39" s="9">
        <v>9477.1200000000008</v>
      </c>
      <c r="K39" s="9">
        <v>773788.53</v>
      </c>
      <c r="L39" s="9">
        <v>5598.88</v>
      </c>
      <c r="M39" s="9">
        <v>3292407.84</v>
      </c>
      <c r="N39" s="9">
        <v>1094760.26</v>
      </c>
      <c r="O39" s="9">
        <v>186063.3</v>
      </c>
      <c r="P39" s="9">
        <v>0</v>
      </c>
      <c r="Q39" s="9">
        <v>30376.6</v>
      </c>
      <c r="R39" s="9">
        <v>1795825.08</v>
      </c>
      <c r="S39" s="9">
        <v>317649.81</v>
      </c>
      <c r="T39" s="9">
        <v>177884.97</v>
      </c>
      <c r="U39" s="9">
        <v>482</v>
      </c>
      <c r="V39" s="9">
        <v>165940.98000000001</v>
      </c>
      <c r="W39" s="9">
        <v>51102.239999999998</v>
      </c>
      <c r="X39" s="9">
        <v>1638.68</v>
      </c>
      <c r="Y39" s="9">
        <v>2560</v>
      </c>
      <c r="Z39" s="9">
        <v>219266.62</v>
      </c>
      <c r="AA39" s="9">
        <v>4004.97</v>
      </c>
      <c r="AB39" s="9">
        <v>0</v>
      </c>
      <c r="AC39" s="9">
        <v>663143.03</v>
      </c>
      <c r="AD39" s="9">
        <v>2867.1</v>
      </c>
      <c r="AE39" s="9">
        <v>83457.47</v>
      </c>
      <c r="AF39" s="9">
        <v>26349.27</v>
      </c>
      <c r="AG39" s="9">
        <v>0</v>
      </c>
      <c r="AH39" s="9">
        <v>0</v>
      </c>
      <c r="AI39" s="9">
        <v>23888.85</v>
      </c>
      <c r="AJ39" s="9">
        <v>0</v>
      </c>
      <c r="AK39" s="9">
        <v>0</v>
      </c>
      <c r="AL39" s="9">
        <v>48061.2</v>
      </c>
      <c r="AM39" s="9">
        <v>229543.88</v>
      </c>
      <c r="AN39" s="9">
        <v>0</v>
      </c>
      <c r="AO39" s="9">
        <v>171475.98</v>
      </c>
      <c r="AP39" s="9">
        <v>25491858.07</v>
      </c>
    </row>
    <row r="40" spans="1:42">
      <c r="A40" s="15" t="s">
        <v>34</v>
      </c>
      <c r="B40" s="9">
        <v>7546695.6600000001</v>
      </c>
      <c r="C40" s="9">
        <v>6110027.0099999998</v>
      </c>
      <c r="D40" s="9">
        <v>107080.04</v>
      </c>
      <c r="E40" s="9">
        <v>1568297.31</v>
      </c>
      <c r="F40" s="9">
        <v>512406.35</v>
      </c>
      <c r="G40" s="9">
        <v>13126.04</v>
      </c>
      <c r="H40" s="9">
        <v>0</v>
      </c>
      <c r="I40" s="9">
        <v>224458.48</v>
      </c>
      <c r="J40" s="9">
        <v>7442.62</v>
      </c>
      <c r="K40" s="9">
        <v>824692.13</v>
      </c>
      <c r="L40" s="9">
        <v>4183.24</v>
      </c>
      <c r="M40" s="9">
        <v>3322511.84</v>
      </c>
      <c r="N40" s="9">
        <v>896960.79</v>
      </c>
      <c r="O40" s="9">
        <v>159612.51999999999</v>
      </c>
      <c r="P40" s="9">
        <v>465.01</v>
      </c>
      <c r="Q40" s="9">
        <v>23222.92</v>
      </c>
      <c r="R40" s="9">
        <v>1791409.44</v>
      </c>
      <c r="S40" s="9">
        <v>315859.44</v>
      </c>
      <c r="T40" s="9">
        <v>605419.86</v>
      </c>
      <c r="U40" s="9">
        <v>930</v>
      </c>
      <c r="V40" s="9">
        <v>152648.95000000001</v>
      </c>
      <c r="W40" s="9">
        <v>55937.25</v>
      </c>
      <c r="X40" s="9">
        <v>1804.47</v>
      </c>
      <c r="Y40" s="9">
        <v>6300.8</v>
      </c>
      <c r="Z40" s="9">
        <v>160186.65</v>
      </c>
      <c r="AA40" s="9">
        <v>5659.37</v>
      </c>
      <c r="AB40" s="9">
        <v>0</v>
      </c>
      <c r="AC40" s="9">
        <v>647432.73</v>
      </c>
      <c r="AD40" s="9">
        <v>136</v>
      </c>
      <c r="AE40" s="9">
        <v>112501.52</v>
      </c>
      <c r="AF40" s="9">
        <v>17300.23</v>
      </c>
      <c r="AG40" s="9">
        <v>287</v>
      </c>
      <c r="AH40" s="9">
        <v>0</v>
      </c>
      <c r="AI40" s="9">
        <v>16541.16</v>
      </c>
      <c r="AJ40" s="9">
        <v>0</v>
      </c>
      <c r="AK40" s="9">
        <v>0</v>
      </c>
      <c r="AL40" s="9">
        <v>69860.600000000006</v>
      </c>
      <c r="AM40" s="9">
        <v>376109.07</v>
      </c>
      <c r="AN40" s="9">
        <v>680</v>
      </c>
      <c r="AO40" s="9">
        <v>169098.68</v>
      </c>
      <c r="AP40" s="9">
        <v>25827285.18</v>
      </c>
    </row>
    <row r="41" spans="1:42">
      <c r="A41" s="15" t="s">
        <v>35</v>
      </c>
      <c r="B41" s="9">
        <v>7769708.4800000004</v>
      </c>
      <c r="C41" s="9">
        <v>8674449.7300000004</v>
      </c>
      <c r="D41" s="9">
        <v>230227.41</v>
      </c>
      <c r="E41" s="9">
        <v>2267822.85</v>
      </c>
      <c r="F41" s="9">
        <v>582721.67000000004</v>
      </c>
      <c r="G41" s="9">
        <v>12235.05</v>
      </c>
      <c r="H41" s="9">
        <v>0</v>
      </c>
      <c r="I41" s="9">
        <v>203575.55</v>
      </c>
      <c r="J41" s="9">
        <v>10895.12</v>
      </c>
      <c r="K41" s="9">
        <v>889318.29</v>
      </c>
      <c r="L41" s="9">
        <v>4210.0600000000004</v>
      </c>
      <c r="M41" s="9">
        <v>3951633.38</v>
      </c>
      <c r="N41" s="9">
        <v>1825235.4</v>
      </c>
      <c r="O41" s="9">
        <v>171581.54</v>
      </c>
      <c r="P41" s="9">
        <v>0</v>
      </c>
      <c r="Q41" s="9">
        <v>20762.72</v>
      </c>
      <c r="R41" s="9">
        <v>2165151.96</v>
      </c>
      <c r="S41" s="9">
        <v>597305.06999999995</v>
      </c>
      <c r="T41" s="9">
        <v>1004838.01</v>
      </c>
      <c r="U41" s="9">
        <v>5446.4</v>
      </c>
      <c r="V41" s="9">
        <v>101876.02</v>
      </c>
      <c r="W41" s="9">
        <v>65667.86</v>
      </c>
      <c r="X41" s="9">
        <v>2874.12</v>
      </c>
      <c r="Y41" s="9">
        <v>5550.96</v>
      </c>
      <c r="Z41" s="9">
        <v>203819.98</v>
      </c>
      <c r="AA41" s="9">
        <v>7153.33</v>
      </c>
      <c r="AB41" s="9">
        <v>0</v>
      </c>
      <c r="AC41" s="9">
        <v>745000.58</v>
      </c>
      <c r="AD41" s="9">
        <v>936.22</v>
      </c>
      <c r="AE41" s="9">
        <v>120824.83</v>
      </c>
      <c r="AF41" s="9">
        <v>27086.58</v>
      </c>
      <c r="AG41" s="9">
        <v>0</v>
      </c>
      <c r="AH41" s="9">
        <v>0</v>
      </c>
      <c r="AI41" s="9">
        <v>16766.84</v>
      </c>
      <c r="AJ41" s="9">
        <v>0</v>
      </c>
      <c r="AK41" s="9">
        <v>0</v>
      </c>
      <c r="AL41" s="9">
        <v>66878.58</v>
      </c>
      <c r="AM41" s="9">
        <v>294624.15999999997</v>
      </c>
      <c r="AN41" s="9">
        <v>0</v>
      </c>
      <c r="AO41" s="9">
        <v>151910.34</v>
      </c>
      <c r="AP41" s="9">
        <v>32198089.089999992</v>
      </c>
    </row>
    <row r="42" spans="1:42">
      <c r="A42" s="15"/>
      <c r="B42" s="41">
        <f t="shared" ref="B42:AP42" si="2">SUBTOTAL(109,B30:B41)</f>
        <v>67930249.080000013</v>
      </c>
      <c r="C42" s="41">
        <f t="shared" si="2"/>
        <v>93800827.680000022</v>
      </c>
      <c r="D42" s="41">
        <f t="shared" si="2"/>
        <v>2037177.16</v>
      </c>
      <c r="E42" s="41">
        <f t="shared" si="2"/>
        <v>22983049.820000004</v>
      </c>
      <c r="F42" s="41">
        <f t="shared" si="2"/>
        <v>5226548.8600000003</v>
      </c>
      <c r="G42" s="41">
        <f t="shared" si="2"/>
        <v>127512.01</v>
      </c>
      <c r="H42" s="41">
        <f t="shared" si="2"/>
        <v>6983.96</v>
      </c>
      <c r="I42" s="41">
        <f t="shared" si="2"/>
        <v>1786842.16</v>
      </c>
      <c r="J42" s="41">
        <f t="shared" si="2"/>
        <v>98217.579999999987</v>
      </c>
      <c r="K42" s="41">
        <f t="shared" si="2"/>
        <v>9798061.6799999997</v>
      </c>
      <c r="L42" s="41">
        <f t="shared" si="2"/>
        <v>60466.259999999995</v>
      </c>
      <c r="M42" s="41">
        <f t="shared" si="2"/>
        <v>34364837.75</v>
      </c>
      <c r="N42" s="41">
        <f t="shared" si="2"/>
        <v>13364818.910000002</v>
      </c>
      <c r="O42" s="41">
        <f t="shared" si="2"/>
        <v>1771329.87</v>
      </c>
      <c r="P42" s="41">
        <f t="shared" si="2"/>
        <v>959.35</v>
      </c>
      <c r="Q42" s="41">
        <f t="shared" si="2"/>
        <v>174529.13999999998</v>
      </c>
      <c r="R42" s="41">
        <f t="shared" si="2"/>
        <v>19886971.259999998</v>
      </c>
      <c r="S42" s="41">
        <f t="shared" si="2"/>
        <v>4378390.24</v>
      </c>
      <c r="T42" s="41">
        <f t="shared" si="2"/>
        <v>5522721.4800000004</v>
      </c>
      <c r="U42" s="41">
        <f t="shared" si="2"/>
        <v>28622.959999999999</v>
      </c>
      <c r="V42" s="41">
        <f t="shared" si="2"/>
        <v>1391022.81</v>
      </c>
      <c r="W42" s="41">
        <f t="shared" si="2"/>
        <v>1490436.2400000002</v>
      </c>
      <c r="X42" s="41">
        <f t="shared" si="2"/>
        <v>20973.48</v>
      </c>
      <c r="Y42" s="41">
        <f t="shared" si="2"/>
        <v>39849.03</v>
      </c>
      <c r="Z42" s="41">
        <f t="shared" si="2"/>
        <v>2390447.17</v>
      </c>
      <c r="AA42" s="41">
        <f t="shared" si="2"/>
        <v>53978.020000000011</v>
      </c>
      <c r="AB42" s="41">
        <f t="shared" si="2"/>
        <v>95.36</v>
      </c>
      <c r="AC42" s="41">
        <f t="shared" si="2"/>
        <v>9008358.8300000001</v>
      </c>
      <c r="AD42" s="41">
        <f t="shared" si="2"/>
        <v>76676.740000000005</v>
      </c>
      <c r="AE42" s="41">
        <f t="shared" si="2"/>
        <v>1146383.95</v>
      </c>
      <c r="AF42" s="41">
        <f t="shared" si="2"/>
        <v>327654.55000000005</v>
      </c>
      <c r="AG42" s="41">
        <f t="shared" si="2"/>
        <v>513.79999999999995</v>
      </c>
      <c r="AH42" s="41">
        <f t="shared" si="2"/>
        <v>0</v>
      </c>
      <c r="AI42" s="41">
        <f t="shared" si="2"/>
        <v>240709.4</v>
      </c>
      <c r="AJ42" s="41">
        <f t="shared" si="2"/>
        <v>0</v>
      </c>
      <c r="AK42" s="41">
        <f t="shared" si="2"/>
        <v>0</v>
      </c>
      <c r="AL42" s="41">
        <f t="shared" si="2"/>
        <v>717190.56999999983</v>
      </c>
      <c r="AM42" s="41">
        <f t="shared" si="2"/>
        <v>2657486.6999999997</v>
      </c>
      <c r="AN42" s="41">
        <f t="shared" si="2"/>
        <v>680</v>
      </c>
      <c r="AO42" s="41">
        <f t="shared" si="2"/>
        <v>1942525.2899999998</v>
      </c>
      <c r="AP42" s="41">
        <f t="shared" si="2"/>
        <v>304854099.14999998</v>
      </c>
    </row>
    <row r="43" spans="1:42">
      <c r="A43" s="15" t="s">
        <v>36</v>
      </c>
      <c r="B43" s="9">
        <v>6351111.4000000004</v>
      </c>
      <c r="C43" s="9">
        <v>7662682.7400000002</v>
      </c>
      <c r="D43" s="9">
        <v>26432.53</v>
      </c>
      <c r="E43" s="9">
        <v>2100139.36</v>
      </c>
      <c r="F43" s="9">
        <v>347727.03</v>
      </c>
      <c r="G43" s="9">
        <v>12530.98</v>
      </c>
      <c r="H43" s="9">
        <v>0</v>
      </c>
      <c r="I43" s="9">
        <v>220653.5</v>
      </c>
      <c r="J43" s="9">
        <v>5305.58</v>
      </c>
      <c r="K43" s="9">
        <v>729622.02</v>
      </c>
      <c r="L43" s="9">
        <v>4550.72</v>
      </c>
      <c r="M43" s="9">
        <v>3150024.1</v>
      </c>
      <c r="N43" s="9">
        <v>1138690.58</v>
      </c>
      <c r="O43" s="9">
        <v>130269.32</v>
      </c>
      <c r="P43" s="9">
        <v>296.39999999999998</v>
      </c>
      <c r="Q43" s="9">
        <v>6716.84</v>
      </c>
      <c r="R43" s="9">
        <v>1708784.95</v>
      </c>
      <c r="S43" s="9">
        <v>296704.56</v>
      </c>
      <c r="T43" s="9">
        <v>601050.26</v>
      </c>
      <c r="U43" s="9">
        <v>1543.75</v>
      </c>
      <c r="V43" s="9">
        <v>141759.48000000001</v>
      </c>
      <c r="W43" s="9">
        <v>88623.99</v>
      </c>
      <c r="X43" s="9">
        <v>1346.51</v>
      </c>
      <c r="Y43" s="9">
        <v>6372.68</v>
      </c>
      <c r="Z43" s="9">
        <v>164198.68</v>
      </c>
      <c r="AA43" s="9">
        <v>4555.34</v>
      </c>
      <c r="AB43" s="9">
        <v>0</v>
      </c>
      <c r="AC43" s="9">
        <v>763072.38</v>
      </c>
      <c r="AD43" s="9">
        <v>0</v>
      </c>
      <c r="AE43" s="9">
        <v>112817.41</v>
      </c>
      <c r="AF43" s="9">
        <v>26630.29</v>
      </c>
      <c r="AG43" s="9">
        <v>0</v>
      </c>
      <c r="AH43" s="9">
        <v>0</v>
      </c>
      <c r="AI43" s="9">
        <v>10546.2</v>
      </c>
      <c r="AJ43" s="9">
        <v>0</v>
      </c>
      <c r="AK43" s="9">
        <v>61130.71</v>
      </c>
      <c r="AL43" s="9">
        <v>64472.800000000003</v>
      </c>
      <c r="AM43" s="9">
        <v>274025.03999999998</v>
      </c>
      <c r="AN43" s="9">
        <v>1383.48</v>
      </c>
      <c r="AO43" s="9">
        <v>78318.84</v>
      </c>
      <c r="AP43" s="9">
        <v>26294090.449999996</v>
      </c>
    </row>
    <row r="44" spans="1:42">
      <c r="A44" s="15" t="s">
        <v>37</v>
      </c>
      <c r="B44" s="9">
        <v>5750140.9100000001</v>
      </c>
      <c r="C44" s="9">
        <v>7382912.9699999997</v>
      </c>
      <c r="D44" s="9">
        <v>823</v>
      </c>
      <c r="E44" s="9">
        <v>1939442.55</v>
      </c>
      <c r="F44" s="9">
        <v>289960.19</v>
      </c>
      <c r="G44" s="9">
        <v>13113.37</v>
      </c>
      <c r="H44" s="9">
        <v>0</v>
      </c>
      <c r="I44" s="9">
        <v>106779.6</v>
      </c>
      <c r="J44" s="9">
        <v>5643.4</v>
      </c>
      <c r="K44" s="9">
        <v>783427.03</v>
      </c>
      <c r="L44" s="9">
        <v>5368.34</v>
      </c>
      <c r="M44" s="9">
        <v>3162137.7</v>
      </c>
      <c r="N44" s="9">
        <v>1069031.95</v>
      </c>
      <c r="O44" s="9">
        <v>111955.32</v>
      </c>
      <c r="P44" s="9">
        <v>0</v>
      </c>
      <c r="Q44" s="9">
        <v>7062.4</v>
      </c>
      <c r="R44" s="9">
        <v>1578635.27</v>
      </c>
      <c r="S44" s="9">
        <v>267002.18</v>
      </c>
      <c r="T44" s="9">
        <v>1016827.78</v>
      </c>
      <c r="U44" s="9">
        <v>4672</v>
      </c>
      <c r="V44" s="9">
        <v>113740.67</v>
      </c>
      <c r="W44" s="9">
        <v>70163.55</v>
      </c>
      <c r="X44" s="9">
        <v>1230.18</v>
      </c>
      <c r="Y44" s="9">
        <v>5463.92</v>
      </c>
      <c r="Z44" s="9">
        <v>150441.56</v>
      </c>
      <c r="AA44" s="9">
        <v>7101</v>
      </c>
      <c r="AB44" s="9">
        <v>0</v>
      </c>
      <c r="AC44" s="9">
        <v>691083.83</v>
      </c>
      <c r="AD44" s="9">
        <v>4240.53</v>
      </c>
      <c r="AE44" s="9">
        <v>93510.15</v>
      </c>
      <c r="AF44" s="9">
        <v>29185.88</v>
      </c>
      <c r="AG44" s="9">
        <v>0</v>
      </c>
      <c r="AH44" s="9">
        <v>0</v>
      </c>
      <c r="AI44" s="9">
        <v>14269.08</v>
      </c>
      <c r="AJ44" s="9">
        <v>0</v>
      </c>
      <c r="AK44" s="9">
        <v>34125.68</v>
      </c>
      <c r="AL44" s="9">
        <v>78858.42</v>
      </c>
      <c r="AM44" s="9">
        <v>167018.28</v>
      </c>
      <c r="AN44" s="9">
        <v>1315.44</v>
      </c>
      <c r="AO44" s="9">
        <v>175540.18</v>
      </c>
      <c r="AP44" s="9">
        <v>25132224.309999999</v>
      </c>
    </row>
    <row r="45" spans="1:42">
      <c r="A45" s="15" t="s">
        <v>38</v>
      </c>
      <c r="B45" s="9">
        <v>5163509.03</v>
      </c>
      <c r="C45" s="9">
        <v>8916420.75</v>
      </c>
      <c r="D45" s="9">
        <v>9643.94</v>
      </c>
      <c r="E45" s="9">
        <v>2001192.16</v>
      </c>
      <c r="F45" s="9">
        <v>505011.72</v>
      </c>
      <c r="G45" s="9">
        <v>13415.94</v>
      </c>
      <c r="H45" s="9">
        <v>0</v>
      </c>
      <c r="I45" s="9">
        <v>103221.52</v>
      </c>
      <c r="J45" s="9">
        <v>7405.6</v>
      </c>
      <c r="K45" s="9">
        <v>811363.26</v>
      </c>
      <c r="L45" s="9">
        <v>6851.38</v>
      </c>
      <c r="M45" s="9">
        <v>2636264.46</v>
      </c>
      <c r="N45" s="9">
        <v>1192394.21</v>
      </c>
      <c r="O45" s="9">
        <v>118355.65</v>
      </c>
      <c r="P45" s="9">
        <v>385</v>
      </c>
      <c r="Q45" s="9">
        <v>8320.7800000000007</v>
      </c>
      <c r="R45" s="9">
        <v>1622964.26</v>
      </c>
      <c r="S45" s="9">
        <v>272588.34999999998</v>
      </c>
      <c r="T45" s="9">
        <v>810386.59</v>
      </c>
      <c r="U45" s="9">
        <v>1732</v>
      </c>
      <c r="V45" s="9">
        <v>93260.94</v>
      </c>
      <c r="W45" s="9">
        <v>78867.570000000007</v>
      </c>
      <c r="X45" s="9">
        <v>1410.99</v>
      </c>
      <c r="Y45" s="9">
        <v>3530</v>
      </c>
      <c r="Z45" s="9">
        <v>185164.76</v>
      </c>
      <c r="AA45" s="9">
        <v>13300.82</v>
      </c>
      <c r="AB45" s="9">
        <v>0</v>
      </c>
      <c r="AC45" s="9">
        <v>880415.19</v>
      </c>
      <c r="AD45" s="9">
        <v>958</v>
      </c>
      <c r="AE45" s="9">
        <v>118244.88</v>
      </c>
      <c r="AF45" s="9">
        <v>36348.269999999997</v>
      </c>
      <c r="AG45" s="9">
        <v>0</v>
      </c>
      <c r="AH45" s="9">
        <v>0</v>
      </c>
      <c r="AI45" s="9">
        <v>12353.56</v>
      </c>
      <c r="AJ45" s="9">
        <v>0</v>
      </c>
      <c r="AK45" s="9">
        <v>12025.92</v>
      </c>
      <c r="AL45" s="9">
        <v>72727.28</v>
      </c>
      <c r="AM45" s="9">
        <v>166471.28</v>
      </c>
      <c r="AN45" s="9">
        <v>1428.84</v>
      </c>
      <c r="AO45" s="9">
        <v>299890.28999999998</v>
      </c>
      <c r="AP45" s="9">
        <v>26177825.190000009</v>
      </c>
    </row>
    <row r="46" spans="1:42">
      <c r="A46" s="15" t="s">
        <v>39</v>
      </c>
      <c r="B46" s="9">
        <v>4293282.28</v>
      </c>
      <c r="C46" s="9">
        <v>7702748.2199999997</v>
      </c>
      <c r="D46" s="9">
        <v>26548.880000000001</v>
      </c>
      <c r="E46" s="9">
        <v>1803930.15</v>
      </c>
      <c r="F46" s="9">
        <v>399332.35</v>
      </c>
      <c r="G46" s="9">
        <v>14556.39</v>
      </c>
      <c r="H46" s="9">
        <v>0</v>
      </c>
      <c r="I46" s="9">
        <v>90373.52</v>
      </c>
      <c r="J46" s="9">
        <v>6937.5</v>
      </c>
      <c r="K46" s="9">
        <v>775815.16</v>
      </c>
      <c r="L46" s="9">
        <v>4348.67</v>
      </c>
      <c r="M46" s="9">
        <v>1856560</v>
      </c>
      <c r="N46" s="9">
        <v>1186676.06</v>
      </c>
      <c r="O46" s="9">
        <v>122471.59</v>
      </c>
      <c r="P46" s="9">
        <v>0</v>
      </c>
      <c r="Q46" s="9">
        <v>5689.44</v>
      </c>
      <c r="R46" s="9">
        <v>1586784.44</v>
      </c>
      <c r="S46" s="9">
        <v>294223.56</v>
      </c>
      <c r="T46" s="9">
        <v>402973.84</v>
      </c>
      <c r="U46" s="9">
        <v>1905</v>
      </c>
      <c r="V46" s="9">
        <v>100635.71</v>
      </c>
      <c r="W46" s="9">
        <v>86433.48</v>
      </c>
      <c r="X46" s="9">
        <v>1849.69</v>
      </c>
      <c r="Y46" s="9">
        <v>4364</v>
      </c>
      <c r="Z46" s="9">
        <v>189756.15</v>
      </c>
      <c r="AA46" s="9">
        <v>5307.46</v>
      </c>
      <c r="AB46" s="9">
        <v>0</v>
      </c>
      <c r="AC46" s="9">
        <v>941883.56</v>
      </c>
      <c r="AD46" s="9">
        <v>3155.25</v>
      </c>
      <c r="AE46" s="9">
        <v>116864.35</v>
      </c>
      <c r="AF46" s="9">
        <v>27643.43</v>
      </c>
      <c r="AG46" s="9">
        <v>90.72</v>
      </c>
      <c r="AH46" s="9">
        <v>0</v>
      </c>
      <c r="AI46" s="9">
        <v>12315.91</v>
      </c>
      <c r="AJ46" s="9">
        <v>0</v>
      </c>
      <c r="AK46" s="9">
        <v>13382.26</v>
      </c>
      <c r="AL46" s="9">
        <v>85206.94</v>
      </c>
      <c r="AM46" s="9">
        <v>222942.58</v>
      </c>
      <c r="AN46" s="9">
        <v>1587.6</v>
      </c>
      <c r="AO46" s="9">
        <v>319650.42</v>
      </c>
      <c r="AP46" s="9">
        <v>22708226.560000006</v>
      </c>
    </row>
    <row r="47" spans="1:42">
      <c r="A47" s="15" t="s">
        <v>40</v>
      </c>
      <c r="B47" s="9">
        <v>4825073.05</v>
      </c>
      <c r="C47" s="9">
        <v>8070027.3499999996</v>
      </c>
      <c r="D47" s="9">
        <v>20473.23</v>
      </c>
      <c r="E47" s="9">
        <v>1997730.78</v>
      </c>
      <c r="F47" s="9">
        <v>256402.64</v>
      </c>
      <c r="G47" s="9">
        <v>14418.42</v>
      </c>
      <c r="H47" s="9">
        <v>0</v>
      </c>
      <c r="I47" s="9">
        <v>116302.8</v>
      </c>
      <c r="J47" s="9">
        <v>8900.61</v>
      </c>
      <c r="K47" s="9">
        <v>827472.34</v>
      </c>
      <c r="L47" s="9">
        <v>7940.2</v>
      </c>
      <c r="M47" s="9">
        <v>2281985.61</v>
      </c>
      <c r="N47" s="9">
        <v>1250830.1000000001</v>
      </c>
      <c r="O47" s="9">
        <v>142107.34</v>
      </c>
      <c r="P47" s="9">
        <v>0</v>
      </c>
      <c r="Q47" s="9">
        <v>8236.56</v>
      </c>
      <c r="R47" s="9">
        <v>1780192.6</v>
      </c>
      <c r="S47" s="9">
        <v>345066.03</v>
      </c>
      <c r="T47" s="9">
        <v>309745.52</v>
      </c>
      <c r="U47" s="9">
        <v>1357</v>
      </c>
      <c r="V47" s="9">
        <v>96645.1</v>
      </c>
      <c r="W47" s="9">
        <v>88633.44</v>
      </c>
      <c r="X47" s="9">
        <v>1641.79</v>
      </c>
      <c r="Y47" s="9">
        <v>4422.4399999999996</v>
      </c>
      <c r="Z47" s="9">
        <v>202341.46</v>
      </c>
      <c r="AA47" s="9">
        <v>6328.9</v>
      </c>
      <c r="AB47" s="9">
        <v>0</v>
      </c>
      <c r="AC47" s="9">
        <v>941733.78</v>
      </c>
      <c r="AD47" s="9">
        <v>0</v>
      </c>
      <c r="AE47" s="9">
        <v>140355.31</v>
      </c>
      <c r="AF47" s="9">
        <v>31595.57</v>
      </c>
      <c r="AG47" s="9">
        <v>0</v>
      </c>
      <c r="AH47" s="9">
        <v>0</v>
      </c>
      <c r="AI47" s="9">
        <v>9627.51</v>
      </c>
      <c r="AJ47" s="9">
        <v>0</v>
      </c>
      <c r="AK47" s="9">
        <v>15577.45</v>
      </c>
      <c r="AL47" s="9">
        <v>72647.75</v>
      </c>
      <c r="AM47" s="9">
        <v>194939.13</v>
      </c>
      <c r="AN47" s="9">
        <v>1678.32</v>
      </c>
      <c r="AO47" s="9">
        <v>338820.35</v>
      </c>
      <c r="AP47" s="9">
        <v>24411250.480000004</v>
      </c>
    </row>
    <row r="48" spans="1:42">
      <c r="A48" s="15" t="s">
        <v>41</v>
      </c>
      <c r="B48" s="9">
        <v>4139296.46</v>
      </c>
      <c r="C48" s="9">
        <v>6979745.1399999997</v>
      </c>
      <c r="D48" s="9">
        <v>13730.31</v>
      </c>
      <c r="E48" s="9">
        <v>1649911.89</v>
      </c>
      <c r="F48" s="9">
        <v>300625.64</v>
      </c>
      <c r="G48" s="9">
        <v>12033.19</v>
      </c>
      <c r="H48" s="9">
        <v>0</v>
      </c>
      <c r="I48" s="9">
        <v>74836.490000000005</v>
      </c>
      <c r="J48" s="9">
        <v>3825.84</v>
      </c>
      <c r="K48" s="9">
        <v>796944.21</v>
      </c>
      <c r="L48" s="9">
        <v>4493.04</v>
      </c>
      <c r="M48" s="9">
        <v>3013606.63</v>
      </c>
      <c r="N48" s="9">
        <v>1157984.1499999999</v>
      </c>
      <c r="O48" s="9">
        <v>108157.15</v>
      </c>
      <c r="P48" s="9">
        <v>0</v>
      </c>
      <c r="Q48" s="9">
        <v>5538.52</v>
      </c>
      <c r="R48" s="9">
        <v>1646864.6</v>
      </c>
      <c r="S48" s="9">
        <v>325508.28999999998</v>
      </c>
      <c r="T48" s="9">
        <v>263533.46000000002</v>
      </c>
      <c r="U48" s="9">
        <v>781</v>
      </c>
      <c r="V48" s="9">
        <v>141065.24</v>
      </c>
      <c r="W48" s="9">
        <v>84720.23</v>
      </c>
      <c r="X48" s="9">
        <v>1275.49</v>
      </c>
      <c r="Y48" s="9">
        <v>2506.34</v>
      </c>
      <c r="Z48" s="9">
        <v>189963.57</v>
      </c>
      <c r="AA48" s="9">
        <v>4261.3599999999997</v>
      </c>
      <c r="AB48" s="9">
        <v>0</v>
      </c>
      <c r="AC48" s="9">
        <v>969267.49</v>
      </c>
      <c r="AD48" s="9">
        <v>1542.05</v>
      </c>
      <c r="AE48" s="9">
        <v>105901.87</v>
      </c>
      <c r="AF48" s="9">
        <v>27120.54</v>
      </c>
      <c r="AG48" s="9">
        <v>45.36</v>
      </c>
      <c r="AH48" s="9">
        <v>0</v>
      </c>
      <c r="AI48" s="9">
        <v>6084.92</v>
      </c>
      <c r="AJ48" s="9">
        <v>0</v>
      </c>
      <c r="AK48" s="9">
        <v>16281.66</v>
      </c>
      <c r="AL48" s="9">
        <v>40873.29</v>
      </c>
      <c r="AM48" s="9">
        <v>301812.55</v>
      </c>
      <c r="AN48" s="9">
        <v>2948.52</v>
      </c>
      <c r="AO48" s="9">
        <v>219018.87</v>
      </c>
      <c r="AP48" s="9">
        <v>22612105.359999996</v>
      </c>
    </row>
    <row r="49" spans="1:42">
      <c r="A49" s="15" t="s">
        <v>42</v>
      </c>
      <c r="B49" s="9">
        <v>6444899.8700000001</v>
      </c>
      <c r="C49" s="9">
        <v>8665313.5099999998</v>
      </c>
      <c r="D49" s="9">
        <v>46683.040000000001</v>
      </c>
      <c r="E49" s="9">
        <v>2125553.54</v>
      </c>
      <c r="F49" s="9">
        <v>361058.88</v>
      </c>
      <c r="G49" s="9">
        <v>16707.900000000001</v>
      </c>
      <c r="H49" s="9">
        <v>0</v>
      </c>
      <c r="I49" s="9">
        <v>191438.09</v>
      </c>
      <c r="J49" s="9">
        <v>8505.5400000000009</v>
      </c>
      <c r="K49" s="9">
        <v>1044558.34</v>
      </c>
      <c r="L49" s="9">
        <v>8458.82</v>
      </c>
      <c r="M49" s="9">
        <v>4329043.58</v>
      </c>
      <c r="N49" s="9">
        <v>1291073.8999999999</v>
      </c>
      <c r="O49" s="9">
        <v>140215.99</v>
      </c>
      <c r="P49" s="9">
        <v>0</v>
      </c>
      <c r="Q49" s="9">
        <v>1950.48</v>
      </c>
      <c r="R49" s="9">
        <v>1809620.44</v>
      </c>
      <c r="S49" s="9">
        <v>432162.76</v>
      </c>
      <c r="T49" s="9">
        <v>340304.69</v>
      </c>
      <c r="U49" s="9">
        <v>670</v>
      </c>
      <c r="V49" s="9">
        <v>182537.09</v>
      </c>
      <c r="W49" s="9">
        <v>58157.13</v>
      </c>
      <c r="X49" s="9">
        <v>2138.92</v>
      </c>
      <c r="Y49" s="9">
        <v>3966.56</v>
      </c>
      <c r="Z49" s="9">
        <v>237672.7</v>
      </c>
      <c r="AA49" s="9">
        <v>6565.86</v>
      </c>
      <c r="AB49" s="9">
        <v>0</v>
      </c>
      <c r="AC49" s="9">
        <v>844712.23</v>
      </c>
      <c r="AD49" s="9">
        <v>0</v>
      </c>
      <c r="AE49" s="9">
        <v>98564.800000000003</v>
      </c>
      <c r="AF49" s="9">
        <v>32058.85</v>
      </c>
      <c r="AG49" s="9">
        <v>195.05</v>
      </c>
      <c r="AH49" s="9">
        <v>0</v>
      </c>
      <c r="AI49" s="9">
        <v>2550.7399999999998</v>
      </c>
      <c r="AJ49" s="9">
        <v>0</v>
      </c>
      <c r="AK49" s="9">
        <v>25090.12</v>
      </c>
      <c r="AL49" s="9">
        <v>52178.34</v>
      </c>
      <c r="AM49" s="9">
        <v>251383.54</v>
      </c>
      <c r="AN49" s="9">
        <v>1383.48</v>
      </c>
      <c r="AO49" s="9">
        <v>177700.77</v>
      </c>
      <c r="AP49" s="9">
        <v>29235075.549999993</v>
      </c>
    </row>
    <row r="50" spans="1:42">
      <c r="A50" s="15" t="s">
        <v>43</v>
      </c>
      <c r="B50" s="9">
        <v>7192771.3899999997</v>
      </c>
      <c r="C50" s="9">
        <v>7979585.5899999999</v>
      </c>
      <c r="D50" s="9">
        <v>23110.87</v>
      </c>
      <c r="E50" s="9">
        <v>2273900.0699999998</v>
      </c>
      <c r="F50" s="9">
        <v>311181.56</v>
      </c>
      <c r="G50" s="9">
        <v>15499.44</v>
      </c>
      <c r="H50" s="9">
        <v>0</v>
      </c>
      <c r="I50" s="9">
        <v>171540.01</v>
      </c>
      <c r="J50" s="9">
        <v>7168.52</v>
      </c>
      <c r="K50" s="9">
        <v>1024296.81</v>
      </c>
      <c r="L50" s="9">
        <v>1677.44</v>
      </c>
      <c r="M50" s="9">
        <v>4041781.67</v>
      </c>
      <c r="N50" s="9">
        <v>1342324.02</v>
      </c>
      <c r="O50" s="9">
        <v>136462.53</v>
      </c>
      <c r="P50" s="9">
        <v>251</v>
      </c>
      <c r="Q50" s="9">
        <v>0</v>
      </c>
      <c r="R50" s="9">
        <v>1875290.14</v>
      </c>
      <c r="S50" s="9">
        <v>478661.68</v>
      </c>
      <c r="T50" s="9">
        <v>265274.26</v>
      </c>
      <c r="U50" s="9">
        <v>851</v>
      </c>
      <c r="V50" s="9">
        <v>218382.82</v>
      </c>
      <c r="W50" s="9">
        <v>119724.52</v>
      </c>
      <c r="X50" s="9">
        <v>1547.54</v>
      </c>
      <c r="Y50" s="9">
        <v>2225</v>
      </c>
      <c r="Z50" s="9">
        <v>241623.7</v>
      </c>
      <c r="AA50" s="9">
        <v>7449.32</v>
      </c>
      <c r="AB50" s="9">
        <v>0</v>
      </c>
      <c r="AC50" s="9">
        <v>748379.37</v>
      </c>
      <c r="AD50" s="9">
        <v>1462.55</v>
      </c>
      <c r="AE50" s="9">
        <v>112455.99</v>
      </c>
      <c r="AF50" s="9">
        <v>30227.31</v>
      </c>
      <c r="AG50" s="9">
        <v>435.46</v>
      </c>
      <c r="AH50" s="9">
        <v>0</v>
      </c>
      <c r="AI50" s="9">
        <v>930.13</v>
      </c>
      <c r="AJ50" s="9">
        <v>0</v>
      </c>
      <c r="AK50" s="9">
        <v>22697.32</v>
      </c>
      <c r="AL50" s="9">
        <v>47166.89</v>
      </c>
      <c r="AM50" s="9">
        <v>281580.42</v>
      </c>
      <c r="AN50" s="9">
        <v>2993.76</v>
      </c>
      <c r="AO50" s="9">
        <v>199668.01</v>
      </c>
      <c r="AP50" s="9">
        <v>29180578.110000003</v>
      </c>
    </row>
    <row r="51" spans="1:42">
      <c r="A51" s="15" t="s">
        <v>44</v>
      </c>
      <c r="B51" s="9">
        <v>7439595.0499999998</v>
      </c>
      <c r="C51" s="9">
        <v>8427509.7400000002</v>
      </c>
      <c r="D51" s="9">
        <v>2639.08</v>
      </c>
      <c r="E51" s="9">
        <v>2310499.16</v>
      </c>
      <c r="F51" s="9">
        <v>319958.03999999998</v>
      </c>
      <c r="G51" s="9">
        <v>17299.84</v>
      </c>
      <c r="H51" s="9">
        <v>0</v>
      </c>
      <c r="I51" s="9">
        <v>155370.26</v>
      </c>
      <c r="J51" s="9">
        <v>7337.13</v>
      </c>
      <c r="K51" s="9">
        <v>1058537.04</v>
      </c>
      <c r="L51" s="9">
        <v>1276.3599999999999</v>
      </c>
      <c r="M51" s="9">
        <v>4406884.8600000003</v>
      </c>
      <c r="N51" s="9">
        <v>1192463.78</v>
      </c>
      <c r="O51" s="9">
        <v>127356.73</v>
      </c>
      <c r="P51" s="9">
        <v>0</v>
      </c>
      <c r="Q51" s="9">
        <v>441.44</v>
      </c>
      <c r="R51" s="9">
        <v>1959089.76</v>
      </c>
      <c r="S51" s="9">
        <v>459029.62</v>
      </c>
      <c r="T51" s="9">
        <v>208066.12</v>
      </c>
      <c r="U51" s="9">
        <v>14740</v>
      </c>
      <c r="V51" s="9">
        <v>169092.17</v>
      </c>
      <c r="W51" s="9">
        <v>151086.49</v>
      </c>
      <c r="X51" s="9">
        <v>1310.3599999999999</v>
      </c>
      <c r="Y51" s="9">
        <v>2581.6799999999998</v>
      </c>
      <c r="Z51" s="9">
        <v>217007.84</v>
      </c>
      <c r="AA51" s="9">
        <v>5011.66</v>
      </c>
      <c r="AB51" s="9">
        <v>0</v>
      </c>
      <c r="AC51" s="9">
        <v>809887.56</v>
      </c>
      <c r="AD51" s="9">
        <v>2046.09</v>
      </c>
      <c r="AE51" s="9">
        <v>109652.65</v>
      </c>
      <c r="AF51" s="9">
        <v>30710.53</v>
      </c>
      <c r="AG51" s="9">
        <v>381.16</v>
      </c>
      <c r="AH51" s="9">
        <v>0</v>
      </c>
      <c r="AI51" s="9">
        <v>7259.6</v>
      </c>
      <c r="AJ51" s="9">
        <v>0</v>
      </c>
      <c r="AK51" s="9">
        <v>19596.47</v>
      </c>
      <c r="AL51" s="9">
        <v>56873.93</v>
      </c>
      <c r="AM51" s="9">
        <v>268491.75</v>
      </c>
      <c r="AN51" s="9">
        <v>7098.84</v>
      </c>
      <c r="AO51" s="9">
        <v>215179.51999999999</v>
      </c>
      <c r="AP51" s="9">
        <v>30181362.310000002</v>
      </c>
    </row>
    <row r="52" spans="1:42">
      <c r="A52" s="15" t="s">
        <v>45</v>
      </c>
      <c r="B52" s="9">
        <v>7637965.5300000003</v>
      </c>
      <c r="C52" s="9">
        <v>8362872.9100000001</v>
      </c>
      <c r="D52" s="9">
        <v>29328.36</v>
      </c>
      <c r="E52" s="9">
        <v>2317614.88</v>
      </c>
      <c r="F52" s="9">
        <v>243163.88</v>
      </c>
      <c r="G52" s="9">
        <v>18227.03</v>
      </c>
      <c r="H52" s="9">
        <v>0</v>
      </c>
      <c r="I52" s="9">
        <v>98806.65</v>
      </c>
      <c r="J52" s="9">
        <v>5227.7700000000004</v>
      </c>
      <c r="K52" s="9">
        <v>1020604.09</v>
      </c>
      <c r="L52" s="9">
        <v>1210.3900000000001</v>
      </c>
      <c r="M52" s="9">
        <v>4025101.25</v>
      </c>
      <c r="N52" s="9">
        <v>1330720.43</v>
      </c>
      <c r="O52" s="9">
        <v>187829.44</v>
      </c>
      <c r="P52" s="9">
        <v>0</v>
      </c>
      <c r="Q52" s="9">
        <v>46</v>
      </c>
      <c r="R52" s="9">
        <v>1973785.33</v>
      </c>
      <c r="S52" s="9">
        <v>483426.24</v>
      </c>
      <c r="T52" s="9">
        <v>261782.04</v>
      </c>
      <c r="U52" s="9">
        <v>12074</v>
      </c>
      <c r="V52" s="9">
        <v>165511.21</v>
      </c>
      <c r="W52" s="9">
        <v>138571.29</v>
      </c>
      <c r="X52" s="9">
        <v>1313.46</v>
      </c>
      <c r="Y52" s="9">
        <v>2914.43</v>
      </c>
      <c r="Z52" s="9">
        <v>238853.6</v>
      </c>
      <c r="AA52" s="9">
        <v>4926.6099999999997</v>
      </c>
      <c r="AB52" s="9">
        <v>0</v>
      </c>
      <c r="AC52" s="9">
        <v>843302.61</v>
      </c>
      <c r="AD52" s="9">
        <v>2242.6</v>
      </c>
      <c r="AE52" s="9">
        <v>127974.93</v>
      </c>
      <c r="AF52" s="9">
        <v>34653.199999999997</v>
      </c>
      <c r="AG52" s="9">
        <v>45.36</v>
      </c>
      <c r="AH52" s="9">
        <v>0</v>
      </c>
      <c r="AI52" s="9">
        <v>11680.37</v>
      </c>
      <c r="AJ52" s="9">
        <v>0</v>
      </c>
      <c r="AK52" s="9">
        <v>23138.81</v>
      </c>
      <c r="AL52" s="9">
        <v>51384.12</v>
      </c>
      <c r="AM52" s="9">
        <v>210225.66</v>
      </c>
      <c r="AN52" s="9">
        <v>5443.2</v>
      </c>
      <c r="AO52" s="9">
        <v>225361.12</v>
      </c>
      <c r="AP52" s="9">
        <v>30097328.799999997</v>
      </c>
    </row>
    <row r="53" spans="1:42">
      <c r="A53" s="15" t="s">
        <v>46</v>
      </c>
      <c r="B53" s="9">
        <v>7385319.2999999998</v>
      </c>
      <c r="C53" s="9">
        <v>7668910.1200000001</v>
      </c>
      <c r="D53" s="9">
        <v>1097.4000000000001</v>
      </c>
      <c r="E53" s="9">
        <v>2179239.2400000002</v>
      </c>
      <c r="F53" s="9">
        <v>328482.75</v>
      </c>
      <c r="G53" s="9">
        <v>18051.16</v>
      </c>
      <c r="H53" s="9">
        <v>0</v>
      </c>
      <c r="I53" s="9">
        <v>72668.19</v>
      </c>
      <c r="J53" s="9">
        <v>4495.74</v>
      </c>
      <c r="K53" s="9">
        <v>1064867.44</v>
      </c>
      <c r="L53" s="9">
        <v>3078.09</v>
      </c>
      <c r="M53" s="9">
        <v>3825742.76</v>
      </c>
      <c r="N53" s="9">
        <v>1354049.67</v>
      </c>
      <c r="O53" s="9">
        <v>127294.76</v>
      </c>
      <c r="P53" s="9">
        <v>229.78</v>
      </c>
      <c r="Q53" s="9">
        <v>5263.04</v>
      </c>
      <c r="R53" s="9">
        <v>1946900.1</v>
      </c>
      <c r="S53" s="9">
        <v>518773.2</v>
      </c>
      <c r="T53" s="9">
        <v>634500.42000000004</v>
      </c>
      <c r="U53" s="9">
        <v>6917</v>
      </c>
      <c r="V53" s="9">
        <v>172662.27</v>
      </c>
      <c r="W53" s="9">
        <v>138721.62</v>
      </c>
      <c r="X53" s="9">
        <v>1341.8</v>
      </c>
      <c r="Y53" s="9">
        <v>4352.2700000000004</v>
      </c>
      <c r="Z53" s="9">
        <v>219143.94</v>
      </c>
      <c r="AA53" s="9">
        <v>4748.5</v>
      </c>
      <c r="AB53" s="9">
        <v>0</v>
      </c>
      <c r="AC53" s="9">
        <v>677774.41</v>
      </c>
      <c r="AD53" s="9">
        <v>1632.96</v>
      </c>
      <c r="AE53" s="9">
        <v>100251.94</v>
      </c>
      <c r="AF53" s="9">
        <v>34628.51</v>
      </c>
      <c r="AG53" s="9">
        <v>34.090000000000003</v>
      </c>
      <c r="AH53" s="9">
        <v>0</v>
      </c>
      <c r="AI53" s="9">
        <v>4734.58</v>
      </c>
      <c r="AJ53" s="9">
        <v>0</v>
      </c>
      <c r="AK53" s="9">
        <v>19162.39</v>
      </c>
      <c r="AL53" s="9">
        <v>50834.68</v>
      </c>
      <c r="AM53" s="9">
        <v>234594.33</v>
      </c>
      <c r="AN53" s="9">
        <v>5828.76</v>
      </c>
      <c r="AO53" s="9">
        <v>198342.37</v>
      </c>
      <c r="AP53" s="9">
        <v>29014669.580000017</v>
      </c>
    </row>
    <row r="54" spans="1:42">
      <c r="A54" s="15" t="s">
        <v>47</v>
      </c>
      <c r="B54" s="9">
        <v>7797904.25</v>
      </c>
      <c r="C54" s="9">
        <v>8964364.4399999995</v>
      </c>
      <c r="D54" s="9">
        <v>4762.8</v>
      </c>
      <c r="E54" s="9">
        <v>2393662.31</v>
      </c>
      <c r="F54" s="9">
        <v>530540.77</v>
      </c>
      <c r="G54" s="9">
        <v>20810.009999999998</v>
      </c>
      <c r="H54" s="9">
        <v>0</v>
      </c>
      <c r="I54" s="9">
        <v>166049.01</v>
      </c>
      <c r="J54" s="9">
        <v>5889.48</v>
      </c>
      <c r="K54" s="9">
        <v>1280144.05</v>
      </c>
      <c r="L54" s="9">
        <v>4087.2</v>
      </c>
      <c r="M54" s="9">
        <v>4297919.42</v>
      </c>
      <c r="N54" s="9">
        <v>2311887.25</v>
      </c>
      <c r="O54" s="9">
        <v>180764.51</v>
      </c>
      <c r="P54" s="9">
        <v>0</v>
      </c>
      <c r="Q54" s="9">
        <v>6168.96</v>
      </c>
      <c r="R54" s="9">
        <v>2324291.23</v>
      </c>
      <c r="S54" s="9">
        <v>786170.9</v>
      </c>
      <c r="T54" s="9">
        <v>748775.84</v>
      </c>
      <c r="U54" s="9">
        <v>3819</v>
      </c>
      <c r="V54" s="9">
        <v>204139.04</v>
      </c>
      <c r="W54" s="9">
        <v>116198.22</v>
      </c>
      <c r="X54" s="9">
        <v>1314.83</v>
      </c>
      <c r="Y54" s="9">
        <v>4060.71</v>
      </c>
      <c r="Z54" s="9">
        <v>250156.89</v>
      </c>
      <c r="AA54" s="9">
        <v>3852.66</v>
      </c>
      <c r="AB54" s="9">
        <v>0</v>
      </c>
      <c r="AC54" s="9">
        <v>708548.31</v>
      </c>
      <c r="AD54" s="9">
        <v>0</v>
      </c>
      <c r="AE54" s="9">
        <v>121620.83</v>
      </c>
      <c r="AF54" s="9">
        <v>31224.36</v>
      </c>
      <c r="AG54" s="9">
        <v>0</v>
      </c>
      <c r="AH54" s="9">
        <v>61.22</v>
      </c>
      <c r="AI54" s="9">
        <v>6122.03</v>
      </c>
      <c r="AJ54" s="9">
        <v>0</v>
      </c>
      <c r="AK54" s="9">
        <v>24478.22</v>
      </c>
      <c r="AL54" s="9">
        <v>64074.59</v>
      </c>
      <c r="AM54" s="9">
        <v>328265.52</v>
      </c>
      <c r="AN54" s="9">
        <v>5670</v>
      </c>
      <c r="AO54" s="9">
        <v>163326.68</v>
      </c>
      <c r="AP54" s="9">
        <v>33861125.539999999</v>
      </c>
    </row>
    <row r="55" spans="1:42">
      <c r="A55" s="15"/>
      <c r="B55" s="41">
        <f t="shared" ref="B55:AP55" si="3">SUBTOTAL(109,B43:B54)</f>
        <v>74420868.519999996</v>
      </c>
      <c r="C55" s="41">
        <f t="shared" si="3"/>
        <v>96783093.479999989</v>
      </c>
      <c r="D55" s="41">
        <f t="shared" si="3"/>
        <v>205273.43999999997</v>
      </c>
      <c r="E55" s="41">
        <f t="shared" si="3"/>
        <v>25092816.09</v>
      </c>
      <c r="F55" s="41">
        <f t="shared" si="3"/>
        <v>4193445.45</v>
      </c>
      <c r="G55" s="41">
        <f t="shared" si="3"/>
        <v>186663.67</v>
      </c>
      <c r="H55" s="41">
        <f t="shared" si="3"/>
        <v>0</v>
      </c>
      <c r="I55" s="41">
        <f t="shared" si="3"/>
        <v>1568039.64</v>
      </c>
      <c r="J55" s="41">
        <f t="shared" si="3"/>
        <v>76642.709999999992</v>
      </c>
      <c r="K55" s="41">
        <f t="shared" si="3"/>
        <v>11217651.790000001</v>
      </c>
      <c r="L55" s="41">
        <f t="shared" si="3"/>
        <v>53340.649999999994</v>
      </c>
      <c r="M55" s="41">
        <f t="shared" si="3"/>
        <v>41027052.039999999</v>
      </c>
      <c r="N55" s="41">
        <f t="shared" si="3"/>
        <v>15818126.1</v>
      </c>
      <c r="O55" s="41">
        <f t="shared" si="3"/>
        <v>1633240.33</v>
      </c>
      <c r="P55" s="41">
        <f t="shared" si="3"/>
        <v>1162.18</v>
      </c>
      <c r="Q55" s="41">
        <f t="shared" si="3"/>
        <v>55434.46</v>
      </c>
      <c r="R55" s="41">
        <f t="shared" si="3"/>
        <v>21813203.120000001</v>
      </c>
      <c r="S55" s="41">
        <f t="shared" si="3"/>
        <v>4959317.370000001</v>
      </c>
      <c r="T55" s="41">
        <f t="shared" si="3"/>
        <v>5863220.8199999994</v>
      </c>
      <c r="U55" s="41">
        <f t="shared" si="3"/>
        <v>51061.75</v>
      </c>
      <c r="V55" s="41">
        <f t="shared" si="3"/>
        <v>1799431.74</v>
      </c>
      <c r="W55" s="41">
        <f t="shared" si="3"/>
        <v>1219901.53</v>
      </c>
      <c r="X55" s="41">
        <f t="shared" si="3"/>
        <v>17721.559999999998</v>
      </c>
      <c r="Y55" s="41">
        <f t="shared" si="3"/>
        <v>46760.030000000006</v>
      </c>
      <c r="Z55" s="41">
        <f t="shared" si="3"/>
        <v>2486324.85</v>
      </c>
      <c r="AA55" s="41">
        <f t="shared" si="3"/>
        <v>73409.490000000005</v>
      </c>
      <c r="AB55" s="41">
        <f t="shared" si="3"/>
        <v>0</v>
      </c>
      <c r="AC55" s="41">
        <f t="shared" si="3"/>
        <v>9820060.7200000007</v>
      </c>
      <c r="AD55" s="41">
        <f t="shared" si="3"/>
        <v>17280.03</v>
      </c>
      <c r="AE55" s="41">
        <f t="shared" si="3"/>
        <v>1358215.11</v>
      </c>
      <c r="AF55" s="41">
        <f t="shared" si="3"/>
        <v>372026.74000000005</v>
      </c>
      <c r="AG55" s="41">
        <f t="shared" si="3"/>
        <v>1227.1999999999998</v>
      </c>
      <c r="AH55" s="41">
        <f t="shared" si="3"/>
        <v>61.22</v>
      </c>
      <c r="AI55" s="41">
        <f t="shared" si="3"/>
        <v>98474.63</v>
      </c>
      <c r="AJ55" s="41">
        <f t="shared" si="3"/>
        <v>0</v>
      </c>
      <c r="AK55" s="41">
        <f t="shared" si="3"/>
        <v>286687.01</v>
      </c>
      <c r="AL55" s="41">
        <f t="shared" si="3"/>
        <v>737299.03</v>
      </c>
      <c r="AM55" s="41">
        <f t="shared" si="3"/>
        <v>2901750.08</v>
      </c>
      <c r="AN55" s="41">
        <f t="shared" si="3"/>
        <v>38760.239999999998</v>
      </c>
      <c r="AO55" s="41">
        <f t="shared" si="3"/>
        <v>2610817.4200000004</v>
      </c>
      <c r="AP55" s="41">
        <f t="shared" si="3"/>
        <v>328905862.24000007</v>
      </c>
    </row>
    <row r="56" spans="1:42">
      <c r="A56" s="15" t="s">
        <v>48</v>
      </c>
      <c r="B56" s="9">
        <v>6631708.0899999999</v>
      </c>
      <c r="C56" s="9">
        <v>8197251</v>
      </c>
      <c r="D56" s="9">
        <v>54431.64</v>
      </c>
      <c r="E56" s="9">
        <v>1951205.44</v>
      </c>
      <c r="F56" s="9">
        <v>424021.3</v>
      </c>
      <c r="G56" s="9">
        <v>18981.12</v>
      </c>
      <c r="H56" s="9">
        <v>0</v>
      </c>
      <c r="I56" s="9">
        <v>189147.77</v>
      </c>
      <c r="J56" s="9">
        <v>6210.98</v>
      </c>
      <c r="K56" s="9">
        <v>1018705.74</v>
      </c>
      <c r="L56" s="9">
        <v>1667.64</v>
      </c>
      <c r="M56" s="9">
        <v>2938513.17</v>
      </c>
      <c r="N56" s="9">
        <v>1221563.79</v>
      </c>
      <c r="O56" s="9">
        <v>161704.66</v>
      </c>
      <c r="P56" s="9">
        <v>0</v>
      </c>
      <c r="Q56" s="9">
        <v>8719.36</v>
      </c>
      <c r="R56" s="9">
        <v>1976500.34</v>
      </c>
      <c r="S56" s="9">
        <v>346330.12</v>
      </c>
      <c r="T56" s="9">
        <v>744762.07</v>
      </c>
      <c r="U56" s="9">
        <v>10964</v>
      </c>
      <c r="V56" s="9">
        <v>159997.35999999999</v>
      </c>
      <c r="W56" s="9">
        <v>39330.06</v>
      </c>
      <c r="X56" s="9">
        <v>1216.07</v>
      </c>
      <c r="Y56" s="9">
        <v>2568.2399999999998</v>
      </c>
      <c r="Z56" s="9">
        <v>197669.16</v>
      </c>
      <c r="AA56" s="9">
        <v>5255.24</v>
      </c>
      <c r="AB56" s="9">
        <v>3.76</v>
      </c>
      <c r="AC56" s="9">
        <v>503692.18</v>
      </c>
      <c r="AD56" s="9">
        <v>1224.72</v>
      </c>
      <c r="AE56" s="9">
        <v>98015.75</v>
      </c>
      <c r="AF56" s="9">
        <v>34526.699999999997</v>
      </c>
      <c r="AG56" s="9">
        <v>0</v>
      </c>
      <c r="AH56" s="9">
        <v>0</v>
      </c>
      <c r="AI56" s="9">
        <v>2308.88</v>
      </c>
      <c r="AJ56" s="9">
        <v>0</v>
      </c>
      <c r="AK56" s="9">
        <v>20307.14</v>
      </c>
      <c r="AL56" s="9">
        <v>59368.63</v>
      </c>
      <c r="AM56" s="9">
        <v>327429.34999999998</v>
      </c>
      <c r="AN56" s="9">
        <v>5034.96</v>
      </c>
      <c r="AO56" s="9">
        <v>155786.9</v>
      </c>
      <c r="AP56" s="9">
        <v>27516123.329999994</v>
      </c>
    </row>
    <row r="57" spans="1:42">
      <c r="A57" s="15" t="s">
        <v>49</v>
      </c>
      <c r="B57" s="9">
        <v>5786975.8700000001</v>
      </c>
      <c r="C57" s="9">
        <v>6749141.5099999998</v>
      </c>
      <c r="D57" s="9">
        <v>254790.32</v>
      </c>
      <c r="E57" s="9">
        <v>1592029.9</v>
      </c>
      <c r="F57" s="9">
        <v>501096.39</v>
      </c>
      <c r="G57" s="9">
        <v>16641.400000000001</v>
      </c>
      <c r="H57" s="9">
        <v>0</v>
      </c>
      <c r="I57" s="9">
        <v>19466.46</v>
      </c>
      <c r="J57" s="9">
        <v>3767.63</v>
      </c>
      <c r="K57" s="9">
        <v>899323.96</v>
      </c>
      <c r="L57" s="9">
        <v>2168.2800000000002</v>
      </c>
      <c r="M57" s="9">
        <v>2631334.9</v>
      </c>
      <c r="N57" s="9">
        <v>1112985.29</v>
      </c>
      <c r="O57" s="9">
        <v>159468.79</v>
      </c>
      <c r="P57" s="9">
        <v>0</v>
      </c>
      <c r="Q57" s="9">
        <v>2540.16</v>
      </c>
      <c r="R57" s="9">
        <v>1801257.84</v>
      </c>
      <c r="S57" s="9">
        <v>336594.14</v>
      </c>
      <c r="T57" s="9">
        <v>1030710.51</v>
      </c>
      <c r="U57" s="9">
        <v>1248</v>
      </c>
      <c r="V57" s="9">
        <v>154394.48000000001</v>
      </c>
      <c r="W57" s="9">
        <v>39612.9</v>
      </c>
      <c r="X57" s="9">
        <v>1067.1300000000001</v>
      </c>
      <c r="Y57" s="9">
        <v>1886.64</v>
      </c>
      <c r="Z57" s="9">
        <v>171446.34</v>
      </c>
      <c r="AA57" s="9">
        <v>4872.03</v>
      </c>
      <c r="AB57" s="9">
        <v>0</v>
      </c>
      <c r="AC57" s="9">
        <v>426227.51</v>
      </c>
      <c r="AD57" s="9">
        <v>9966.36</v>
      </c>
      <c r="AE57" s="9">
        <v>99448.89</v>
      </c>
      <c r="AF57" s="9">
        <v>26497.06</v>
      </c>
      <c r="AG57" s="9">
        <v>54.18</v>
      </c>
      <c r="AH57" s="9">
        <v>0</v>
      </c>
      <c r="AI57" s="9">
        <v>1682.2</v>
      </c>
      <c r="AJ57" s="9">
        <v>0</v>
      </c>
      <c r="AK57" s="9">
        <v>16330.26</v>
      </c>
      <c r="AL57" s="9">
        <v>62223.27</v>
      </c>
      <c r="AM57" s="9">
        <v>181067.88</v>
      </c>
      <c r="AN57" s="9">
        <v>3198.44</v>
      </c>
      <c r="AO57" s="9">
        <v>194104.3</v>
      </c>
      <c r="AP57" s="9">
        <v>24295621.220000003</v>
      </c>
    </row>
    <row r="58" spans="1:42">
      <c r="A58" s="15" t="s">
        <v>50</v>
      </c>
      <c r="B58" s="9">
        <v>4589248.0999999996</v>
      </c>
      <c r="C58" s="9">
        <v>7402658.7800000003</v>
      </c>
      <c r="D58" s="9">
        <v>75441.61</v>
      </c>
      <c r="E58" s="9">
        <v>1556422.81</v>
      </c>
      <c r="F58" s="9">
        <v>387067.24</v>
      </c>
      <c r="G58" s="9">
        <v>19166.93</v>
      </c>
      <c r="H58" s="9">
        <v>0</v>
      </c>
      <c r="I58" s="9">
        <v>260510.85</v>
      </c>
      <c r="J58" s="9">
        <v>2322.5</v>
      </c>
      <c r="K58" s="9">
        <v>890601.92</v>
      </c>
      <c r="L58" s="9">
        <v>2181.2600000000002</v>
      </c>
      <c r="M58" s="9">
        <v>2554800.48</v>
      </c>
      <c r="N58" s="9">
        <v>1214923.18</v>
      </c>
      <c r="O58" s="9">
        <v>148557.07999999999</v>
      </c>
      <c r="P58" s="9">
        <v>0</v>
      </c>
      <c r="Q58" s="9">
        <v>408.24</v>
      </c>
      <c r="R58" s="9">
        <v>1930157.85</v>
      </c>
      <c r="S58" s="9">
        <v>401607.23</v>
      </c>
      <c r="T58" s="9">
        <v>675136.14</v>
      </c>
      <c r="U58" s="9">
        <v>6120</v>
      </c>
      <c r="V58" s="9">
        <v>133757.59</v>
      </c>
      <c r="W58" s="9">
        <v>68917.070000000007</v>
      </c>
      <c r="X58" s="9">
        <v>1453.41</v>
      </c>
      <c r="Y58" s="9">
        <v>1399.08</v>
      </c>
      <c r="Z58" s="9">
        <v>158869.21</v>
      </c>
      <c r="AA58" s="9">
        <v>4056.58</v>
      </c>
      <c r="AB58" s="9">
        <v>0</v>
      </c>
      <c r="AC58" s="9">
        <v>601701.93000000005</v>
      </c>
      <c r="AD58" s="9">
        <v>19640.900000000001</v>
      </c>
      <c r="AE58" s="9">
        <v>70668.789999999994</v>
      </c>
      <c r="AF58" s="9">
        <v>27772.720000000001</v>
      </c>
      <c r="AG58" s="9">
        <v>97.62</v>
      </c>
      <c r="AH58" s="9">
        <v>0</v>
      </c>
      <c r="AI58" s="9">
        <v>2426.1999999999998</v>
      </c>
      <c r="AJ58" s="9">
        <v>0</v>
      </c>
      <c r="AK58" s="9">
        <v>15497.5</v>
      </c>
      <c r="AL58" s="9">
        <v>59795.26</v>
      </c>
      <c r="AM58" s="9">
        <v>167127.07</v>
      </c>
      <c r="AN58" s="9">
        <v>4762.8</v>
      </c>
      <c r="AO58" s="9">
        <v>269910.40000000002</v>
      </c>
      <c r="AP58" s="9">
        <v>23725186.329999991</v>
      </c>
    </row>
    <row r="59" spans="1:42">
      <c r="A59" s="15" t="s">
        <v>51</v>
      </c>
      <c r="B59" s="9">
        <v>4503664.82</v>
      </c>
      <c r="C59" s="9">
        <v>9640792.8599999994</v>
      </c>
      <c r="D59" s="9">
        <v>108826.16</v>
      </c>
      <c r="E59" s="9">
        <v>2061559.53</v>
      </c>
      <c r="F59" s="9">
        <v>352250.75</v>
      </c>
      <c r="G59" s="9">
        <v>20487.810000000001</v>
      </c>
      <c r="H59" s="9">
        <v>0</v>
      </c>
      <c r="I59" s="9">
        <v>138684.79999999999</v>
      </c>
      <c r="J59" s="9">
        <v>2367.4499999999998</v>
      </c>
      <c r="K59" s="9">
        <v>912933.87</v>
      </c>
      <c r="L59" s="9">
        <v>387.52</v>
      </c>
      <c r="M59" s="9">
        <v>2161138.92</v>
      </c>
      <c r="N59" s="9">
        <v>1379251.63</v>
      </c>
      <c r="O59" s="9">
        <v>167708.57999999999</v>
      </c>
      <c r="P59" s="9">
        <v>0</v>
      </c>
      <c r="Q59" s="9">
        <v>0</v>
      </c>
      <c r="R59" s="9">
        <v>2070710.08</v>
      </c>
      <c r="S59" s="9">
        <v>425388.11</v>
      </c>
      <c r="T59" s="9">
        <v>445266.57</v>
      </c>
      <c r="U59" s="9">
        <v>1172</v>
      </c>
      <c r="V59" s="9">
        <v>193131.71</v>
      </c>
      <c r="W59" s="9">
        <v>66236.94</v>
      </c>
      <c r="X59" s="9">
        <v>1827.84</v>
      </c>
      <c r="Y59" s="9">
        <v>1565.69</v>
      </c>
      <c r="Z59" s="9">
        <v>191192.18</v>
      </c>
      <c r="AA59" s="9">
        <v>4695.46</v>
      </c>
      <c r="AB59" s="9">
        <v>0</v>
      </c>
      <c r="AC59" s="9">
        <v>695119.64</v>
      </c>
      <c r="AD59" s="9">
        <v>10523.52</v>
      </c>
      <c r="AE59" s="9">
        <v>69690.73</v>
      </c>
      <c r="AF59" s="9">
        <v>27861.3</v>
      </c>
      <c r="AG59" s="9">
        <v>306.29000000000002</v>
      </c>
      <c r="AH59" s="9">
        <v>0</v>
      </c>
      <c r="AI59" s="9">
        <v>1605.51</v>
      </c>
      <c r="AJ59" s="9">
        <v>0</v>
      </c>
      <c r="AK59" s="9">
        <v>26249.65</v>
      </c>
      <c r="AL59" s="9">
        <v>69445.98</v>
      </c>
      <c r="AM59" s="9">
        <v>240363.72</v>
      </c>
      <c r="AN59" s="9">
        <v>5919.48</v>
      </c>
      <c r="AO59" s="9">
        <v>246383.88</v>
      </c>
      <c r="AP59" s="9">
        <v>26244710.980000004</v>
      </c>
    </row>
    <row r="60" spans="1:42">
      <c r="A60" s="15" t="s">
        <v>52</v>
      </c>
      <c r="B60" s="9">
        <v>4653648.68</v>
      </c>
      <c r="C60" s="9">
        <v>8190188.46</v>
      </c>
      <c r="D60" s="9">
        <v>5793.8</v>
      </c>
      <c r="E60" s="9">
        <v>2329098.6</v>
      </c>
      <c r="F60" s="9">
        <v>371195.68</v>
      </c>
      <c r="G60" s="9">
        <v>25551.31</v>
      </c>
      <c r="H60" s="9">
        <v>0</v>
      </c>
      <c r="I60" s="9">
        <v>145942.97</v>
      </c>
      <c r="J60" s="9">
        <v>3795.34</v>
      </c>
      <c r="K60" s="9">
        <v>950451.31</v>
      </c>
      <c r="L60" s="9">
        <v>997.92</v>
      </c>
      <c r="M60" s="9">
        <v>2626939.94</v>
      </c>
      <c r="N60" s="9">
        <v>1616242.39</v>
      </c>
      <c r="O60" s="9">
        <v>193149.91</v>
      </c>
      <c r="P60" s="9">
        <v>0</v>
      </c>
      <c r="Q60" s="9">
        <v>1.81</v>
      </c>
      <c r="R60" s="9">
        <v>2320653.81</v>
      </c>
      <c r="S60" s="9">
        <v>446418.44</v>
      </c>
      <c r="T60" s="9">
        <v>428307.96</v>
      </c>
      <c r="U60" s="9">
        <v>5056</v>
      </c>
      <c r="V60" s="9">
        <v>291445.28999999998</v>
      </c>
      <c r="W60" s="9">
        <v>57797.82</v>
      </c>
      <c r="X60" s="9">
        <v>1222.76</v>
      </c>
      <c r="Y60" s="9">
        <v>1225.3699999999999</v>
      </c>
      <c r="Z60" s="9">
        <v>227863.22</v>
      </c>
      <c r="AA60" s="9">
        <v>5694.01</v>
      </c>
      <c r="AB60" s="9">
        <v>0</v>
      </c>
      <c r="AC60" s="9">
        <v>740352.59</v>
      </c>
      <c r="AD60" s="9">
        <v>0</v>
      </c>
      <c r="AE60" s="9">
        <v>105504.19</v>
      </c>
      <c r="AF60" s="9">
        <v>30590.84</v>
      </c>
      <c r="AG60" s="9">
        <v>45.36</v>
      </c>
      <c r="AH60" s="9">
        <v>0</v>
      </c>
      <c r="AI60" s="9">
        <v>1180.94</v>
      </c>
      <c r="AJ60" s="9">
        <v>0</v>
      </c>
      <c r="AK60" s="9">
        <v>24622.94</v>
      </c>
      <c r="AL60" s="9">
        <v>71985.2</v>
      </c>
      <c r="AM60" s="9">
        <v>214535.24</v>
      </c>
      <c r="AN60" s="9">
        <v>8777.16</v>
      </c>
      <c r="AO60" s="9">
        <v>285689.09000000003</v>
      </c>
      <c r="AP60" s="9">
        <v>26381966.350000005</v>
      </c>
    </row>
    <row r="61" spans="1:42">
      <c r="A61" s="15" t="s">
        <v>53</v>
      </c>
      <c r="B61" s="9">
        <v>4925203.79</v>
      </c>
      <c r="C61" s="9">
        <v>8115709.4400000004</v>
      </c>
      <c r="D61" s="9">
        <v>11760.8</v>
      </c>
      <c r="E61" s="9">
        <v>2224269.0499999998</v>
      </c>
      <c r="F61" s="9">
        <v>496301.13</v>
      </c>
      <c r="G61" s="9">
        <v>28594.23</v>
      </c>
      <c r="H61" s="9">
        <v>0</v>
      </c>
      <c r="I61" s="9">
        <v>104417.59</v>
      </c>
      <c r="J61" s="9">
        <v>5488.82</v>
      </c>
      <c r="K61" s="9">
        <v>1110958.23</v>
      </c>
      <c r="L61" s="9">
        <v>317.52</v>
      </c>
      <c r="M61" s="9">
        <v>3424956.3</v>
      </c>
      <c r="N61" s="9">
        <v>1641903.96</v>
      </c>
      <c r="O61" s="9">
        <v>207564.06</v>
      </c>
      <c r="P61" s="9">
        <v>0</v>
      </c>
      <c r="Q61" s="9">
        <v>23.62</v>
      </c>
      <c r="R61" s="9">
        <v>2318599.36</v>
      </c>
      <c r="S61" s="9">
        <v>474140.91</v>
      </c>
      <c r="T61" s="9">
        <v>556427.48</v>
      </c>
      <c r="U61" s="9">
        <v>610</v>
      </c>
      <c r="V61" s="9">
        <v>267627.96000000002</v>
      </c>
      <c r="W61" s="9">
        <v>39871.440000000002</v>
      </c>
      <c r="X61" s="9">
        <v>1318.13</v>
      </c>
      <c r="Y61" s="9">
        <v>1358.63</v>
      </c>
      <c r="Z61" s="9">
        <v>223600.01</v>
      </c>
      <c r="AA61" s="9">
        <v>5262.27</v>
      </c>
      <c r="AB61" s="9">
        <v>2721</v>
      </c>
      <c r="AC61" s="9">
        <v>781286.86</v>
      </c>
      <c r="AD61" s="9">
        <v>0</v>
      </c>
      <c r="AE61" s="9">
        <v>106630.18</v>
      </c>
      <c r="AF61" s="9">
        <v>33878.86</v>
      </c>
      <c r="AG61" s="9">
        <v>47.86</v>
      </c>
      <c r="AH61" s="9">
        <v>0</v>
      </c>
      <c r="AI61" s="9">
        <v>2361.08</v>
      </c>
      <c r="AJ61" s="9">
        <v>0</v>
      </c>
      <c r="AK61" s="9">
        <v>19555.68</v>
      </c>
      <c r="AL61" s="9">
        <v>44908.1</v>
      </c>
      <c r="AM61" s="9">
        <v>322932.77</v>
      </c>
      <c r="AN61" s="9">
        <v>7465.64</v>
      </c>
      <c r="AO61" s="9">
        <v>202735.08</v>
      </c>
      <c r="AP61" s="9">
        <v>27710807.84</v>
      </c>
    </row>
    <row r="62" spans="1:42">
      <c r="A62" s="15" t="s">
        <v>54</v>
      </c>
      <c r="B62" s="9">
        <v>5828508.7699999996</v>
      </c>
      <c r="C62" s="9">
        <v>8050983.5700000003</v>
      </c>
      <c r="D62" s="9">
        <v>56037.32</v>
      </c>
      <c r="E62" s="9">
        <v>2060417.44</v>
      </c>
      <c r="F62" s="9">
        <v>495056.63</v>
      </c>
      <c r="G62" s="9">
        <v>24858.2</v>
      </c>
      <c r="H62" s="9">
        <v>0</v>
      </c>
      <c r="I62" s="9">
        <v>169811.72</v>
      </c>
      <c r="J62" s="9">
        <v>6479.4</v>
      </c>
      <c r="K62" s="9">
        <v>1211078.8899999999</v>
      </c>
      <c r="L62" s="9">
        <v>340.2</v>
      </c>
      <c r="M62" s="9">
        <v>4267917.12</v>
      </c>
      <c r="N62" s="9">
        <v>1644718.09</v>
      </c>
      <c r="O62" s="9">
        <v>223866.04</v>
      </c>
      <c r="P62" s="9">
        <v>0</v>
      </c>
      <c r="Q62" s="9">
        <v>18.18</v>
      </c>
      <c r="R62" s="9">
        <v>2331204.6800000002</v>
      </c>
      <c r="S62" s="9">
        <v>531832.5</v>
      </c>
      <c r="T62" s="9">
        <v>380079.77</v>
      </c>
      <c r="U62" s="9">
        <v>12130</v>
      </c>
      <c r="V62" s="9">
        <v>243841.28</v>
      </c>
      <c r="W62" s="9">
        <v>36783.39</v>
      </c>
      <c r="X62" s="9">
        <v>1292.74</v>
      </c>
      <c r="Y62" s="9">
        <v>2095.54</v>
      </c>
      <c r="Z62" s="9">
        <v>206875.5</v>
      </c>
      <c r="AA62" s="9">
        <v>5809.82</v>
      </c>
      <c r="AB62" s="9">
        <v>0</v>
      </c>
      <c r="AC62" s="9">
        <v>662627.89</v>
      </c>
      <c r="AD62" s="9">
        <v>0</v>
      </c>
      <c r="AE62" s="9">
        <v>85202.31</v>
      </c>
      <c r="AF62" s="9">
        <v>36141.279999999999</v>
      </c>
      <c r="AG62" s="9">
        <v>557.44000000000005</v>
      </c>
      <c r="AH62" s="9">
        <v>0</v>
      </c>
      <c r="AI62" s="9">
        <v>3822.84</v>
      </c>
      <c r="AJ62" s="9">
        <v>0</v>
      </c>
      <c r="AK62" s="9">
        <v>24357.1</v>
      </c>
      <c r="AL62" s="9">
        <v>37168.620000000003</v>
      </c>
      <c r="AM62" s="9">
        <v>326265.48</v>
      </c>
      <c r="AN62" s="9">
        <v>4785.4799999999996</v>
      </c>
      <c r="AO62" s="9">
        <v>194270.76</v>
      </c>
      <c r="AP62" s="9">
        <v>29167235.990000006</v>
      </c>
    </row>
    <row r="63" spans="1:42">
      <c r="A63" s="15" t="s">
        <v>55</v>
      </c>
      <c r="B63" s="9">
        <v>6423704.7999999998</v>
      </c>
      <c r="C63" s="9">
        <v>6238534.1200000001</v>
      </c>
      <c r="D63" s="9">
        <v>37618.76</v>
      </c>
      <c r="E63" s="9">
        <v>2421111.02</v>
      </c>
      <c r="F63" s="9">
        <v>388542.29</v>
      </c>
      <c r="G63" s="9">
        <v>31095.27</v>
      </c>
      <c r="H63" s="9">
        <v>0</v>
      </c>
      <c r="I63" s="9">
        <v>132914.9</v>
      </c>
      <c r="J63" s="9">
        <v>5200.3599999999997</v>
      </c>
      <c r="K63" s="9">
        <v>1198490.08</v>
      </c>
      <c r="L63" s="9">
        <v>68.040000000000006</v>
      </c>
      <c r="M63" s="9">
        <v>4082075.16</v>
      </c>
      <c r="N63" s="9">
        <v>1609544.08</v>
      </c>
      <c r="O63" s="9">
        <v>203635.15</v>
      </c>
      <c r="P63" s="9">
        <v>0</v>
      </c>
      <c r="Q63" s="9">
        <v>0</v>
      </c>
      <c r="R63" s="9">
        <v>2203726.84</v>
      </c>
      <c r="S63" s="9">
        <v>597263.26</v>
      </c>
      <c r="T63" s="9">
        <v>247103.57</v>
      </c>
      <c r="U63" s="9">
        <v>663</v>
      </c>
      <c r="V63" s="9">
        <v>270789.62</v>
      </c>
      <c r="W63" s="9">
        <v>50089.49</v>
      </c>
      <c r="X63" s="9">
        <v>1848.29</v>
      </c>
      <c r="Y63" s="9">
        <v>1776.5</v>
      </c>
      <c r="Z63" s="9">
        <v>198310.03</v>
      </c>
      <c r="AA63" s="9">
        <v>5345.89</v>
      </c>
      <c r="AB63" s="9">
        <v>0</v>
      </c>
      <c r="AC63" s="9">
        <v>543848.92000000004</v>
      </c>
      <c r="AD63" s="9">
        <v>0</v>
      </c>
      <c r="AE63" s="9">
        <v>89938.02</v>
      </c>
      <c r="AF63" s="9">
        <v>28954.080000000002</v>
      </c>
      <c r="AG63" s="9">
        <v>421.44</v>
      </c>
      <c r="AH63" s="9">
        <v>0</v>
      </c>
      <c r="AI63" s="9">
        <v>2195.1799999999998</v>
      </c>
      <c r="AJ63" s="9">
        <v>0</v>
      </c>
      <c r="AK63" s="9">
        <v>26571.22</v>
      </c>
      <c r="AL63" s="9">
        <v>53839.74</v>
      </c>
      <c r="AM63" s="9">
        <v>317289.59999999998</v>
      </c>
      <c r="AN63" s="9">
        <v>5670</v>
      </c>
      <c r="AO63" s="9">
        <v>195622.63</v>
      </c>
      <c r="AP63" s="9">
        <v>27613801.349999994</v>
      </c>
    </row>
    <row r="64" spans="1:42">
      <c r="A64" s="15" t="s">
        <v>56</v>
      </c>
      <c r="B64" s="9">
        <v>6733483.6399999997</v>
      </c>
      <c r="C64" s="9">
        <v>6876501.1900000004</v>
      </c>
      <c r="D64" s="9">
        <v>7503.1</v>
      </c>
      <c r="E64" s="9">
        <v>2102799.39</v>
      </c>
      <c r="F64" s="9">
        <v>432120.37</v>
      </c>
      <c r="G64" s="9">
        <v>43434.53</v>
      </c>
      <c r="H64" s="9">
        <v>0</v>
      </c>
      <c r="I64" s="9">
        <v>115278.64</v>
      </c>
      <c r="J64" s="9">
        <v>4973.74</v>
      </c>
      <c r="K64" s="9">
        <v>1148400.19</v>
      </c>
      <c r="L64" s="9">
        <v>769.82</v>
      </c>
      <c r="M64" s="9">
        <v>4043956.47</v>
      </c>
      <c r="N64" s="9">
        <v>1478209.54</v>
      </c>
      <c r="O64" s="9">
        <v>218330.56</v>
      </c>
      <c r="P64" s="9">
        <v>254.33</v>
      </c>
      <c r="Q64" s="9">
        <v>0</v>
      </c>
      <c r="R64" s="9">
        <v>2269148.5</v>
      </c>
      <c r="S64" s="9">
        <v>473291.7</v>
      </c>
      <c r="T64" s="9">
        <v>306886.53000000003</v>
      </c>
      <c r="U64" s="9">
        <v>536</v>
      </c>
      <c r="V64" s="9">
        <v>243296.51</v>
      </c>
      <c r="W64" s="9">
        <v>49094.63</v>
      </c>
      <c r="X64" s="9">
        <v>1640.5</v>
      </c>
      <c r="Y64" s="9">
        <v>2408</v>
      </c>
      <c r="Z64" s="9">
        <v>211362.73</v>
      </c>
      <c r="AA64" s="9">
        <v>6602.9</v>
      </c>
      <c r="AB64" s="9">
        <v>0</v>
      </c>
      <c r="AC64" s="9">
        <v>666177.15</v>
      </c>
      <c r="AD64" s="9">
        <v>0</v>
      </c>
      <c r="AE64" s="9">
        <v>111965.7</v>
      </c>
      <c r="AF64" s="9">
        <v>26118.080000000002</v>
      </c>
      <c r="AG64" s="9">
        <v>710.72</v>
      </c>
      <c r="AH64" s="9">
        <v>0</v>
      </c>
      <c r="AI64" s="9">
        <v>10882.84</v>
      </c>
      <c r="AJ64" s="9">
        <v>0</v>
      </c>
      <c r="AK64" s="9">
        <v>22592.54</v>
      </c>
      <c r="AL64" s="9">
        <v>62512.32</v>
      </c>
      <c r="AM64" s="9">
        <v>369411.92</v>
      </c>
      <c r="AN64" s="9">
        <v>5647.32</v>
      </c>
      <c r="AO64" s="9">
        <v>221377.83</v>
      </c>
      <c r="AP64" s="9">
        <v>28267679.929999989</v>
      </c>
    </row>
    <row r="65" spans="1:42">
      <c r="A65" s="15" t="s">
        <v>57</v>
      </c>
      <c r="B65" s="9">
        <v>6900165.1600000001</v>
      </c>
      <c r="C65" s="9">
        <v>7133780.46</v>
      </c>
      <c r="D65" s="9">
        <v>112836.38</v>
      </c>
      <c r="E65" s="9">
        <v>1894947.79</v>
      </c>
      <c r="F65" s="9">
        <v>498599.88</v>
      </c>
      <c r="G65" s="9">
        <v>25350.3</v>
      </c>
      <c r="H65" s="9">
        <v>0</v>
      </c>
      <c r="I65" s="9">
        <v>209735.1</v>
      </c>
      <c r="J65" s="9">
        <v>4608.32</v>
      </c>
      <c r="K65" s="9">
        <v>1202103.8</v>
      </c>
      <c r="L65" s="9">
        <v>1195.76</v>
      </c>
      <c r="M65" s="9">
        <v>4078835.27</v>
      </c>
      <c r="N65" s="9">
        <v>1443671.89</v>
      </c>
      <c r="O65" s="9">
        <v>211640.23</v>
      </c>
      <c r="P65" s="9">
        <v>0</v>
      </c>
      <c r="Q65" s="9">
        <v>0</v>
      </c>
      <c r="R65" s="9">
        <v>2357213.7400000002</v>
      </c>
      <c r="S65" s="9">
        <v>522272.23</v>
      </c>
      <c r="T65" s="9">
        <v>374016.84</v>
      </c>
      <c r="U65" s="9">
        <v>1647</v>
      </c>
      <c r="V65" s="9">
        <v>248793.26</v>
      </c>
      <c r="W65" s="9">
        <v>51716.69</v>
      </c>
      <c r="X65" s="9">
        <v>1402.55</v>
      </c>
      <c r="Y65" s="9">
        <v>3340.62</v>
      </c>
      <c r="Z65" s="9">
        <v>228484.07</v>
      </c>
      <c r="AA65" s="9">
        <v>7501.98</v>
      </c>
      <c r="AB65" s="9">
        <v>0</v>
      </c>
      <c r="AC65" s="9">
        <v>800916.05</v>
      </c>
      <c r="AD65" s="9">
        <v>281.41000000000003</v>
      </c>
      <c r="AE65" s="9">
        <v>103480.68</v>
      </c>
      <c r="AF65" s="9">
        <v>36485.120000000003</v>
      </c>
      <c r="AG65" s="9">
        <v>48</v>
      </c>
      <c r="AH65" s="9">
        <v>69.900000000000006</v>
      </c>
      <c r="AI65" s="9">
        <v>4092.44</v>
      </c>
      <c r="AJ65" s="9">
        <v>136.08000000000001</v>
      </c>
      <c r="AK65" s="9">
        <v>29566.04</v>
      </c>
      <c r="AL65" s="9">
        <v>62019.11</v>
      </c>
      <c r="AM65" s="9">
        <v>280816.11</v>
      </c>
      <c r="AN65" s="9">
        <v>4286.5200000000004</v>
      </c>
      <c r="AO65" s="9">
        <v>220415.17</v>
      </c>
      <c r="AP65" s="9">
        <v>29056471.95000001</v>
      </c>
    </row>
    <row r="66" spans="1:42">
      <c r="A66" s="15" t="s">
        <v>58</v>
      </c>
      <c r="B66" s="9">
        <v>5904464.2800000003</v>
      </c>
      <c r="C66" s="9">
        <v>6690001.2800000003</v>
      </c>
      <c r="D66" s="9">
        <v>19619.62</v>
      </c>
      <c r="E66" s="9">
        <v>2123548.12</v>
      </c>
      <c r="F66" s="9">
        <v>448201.33</v>
      </c>
      <c r="G66" s="9">
        <v>20110.53</v>
      </c>
      <c r="H66" s="9">
        <v>0</v>
      </c>
      <c r="I66" s="9">
        <v>42714.29</v>
      </c>
      <c r="J66" s="9">
        <v>3693.08</v>
      </c>
      <c r="K66" s="9">
        <v>1142994.3400000001</v>
      </c>
      <c r="L66" s="9">
        <v>3435.72</v>
      </c>
      <c r="M66" s="9">
        <v>3783336.34</v>
      </c>
      <c r="N66" s="9">
        <v>1558740.95</v>
      </c>
      <c r="O66" s="9">
        <v>199212.2</v>
      </c>
      <c r="P66" s="9">
        <v>198</v>
      </c>
      <c r="Q66" s="9">
        <v>0</v>
      </c>
      <c r="R66" s="9">
        <v>2311423.52</v>
      </c>
      <c r="S66" s="9">
        <v>580933.36</v>
      </c>
      <c r="T66" s="9">
        <v>489706.35</v>
      </c>
      <c r="U66" s="9">
        <v>1961</v>
      </c>
      <c r="V66" s="9">
        <v>227585.72</v>
      </c>
      <c r="W66" s="9">
        <v>72331.67</v>
      </c>
      <c r="X66" s="9">
        <v>1436.94</v>
      </c>
      <c r="Y66" s="9">
        <v>3935.4</v>
      </c>
      <c r="Z66" s="9">
        <v>219573.53</v>
      </c>
      <c r="AA66" s="9">
        <v>5442.48</v>
      </c>
      <c r="AB66" s="9">
        <v>544</v>
      </c>
      <c r="AC66" s="9">
        <v>652025.91</v>
      </c>
      <c r="AD66" s="9">
        <v>0</v>
      </c>
      <c r="AE66" s="9">
        <v>111250.18</v>
      </c>
      <c r="AF66" s="9">
        <v>32321.32</v>
      </c>
      <c r="AG66" s="9">
        <v>218.36</v>
      </c>
      <c r="AH66" s="9">
        <v>0</v>
      </c>
      <c r="AI66" s="9">
        <v>1585.88</v>
      </c>
      <c r="AJ66" s="9">
        <v>0</v>
      </c>
      <c r="AK66" s="9">
        <v>26572.9</v>
      </c>
      <c r="AL66" s="9">
        <v>46694.15</v>
      </c>
      <c r="AM66" s="9">
        <v>263975.28000000003</v>
      </c>
      <c r="AN66" s="9">
        <v>4966.92</v>
      </c>
      <c r="AO66" s="9">
        <v>186414.87</v>
      </c>
      <c r="AP66" s="9">
        <v>27181169.82</v>
      </c>
    </row>
    <row r="67" spans="1:42">
      <c r="A67" s="15" t="s">
        <v>59</v>
      </c>
      <c r="B67" s="9">
        <v>6012845.3600000003</v>
      </c>
      <c r="C67" s="9">
        <v>8479339.9800000004</v>
      </c>
      <c r="D67" s="9">
        <v>1980.5</v>
      </c>
      <c r="E67" s="9">
        <v>2529493.16</v>
      </c>
      <c r="F67" s="9">
        <v>437920.79</v>
      </c>
      <c r="G67" s="9">
        <v>25936</v>
      </c>
      <c r="H67" s="9">
        <v>0</v>
      </c>
      <c r="I67" s="9">
        <v>165743.51999999999</v>
      </c>
      <c r="J67" s="9">
        <v>6453.32</v>
      </c>
      <c r="K67" s="9">
        <v>1553915.14</v>
      </c>
      <c r="L67" s="9">
        <v>2410.7199999999998</v>
      </c>
      <c r="M67" s="9">
        <v>4542056.5</v>
      </c>
      <c r="N67" s="9">
        <v>2821557.28</v>
      </c>
      <c r="O67" s="9">
        <v>274605.15999999997</v>
      </c>
      <c r="P67" s="9">
        <v>0</v>
      </c>
      <c r="Q67" s="9">
        <v>0</v>
      </c>
      <c r="R67" s="9">
        <v>2999264.87</v>
      </c>
      <c r="S67" s="9">
        <v>1041511.72</v>
      </c>
      <c r="T67" s="9">
        <v>806682.74</v>
      </c>
      <c r="U67" s="9">
        <v>2380</v>
      </c>
      <c r="V67" s="9">
        <v>310963.11</v>
      </c>
      <c r="W67" s="9">
        <v>65791.75</v>
      </c>
      <c r="X67" s="9">
        <v>1384.17</v>
      </c>
      <c r="Y67" s="9">
        <v>2649</v>
      </c>
      <c r="Z67" s="9">
        <v>293922.78000000003</v>
      </c>
      <c r="AA67" s="9">
        <v>6154.51</v>
      </c>
      <c r="AB67" s="9">
        <v>0</v>
      </c>
      <c r="AC67" s="9">
        <v>730933.33</v>
      </c>
      <c r="AD67" s="9">
        <v>1683.58</v>
      </c>
      <c r="AE67" s="9">
        <v>128972.25</v>
      </c>
      <c r="AF67" s="9">
        <v>35921.599999999999</v>
      </c>
      <c r="AG67" s="9">
        <v>49.5</v>
      </c>
      <c r="AH67" s="9">
        <v>0</v>
      </c>
      <c r="AI67" s="9">
        <v>4427.2299999999996</v>
      </c>
      <c r="AJ67" s="9">
        <v>0</v>
      </c>
      <c r="AK67" s="9">
        <v>29309.759999999998</v>
      </c>
      <c r="AL67" s="9">
        <v>70569.81</v>
      </c>
      <c r="AM67" s="9">
        <v>304584.96000000002</v>
      </c>
      <c r="AN67" s="9">
        <v>9208.08</v>
      </c>
      <c r="AO67" s="9">
        <v>196554.77</v>
      </c>
      <c r="AP67" s="9">
        <v>33897176.950000003</v>
      </c>
    </row>
    <row r="68" spans="1:42">
      <c r="A68" s="15"/>
      <c r="B68" s="41">
        <f t="shared" ref="B68:AP68" si="4">SUBTOTAL(109,B56:B67)</f>
        <v>68893621.359999999</v>
      </c>
      <c r="C68" s="41">
        <f t="shared" si="4"/>
        <v>91764882.649999991</v>
      </c>
      <c r="D68" s="41">
        <f t="shared" si="4"/>
        <v>746640.00999999989</v>
      </c>
      <c r="E68" s="41">
        <f t="shared" si="4"/>
        <v>24846902.25</v>
      </c>
      <c r="F68" s="41">
        <f t="shared" si="4"/>
        <v>5232373.78</v>
      </c>
      <c r="G68" s="41">
        <f t="shared" si="4"/>
        <v>300207.63</v>
      </c>
      <c r="H68" s="41">
        <f t="shared" si="4"/>
        <v>0</v>
      </c>
      <c r="I68" s="41">
        <f t="shared" si="4"/>
        <v>1694368.6099999999</v>
      </c>
      <c r="J68" s="41">
        <f t="shared" si="4"/>
        <v>55360.94</v>
      </c>
      <c r="K68" s="41">
        <f t="shared" si="4"/>
        <v>13239957.470000003</v>
      </c>
      <c r="L68" s="41">
        <f t="shared" si="4"/>
        <v>15940.4</v>
      </c>
      <c r="M68" s="41">
        <f t="shared" si="4"/>
        <v>41135860.57</v>
      </c>
      <c r="N68" s="41">
        <f t="shared" si="4"/>
        <v>18743312.07</v>
      </c>
      <c r="O68" s="41">
        <f t="shared" si="4"/>
        <v>2369442.42</v>
      </c>
      <c r="P68" s="41">
        <f t="shared" si="4"/>
        <v>452.33000000000004</v>
      </c>
      <c r="Q68" s="41">
        <f t="shared" si="4"/>
        <v>11711.37</v>
      </c>
      <c r="R68" s="41">
        <f t="shared" si="4"/>
        <v>26889861.43</v>
      </c>
      <c r="S68" s="41">
        <f t="shared" si="4"/>
        <v>6177583.7200000007</v>
      </c>
      <c r="T68" s="41">
        <f t="shared" si="4"/>
        <v>6485086.5300000003</v>
      </c>
      <c r="U68" s="41">
        <f t="shared" si="4"/>
        <v>44487</v>
      </c>
      <c r="V68" s="41">
        <f t="shared" si="4"/>
        <v>2745623.89</v>
      </c>
      <c r="W68" s="41">
        <f t="shared" si="4"/>
        <v>637573.85</v>
      </c>
      <c r="X68" s="41">
        <f t="shared" si="4"/>
        <v>17110.53</v>
      </c>
      <c r="Y68" s="41">
        <f t="shared" si="4"/>
        <v>26208.710000000003</v>
      </c>
      <c r="Z68" s="41">
        <f t="shared" si="4"/>
        <v>2529168.7599999998</v>
      </c>
      <c r="AA68" s="41">
        <f t="shared" si="4"/>
        <v>66693.17</v>
      </c>
      <c r="AB68" s="41">
        <f t="shared" si="4"/>
        <v>3268.76</v>
      </c>
      <c r="AC68" s="41">
        <f t="shared" si="4"/>
        <v>7804909.96</v>
      </c>
      <c r="AD68" s="41">
        <f t="shared" si="4"/>
        <v>43320.490000000005</v>
      </c>
      <c r="AE68" s="41">
        <f t="shared" si="4"/>
        <v>1180767.67</v>
      </c>
      <c r="AF68" s="41">
        <f t="shared" si="4"/>
        <v>377068.95999999996</v>
      </c>
      <c r="AG68" s="41">
        <f t="shared" si="4"/>
        <v>2556.77</v>
      </c>
      <c r="AH68" s="41">
        <f t="shared" si="4"/>
        <v>69.900000000000006</v>
      </c>
      <c r="AI68" s="41">
        <f t="shared" si="4"/>
        <v>38571.22</v>
      </c>
      <c r="AJ68" s="41">
        <f t="shared" si="4"/>
        <v>136.08000000000001</v>
      </c>
      <c r="AK68" s="41">
        <f t="shared" si="4"/>
        <v>281532.73000000004</v>
      </c>
      <c r="AL68" s="41">
        <f t="shared" si="4"/>
        <v>700530.19</v>
      </c>
      <c r="AM68" s="41">
        <f t="shared" si="4"/>
        <v>3315799.38</v>
      </c>
      <c r="AN68" s="41">
        <f t="shared" si="4"/>
        <v>69722.8</v>
      </c>
      <c r="AO68" s="41">
        <f t="shared" si="4"/>
        <v>2569265.6800000002</v>
      </c>
      <c r="AP68" s="41">
        <f t="shared" si="4"/>
        <v>331057952.03999996</v>
      </c>
    </row>
    <row r="69" spans="1:42">
      <c r="A69" s="15" t="s">
        <v>60</v>
      </c>
      <c r="B69" s="9">
        <v>5280266.6399999997</v>
      </c>
      <c r="C69" s="9">
        <v>8040229.6200000001</v>
      </c>
      <c r="D69" s="9">
        <v>737.15</v>
      </c>
      <c r="E69" s="9">
        <v>2031442.79</v>
      </c>
      <c r="F69" s="9">
        <v>380799.19</v>
      </c>
      <c r="G69" s="9">
        <v>24043.7</v>
      </c>
      <c r="H69" s="9">
        <v>0</v>
      </c>
      <c r="I69" s="9">
        <v>232516.66</v>
      </c>
      <c r="J69" s="9">
        <v>5882.5</v>
      </c>
      <c r="K69" s="9">
        <v>1164610.46</v>
      </c>
      <c r="L69" s="9">
        <v>1710.8</v>
      </c>
      <c r="M69" s="9">
        <v>3029758.5</v>
      </c>
      <c r="N69" s="9">
        <v>1437597.02</v>
      </c>
      <c r="O69" s="9">
        <v>209002.75</v>
      </c>
      <c r="P69" s="9">
        <v>0</v>
      </c>
      <c r="Q69" s="9">
        <v>0</v>
      </c>
      <c r="R69" s="9">
        <v>2297763.77</v>
      </c>
      <c r="S69" s="9">
        <v>423586.01</v>
      </c>
      <c r="T69" s="9">
        <v>805922.97</v>
      </c>
      <c r="U69" s="9">
        <v>4472</v>
      </c>
      <c r="V69" s="9">
        <v>230107.53</v>
      </c>
      <c r="W69" s="9">
        <v>38755.75</v>
      </c>
      <c r="X69" s="9">
        <v>1250.17</v>
      </c>
      <c r="Y69" s="9">
        <v>2197.36</v>
      </c>
      <c r="Z69" s="9">
        <v>231111.4</v>
      </c>
      <c r="AA69" s="9">
        <v>5366.75</v>
      </c>
      <c r="AB69" s="9">
        <v>22.68</v>
      </c>
      <c r="AC69" s="9">
        <v>494255.22</v>
      </c>
      <c r="AD69" s="9">
        <v>0</v>
      </c>
      <c r="AE69" s="9">
        <v>122390.66</v>
      </c>
      <c r="AF69" s="9">
        <v>31919.02</v>
      </c>
      <c r="AG69" s="9">
        <v>0</v>
      </c>
      <c r="AH69" s="9">
        <v>0</v>
      </c>
      <c r="AI69" s="9">
        <v>1515.08</v>
      </c>
      <c r="AJ69" s="9">
        <v>0</v>
      </c>
      <c r="AK69" s="9">
        <v>27480.720000000001</v>
      </c>
      <c r="AL69" s="9">
        <v>80553.48</v>
      </c>
      <c r="AM69" s="9">
        <v>264478.84000000003</v>
      </c>
      <c r="AN69" s="9">
        <v>2109.2399999999998</v>
      </c>
      <c r="AO69" s="9">
        <v>147702.65</v>
      </c>
      <c r="AP69" s="9">
        <v>27051559.079999991</v>
      </c>
    </row>
    <row r="70" spans="1:42">
      <c r="A70" s="15" t="s">
        <v>61</v>
      </c>
      <c r="B70" s="9">
        <v>4698893.92</v>
      </c>
      <c r="C70" s="9">
        <v>7980047.7400000002</v>
      </c>
      <c r="D70" s="9">
        <v>9273.91</v>
      </c>
      <c r="E70" s="9">
        <v>2060219.14</v>
      </c>
      <c r="F70" s="9">
        <v>416334.61</v>
      </c>
      <c r="G70" s="9">
        <v>16355.81</v>
      </c>
      <c r="H70" s="9">
        <v>0</v>
      </c>
      <c r="I70" s="9">
        <v>180205.18</v>
      </c>
      <c r="J70" s="9">
        <v>4345.26</v>
      </c>
      <c r="K70" s="9">
        <v>1175591.75</v>
      </c>
      <c r="L70" s="9">
        <v>957.76</v>
      </c>
      <c r="M70" s="9">
        <v>2899796.26</v>
      </c>
      <c r="N70" s="9">
        <v>1401902.66</v>
      </c>
      <c r="O70" s="9">
        <v>173644.16</v>
      </c>
      <c r="P70" s="9">
        <v>0</v>
      </c>
      <c r="Q70" s="9">
        <v>0</v>
      </c>
      <c r="R70" s="9">
        <v>2130055.0099999998</v>
      </c>
      <c r="S70" s="9">
        <v>370276.5</v>
      </c>
      <c r="T70" s="9">
        <v>1412596.61</v>
      </c>
      <c r="U70" s="9">
        <v>1582</v>
      </c>
      <c r="V70" s="9">
        <v>232698.07</v>
      </c>
      <c r="W70" s="9">
        <v>43505.279999999999</v>
      </c>
      <c r="X70" s="9">
        <v>1169.57</v>
      </c>
      <c r="Y70" s="9">
        <v>2441.36</v>
      </c>
      <c r="Z70" s="9">
        <v>210200.43</v>
      </c>
      <c r="AA70" s="9">
        <v>5964.64</v>
      </c>
      <c r="AB70" s="9">
        <v>0</v>
      </c>
      <c r="AC70" s="9">
        <v>480576.75</v>
      </c>
      <c r="AD70" s="9">
        <v>5670</v>
      </c>
      <c r="AE70" s="9">
        <v>107337.59</v>
      </c>
      <c r="AF70" s="9">
        <v>28561.79</v>
      </c>
      <c r="AG70" s="9">
        <v>181.44</v>
      </c>
      <c r="AH70" s="9">
        <v>0</v>
      </c>
      <c r="AI70" s="9">
        <v>2472.44</v>
      </c>
      <c r="AJ70" s="9">
        <v>0</v>
      </c>
      <c r="AK70" s="9">
        <v>30964.76</v>
      </c>
      <c r="AL70" s="9">
        <v>55438.13</v>
      </c>
      <c r="AM70" s="9">
        <v>273730.92</v>
      </c>
      <c r="AN70" s="9">
        <v>6339.06</v>
      </c>
      <c r="AO70" s="9">
        <v>132370.10999999999</v>
      </c>
      <c r="AP70" s="9">
        <v>26551700.620000005</v>
      </c>
    </row>
    <row r="71" spans="1:42">
      <c r="A71" s="15" t="s">
        <v>62</v>
      </c>
      <c r="B71" s="9">
        <v>4964113.9000000004</v>
      </c>
      <c r="C71" s="9">
        <v>10388957.74</v>
      </c>
      <c r="D71" s="9">
        <v>22.7</v>
      </c>
      <c r="E71" s="9">
        <v>2402586.5099999998</v>
      </c>
      <c r="F71" s="9">
        <v>464708.41</v>
      </c>
      <c r="G71" s="9">
        <v>23875.22</v>
      </c>
      <c r="H71" s="9">
        <v>0</v>
      </c>
      <c r="I71" s="9">
        <v>122258.24000000001</v>
      </c>
      <c r="J71" s="9">
        <v>5499.8</v>
      </c>
      <c r="K71" s="9">
        <v>1375885.65</v>
      </c>
      <c r="L71" s="9">
        <v>980.84</v>
      </c>
      <c r="M71" s="9">
        <v>3440582.9</v>
      </c>
      <c r="N71" s="9">
        <v>1722801.77</v>
      </c>
      <c r="O71" s="9">
        <v>180240.67</v>
      </c>
      <c r="P71" s="9">
        <v>256.67</v>
      </c>
      <c r="Q71" s="9">
        <v>0</v>
      </c>
      <c r="R71" s="9">
        <v>2509705.12</v>
      </c>
      <c r="S71" s="9">
        <v>512365.78</v>
      </c>
      <c r="T71" s="9">
        <v>999739.98</v>
      </c>
      <c r="U71" s="9">
        <v>1399</v>
      </c>
      <c r="V71" s="9">
        <v>318523.07</v>
      </c>
      <c r="W71" s="9">
        <v>56914.31</v>
      </c>
      <c r="X71" s="9">
        <v>1349.28</v>
      </c>
      <c r="Y71" s="9">
        <v>2273.5</v>
      </c>
      <c r="Z71" s="9">
        <v>257747.83</v>
      </c>
      <c r="AA71" s="9">
        <v>5795.49</v>
      </c>
      <c r="AB71" s="9">
        <v>0</v>
      </c>
      <c r="AC71" s="9">
        <v>597257.9</v>
      </c>
      <c r="AD71" s="9">
        <v>2504.15</v>
      </c>
      <c r="AE71" s="9">
        <v>121256.23</v>
      </c>
      <c r="AF71" s="9">
        <v>37723.97</v>
      </c>
      <c r="AG71" s="9">
        <v>226.72</v>
      </c>
      <c r="AH71" s="9">
        <v>0</v>
      </c>
      <c r="AI71" s="9">
        <v>3970.9</v>
      </c>
      <c r="AJ71" s="9">
        <v>0</v>
      </c>
      <c r="AK71" s="9">
        <v>32643.439999999999</v>
      </c>
      <c r="AL71" s="9">
        <v>78586.59</v>
      </c>
      <c r="AM71" s="9">
        <v>241881.74</v>
      </c>
      <c r="AN71" s="9">
        <v>10287.58</v>
      </c>
      <c r="AO71" s="9">
        <v>345479.03</v>
      </c>
      <c r="AP71" s="9">
        <v>31230402.629999992</v>
      </c>
    </row>
    <row r="72" spans="1:42">
      <c r="A72" s="15" t="s">
        <v>63</v>
      </c>
      <c r="B72" s="9">
        <v>4848013.28</v>
      </c>
      <c r="C72" s="9">
        <v>10467198.57</v>
      </c>
      <c r="D72" s="9">
        <v>22589.279999999999</v>
      </c>
      <c r="E72" s="9">
        <v>2213946.9300000002</v>
      </c>
      <c r="F72" s="9">
        <v>431075.28</v>
      </c>
      <c r="G72" s="9">
        <v>18131.64</v>
      </c>
      <c r="H72" s="9">
        <v>0</v>
      </c>
      <c r="I72" s="9">
        <v>232549.05</v>
      </c>
      <c r="J72" s="9">
        <v>5695.36</v>
      </c>
      <c r="K72" s="9">
        <v>1176130.78</v>
      </c>
      <c r="L72" s="9">
        <v>355.76</v>
      </c>
      <c r="M72" s="9">
        <v>2635961.4300000002</v>
      </c>
      <c r="N72" s="9">
        <v>1601813.5</v>
      </c>
      <c r="O72" s="9">
        <v>169057.16</v>
      </c>
      <c r="P72" s="9">
        <v>0</v>
      </c>
      <c r="Q72" s="9">
        <v>0</v>
      </c>
      <c r="R72" s="9">
        <v>2238285.33</v>
      </c>
      <c r="S72" s="9">
        <v>495011.19</v>
      </c>
      <c r="T72" s="9">
        <v>184973.75</v>
      </c>
      <c r="U72" s="9">
        <v>2204.08</v>
      </c>
      <c r="V72" s="9">
        <v>288004.59999999998</v>
      </c>
      <c r="W72" s="9">
        <v>41252.720000000001</v>
      </c>
      <c r="X72" s="9">
        <v>1094.8</v>
      </c>
      <c r="Y72" s="9">
        <v>2259.1799999999998</v>
      </c>
      <c r="Z72" s="9">
        <v>235316.84</v>
      </c>
      <c r="AA72" s="9">
        <v>6205.98</v>
      </c>
      <c r="AB72" s="9">
        <v>0</v>
      </c>
      <c r="AC72" s="9">
        <v>571447.06000000006</v>
      </c>
      <c r="AD72" s="9">
        <v>1762.75</v>
      </c>
      <c r="AE72" s="9">
        <v>113325.42</v>
      </c>
      <c r="AF72" s="9">
        <v>20660.8</v>
      </c>
      <c r="AG72" s="9">
        <v>165.08</v>
      </c>
      <c r="AH72" s="9">
        <v>0</v>
      </c>
      <c r="AI72" s="9">
        <v>7025.72</v>
      </c>
      <c r="AJ72" s="9">
        <v>0</v>
      </c>
      <c r="AK72" s="9">
        <v>35981.18</v>
      </c>
      <c r="AL72" s="9">
        <v>92452.160000000003</v>
      </c>
      <c r="AM72" s="9">
        <v>222566.82</v>
      </c>
      <c r="AN72" s="9">
        <v>12398.08</v>
      </c>
      <c r="AO72" s="9">
        <v>407784.37</v>
      </c>
      <c r="AP72" s="9">
        <v>28802695.930000007</v>
      </c>
    </row>
    <row r="73" spans="1:42">
      <c r="A73" s="15" t="s">
        <v>64</v>
      </c>
      <c r="B73" s="9">
        <v>5012976.92</v>
      </c>
      <c r="C73" s="9">
        <v>9445773.6899999995</v>
      </c>
      <c r="D73" s="9">
        <v>113.4</v>
      </c>
      <c r="E73" s="9">
        <v>2767447.36</v>
      </c>
      <c r="F73" s="9">
        <v>408537.14</v>
      </c>
      <c r="G73" s="9">
        <v>17854.62</v>
      </c>
      <c r="H73" s="9">
        <v>0</v>
      </c>
      <c r="I73" s="9">
        <v>98716.99</v>
      </c>
      <c r="J73" s="9">
        <v>6013.86</v>
      </c>
      <c r="K73" s="9">
        <v>1311256.01</v>
      </c>
      <c r="L73" s="9">
        <v>68.040000000000006</v>
      </c>
      <c r="M73" s="9">
        <v>2799007.53</v>
      </c>
      <c r="N73" s="9">
        <v>1568016.42</v>
      </c>
      <c r="O73" s="9">
        <v>175039.72</v>
      </c>
      <c r="P73" s="9">
        <v>0</v>
      </c>
      <c r="Q73" s="9">
        <v>0</v>
      </c>
      <c r="R73" s="9">
        <v>2184242.67</v>
      </c>
      <c r="S73" s="9">
        <v>518919.37</v>
      </c>
      <c r="T73" s="9">
        <v>327932.86</v>
      </c>
      <c r="U73" s="9">
        <v>1454</v>
      </c>
      <c r="V73" s="9">
        <v>290105.15999999997</v>
      </c>
      <c r="W73" s="9">
        <v>37627.96</v>
      </c>
      <c r="X73" s="9">
        <v>1336.35</v>
      </c>
      <c r="Y73" s="9">
        <v>1605.33</v>
      </c>
      <c r="Z73" s="9">
        <v>237554.34</v>
      </c>
      <c r="AA73" s="9">
        <v>6038.43</v>
      </c>
      <c r="AB73" s="9">
        <v>0</v>
      </c>
      <c r="AC73" s="9">
        <v>581234.73</v>
      </c>
      <c r="AD73" s="9">
        <v>0</v>
      </c>
      <c r="AE73" s="9">
        <v>123708.38</v>
      </c>
      <c r="AF73" s="9">
        <v>24753.03</v>
      </c>
      <c r="AG73" s="9">
        <v>161.36000000000001</v>
      </c>
      <c r="AH73" s="9">
        <v>0</v>
      </c>
      <c r="AI73" s="9">
        <v>4160.17</v>
      </c>
      <c r="AJ73" s="9">
        <v>0</v>
      </c>
      <c r="AK73" s="9">
        <v>42058.8</v>
      </c>
      <c r="AL73" s="9">
        <v>88871.74</v>
      </c>
      <c r="AM73" s="9">
        <v>353369.32</v>
      </c>
      <c r="AN73" s="9">
        <v>1542.24</v>
      </c>
      <c r="AO73" s="9">
        <v>346082.5</v>
      </c>
      <c r="AP73" s="9">
        <v>28783580.440000005</v>
      </c>
    </row>
    <row r="74" spans="1:42">
      <c r="A74" s="15" t="s">
        <v>65</v>
      </c>
      <c r="B74" s="9">
        <v>4837315</v>
      </c>
      <c r="C74" s="9">
        <v>7782128.79</v>
      </c>
      <c r="D74" s="9">
        <v>78775.45</v>
      </c>
      <c r="E74" s="9">
        <v>2064800.93</v>
      </c>
      <c r="F74" s="9">
        <v>568138.36</v>
      </c>
      <c r="G74" s="9">
        <v>18369.72</v>
      </c>
      <c r="H74" s="9">
        <v>0</v>
      </c>
      <c r="I74" s="9">
        <v>149535.79999999999</v>
      </c>
      <c r="J74" s="9">
        <v>7279.68</v>
      </c>
      <c r="K74" s="9">
        <v>1337796.5900000001</v>
      </c>
      <c r="L74" s="9">
        <v>68.040000000000006</v>
      </c>
      <c r="M74" s="9">
        <v>3078655.69</v>
      </c>
      <c r="N74" s="9">
        <v>1472315.29</v>
      </c>
      <c r="O74" s="9">
        <v>178868.75</v>
      </c>
      <c r="P74" s="9">
        <v>0</v>
      </c>
      <c r="Q74" s="9">
        <v>0</v>
      </c>
      <c r="R74" s="9">
        <v>2063842.16</v>
      </c>
      <c r="S74" s="9">
        <v>490308.28</v>
      </c>
      <c r="T74" s="9">
        <v>460198.13</v>
      </c>
      <c r="U74" s="9">
        <v>588</v>
      </c>
      <c r="V74" s="9">
        <v>316538.59000000003</v>
      </c>
      <c r="W74" s="9">
        <v>15418.84</v>
      </c>
      <c r="X74" s="9">
        <v>1558.36</v>
      </c>
      <c r="Y74" s="9">
        <v>2063.13</v>
      </c>
      <c r="Z74" s="9">
        <v>226975.18</v>
      </c>
      <c r="AA74" s="9">
        <v>6095.29</v>
      </c>
      <c r="AB74" s="9">
        <v>0</v>
      </c>
      <c r="AC74" s="9">
        <v>440193.19</v>
      </c>
      <c r="AD74" s="9">
        <v>0</v>
      </c>
      <c r="AE74" s="9">
        <v>115993.12</v>
      </c>
      <c r="AF74" s="9">
        <v>25929.82</v>
      </c>
      <c r="AG74" s="9">
        <v>82</v>
      </c>
      <c r="AH74" s="9">
        <v>0</v>
      </c>
      <c r="AI74" s="9">
        <v>3756.16</v>
      </c>
      <c r="AJ74" s="9">
        <v>0</v>
      </c>
      <c r="AK74" s="9">
        <v>38235.64</v>
      </c>
      <c r="AL74" s="9">
        <v>70464.33</v>
      </c>
      <c r="AM74" s="9">
        <v>338871.32</v>
      </c>
      <c r="AN74" s="9">
        <v>272.16000000000003</v>
      </c>
      <c r="AO74" s="9">
        <v>224468.71</v>
      </c>
      <c r="AP74" s="9">
        <v>26415900.5</v>
      </c>
    </row>
    <row r="75" spans="1:42">
      <c r="A75" s="15" t="s">
        <v>66</v>
      </c>
      <c r="B75" s="9">
        <v>5991039.7999999998</v>
      </c>
      <c r="C75" s="9">
        <v>7753444.75</v>
      </c>
      <c r="D75" s="9">
        <v>56166.14</v>
      </c>
      <c r="E75" s="9">
        <v>2481537.59</v>
      </c>
      <c r="F75" s="9">
        <v>475697.63</v>
      </c>
      <c r="G75" s="9">
        <v>19998.43</v>
      </c>
      <c r="H75" s="9">
        <v>0</v>
      </c>
      <c r="I75" s="9">
        <v>133027.24</v>
      </c>
      <c r="J75" s="9">
        <v>5260.68</v>
      </c>
      <c r="K75" s="9">
        <v>1266927.02</v>
      </c>
      <c r="L75" s="9">
        <v>68.040000000000006</v>
      </c>
      <c r="M75" s="9">
        <v>3705151.98</v>
      </c>
      <c r="N75" s="9">
        <v>1517449.56</v>
      </c>
      <c r="O75" s="9">
        <v>195985.16</v>
      </c>
      <c r="P75" s="9">
        <v>320.89</v>
      </c>
      <c r="Q75" s="9">
        <v>0</v>
      </c>
      <c r="R75" s="9">
        <v>2030361.65</v>
      </c>
      <c r="S75" s="9">
        <v>554298.36</v>
      </c>
      <c r="T75" s="9">
        <v>234890.07</v>
      </c>
      <c r="U75" s="9">
        <v>180</v>
      </c>
      <c r="V75" s="9">
        <v>298611.21999999997</v>
      </c>
      <c r="W75" s="9">
        <v>15932.71</v>
      </c>
      <c r="X75" s="9">
        <v>1625.76</v>
      </c>
      <c r="Y75" s="9">
        <v>2491.38</v>
      </c>
      <c r="Z75" s="9">
        <v>200870.49</v>
      </c>
      <c r="AA75" s="9">
        <v>6238.68</v>
      </c>
      <c r="AB75" s="9">
        <v>0</v>
      </c>
      <c r="AC75" s="9">
        <v>419597.68</v>
      </c>
      <c r="AD75" s="9"/>
      <c r="AE75" s="9">
        <v>96702.75</v>
      </c>
      <c r="AF75" s="9">
        <v>26229.599999999999</v>
      </c>
      <c r="AG75" s="9">
        <v>45</v>
      </c>
      <c r="AH75" s="9">
        <v>0</v>
      </c>
      <c r="AI75" s="9">
        <v>4723.5200000000004</v>
      </c>
      <c r="AJ75" s="9">
        <v>0</v>
      </c>
      <c r="AK75" s="9">
        <v>43505.56</v>
      </c>
      <c r="AL75" s="9">
        <v>82969.27</v>
      </c>
      <c r="AM75" s="9">
        <v>486710.28</v>
      </c>
      <c r="AN75" s="9">
        <v>226.8</v>
      </c>
      <c r="AO75" s="9">
        <v>183413.72</v>
      </c>
      <c r="AP75" s="9">
        <v>28291699.409999996</v>
      </c>
    </row>
    <row r="76" spans="1:42">
      <c r="A76" s="15" t="s">
        <v>67</v>
      </c>
      <c r="B76" s="9">
        <v>6157287.2400000002</v>
      </c>
      <c r="C76" s="9">
        <v>6799797.7999999998</v>
      </c>
      <c r="D76" s="9">
        <v>1451.2</v>
      </c>
      <c r="E76" s="9">
        <v>2508353.39</v>
      </c>
      <c r="F76" s="9">
        <v>489556.78</v>
      </c>
      <c r="G76" s="9">
        <v>19909.759999999998</v>
      </c>
      <c r="H76" s="9">
        <v>0</v>
      </c>
      <c r="I76" s="9">
        <v>182682.8</v>
      </c>
      <c r="J76" s="9">
        <v>3969.4</v>
      </c>
      <c r="K76" s="9">
        <v>1315612.43</v>
      </c>
      <c r="L76" s="9">
        <v>90.72</v>
      </c>
      <c r="M76" s="9">
        <v>3749203.62</v>
      </c>
      <c r="N76" s="9">
        <v>1466553.63</v>
      </c>
      <c r="O76" s="9">
        <v>192951.88</v>
      </c>
      <c r="P76" s="9">
        <v>0</v>
      </c>
      <c r="Q76" s="9">
        <v>0</v>
      </c>
      <c r="R76" s="9">
        <v>2004155.61</v>
      </c>
      <c r="S76" s="9">
        <v>642990.97</v>
      </c>
      <c r="T76" s="9">
        <v>333228.48</v>
      </c>
      <c r="U76" s="9">
        <v>631</v>
      </c>
      <c r="V76" s="9">
        <v>298489.48</v>
      </c>
      <c r="W76" s="9">
        <v>20238.98</v>
      </c>
      <c r="X76" s="9">
        <v>1935.26</v>
      </c>
      <c r="Y76" s="9">
        <v>2067.4</v>
      </c>
      <c r="Z76" s="9">
        <v>219029.45</v>
      </c>
      <c r="AA76" s="9">
        <v>5629.42</v>
      </c>
      <c r="AB76" s="9">
        <v>0</v>
      </c>
      <c r="AC76" s="9">
        <v>406199.37</v>
      </c>
      <c r="AD76" s="9"/>
      <c r="AE76" s="9">
        <v>91552.43</v>
      </c>
      <c r="AF76" s="9">
        <v>27301.55</v>
      </c>
      <c r="AG76" s="9">
        <v>216.16</v>
      </c>
      <c r="AH76" s="9">
        <v>680</v>
      </c>
      <c r="AI76" s="9">
        <v>3596.02</v>
      </c>
      <c r="AJ76" s="9">
        <v>0</v>
      </c>
      <c r="AK76" s="9">
        <v>41442.36</v>
      </c>
      <c r="AL76" s="9">
        <v>75163.850000000006</v>
      </c>
      <c r="AM76" s="9">
        <v>557196.04</v>
      </c>
      <c r="AN76" s="9">
        <v>0</v>
      </c>
      <c r="AO76" s="9">
        <v>171691.51</v>
      </c>
      <c r="AP76" s="9">
        <v>27790855.990000002</v>
      </c>
    </row>
    <row r="77" spans="1:42">
      <c r="A77" s="15" t="s">
        <v>68</v>
      </c>
      <c r="B77" s="9">
        <v>5643604.2300000004</v>
      </c>
      <c r="C77" s="9">
        <v>7480220.6500000004</v>
      </c>
      <c r="D77" s="9">
        <v>544.32000000000005</v>
      </c>
      <c r="E77" s="9">
        <v>2577571.09</v>
      </c>
      <c r="F77" s="9">
        <v>610899.28</v>
      </c>
      <c r="G77" s="9">
        <v>17815.45</v>
      </c>
      <c r="H77" s="9">
        <v>0</v>
      </c>
      <c r="I77" s="9">
        <v>215416.72</v>
      </c>
      <c r="J77" s="9">
        <v>5940.84</v>
      </c>
      <c r="K77" s="9">
        <v>1218780.43</v>
      </c>
      <c r="L77" s="9">
        <v>485.36</v>
      </c>
      <c r="M77" s="9">
        <v>4166749.54</v>
      </c>
      <c r="N77" s="9">
        <v>1462014.54</v>
      </c>
      <c r="O77" s="9">
        <v>230759.51</v>
      </c>
      <c r="P77" s="9">
        <v>0</v>
      </c>
      <c r="Q77" s="9">
        <v>0</v>
      </c>
      <c r="R77" s="9">
        <v>2136381.7999999998</v>
      </c>
      <c r="S77" s="9">
        <v>561594.06999999995</v>
      </c>
      <c r="T77" s="9">
        <v>476243.47</v>
      </c>
      <c r="U77" s="9">
        <v>406</v>
      </c>
      <c r="V77" s="9">
        <v>314254.3</v>
      </c>
      <c r="W77" s="9">
        <v>29489.32</v>
      </c>
      <c r="X77" s="9">
        <v>1411.14</v>
      </c>
      <c r="Y77" s="9">
        <v>2338.02</v>
      </c>
      <c r="Z77" s="9">
        <v>246272.5</v>
      </c>
      <c r="AA77" s="9">
        <v>5313.6</v>
      </c>
      <c r="AB77" s="9">
        <v>0</v>
      </c>
      <c r="AC77" s="9">
        <v>519915.35</v>
      </c>
      <c r="AD77" s="9">
        <v>0</v>
      </c>
      <c r="AE77" s="9">
        <v>92562.559999999998</v>
      </c>
      <c r="AF77" s="9">
        <v>27023.69</v>
      </c>
      <c r="AG77" s="9">
        <v>610.01</v>
      </c>
      <c r="AH77" s="9">
        <v>0</v>
      </c>
      <c r="AI77" s="9">
        <v>7905.96</v>
      </c>
      <c r="AJ77" s="9">
        <v>0</v>
      </c>
      <c r="AK77" s="9">
        <v>36936.28</v>
      </c>
      <c r="AL77" s="9">
        <v>88818.4</v>
      </c>
      <c r="AM77" s="9">
        <v>384548.9</v>
      </c>
      <c r="AN77" s="9">
        <v>0</v>
      </c>
      <c r="AO77" s="9">
        <v>206857.99</v>
      </c>
      <c r="AP77" s="9">
        <v>28769685.32</v>
      </c>
    </row>
    <row r="78" spans="1:42">
      <c r="A78" s="15" t="s">
        <v>69</v>
      </c>
      <c r="B78" s="9">
        <v>6196860.5599999996</v>
      </c>
      <c r="C78" s="9">
        <v>7586878.9900000002</v>
      </c>
      <c r="D78" s="9">
        <v>107106.6</v>
      </c>
      <c r="E78" s="9">
        <v>2381481.0499999998</v>
      </c>
      <c r="F78" s="9">
        <v>365852.35</v>
      </c>
      <c r="G78" s="9">
        <v>19255.78</v>
      </c>
      <c r="H78" s="9">
        <v>0</v>
      </c>
      <c r="I78" s="9">
        <v>68787.679999999993</v>
      </c>
      <c r="J78" s="9">
        <v>5383.72</v>
      </c>
      <c r="K78" s="9">
        <v>1308629.0900000001</v>
      </c>
      <c r="L78" s="9">
        <v>403.04</v>
      </c>
      <c r="M78" s="9">
        <v>4638511.4800000004</v>
      </c>
      <c r="N78" s="9">
        <v>1523152.23</v>
      </c>
      <c r="O78" s="9">
        <v>241635.08</v>
      </c>
      <c r="P78" s="9">
        <v>0</v>
      </c>
      <c r="Q78" s="9">
        <v>0</v>
      </c>
      <c r="R78" s="9">
        <v>2312635.5499999998</v>
      </c>
      <c r="S78" s="9">
        <v>552687.48</v>
      </c>
      <c r="T78" s="9">
        <v>359185.84</v>
      </c>
      <c r="U78" s="9">
        <v>970</v>
      </c>
      <c r="V78" s="9">
        <v>311168.96000000002</v>
      </c>
      <c r="W78" s="9">
        <v>46884.91</v>
      </c>
      <c r="X78" s="9">
        <v>0</v>
      </c>
      <c r="Y78" s="9">
        <v>2402.04</v>
      </c>
      <c r="Z78" s="9">
        <v>252923.46</v>
      </c>
      <c r="AA78" s="9">
        <v>0</v>
      </c>
      <c r="AB78" s="9">
        <v>0</v>
      </c>
      <c r="AC78" s="9">
        <v>603838.05000000005</v>
      </c>
      <c r="AD78" s="9">
        <v>0</v>
      </c>
      <c r="AE78" s="9">
        <v>80081.34</v>
      </c>
      <c r="AF78" s="9">
        <v>29003.96</v>
      </c>
      <c r="AG78" s="9">
        <v>0</v>
      </c>
      <c r="AH78" s="9">
        <v>0</v>
      </c>
      <c r="AI78" s="9">
        <v>4940.2</v>
      </c>
      <c r="AJ78" s="9">
        <v>0</v>
      </c>
      <c r="AK78" s="9">
        <v>36696.800000000003</v>
      </c>
      <c r="AL78" s="9">
        <v>72718.44</v>
      </c>
      <c r="AM78" s="9">
        <v>0</v>
      </c>
      <c r="AN78" s="9">
        <v>0</v>
      </c>
      <c r="AO78" s="9">
        <v>203254.19</v>
      </c>
      <c r="AP78" s="9">
        <v>29313328.870000005</v>
      </c>
    </row>
    <row r="79" spans="1:42">
      <c r="A79" s="15" t="s">
        <v>70</v>
      </c>
      <c r="B79" s="13">
        <v>5919785.96</v>
      </c>
      <c r="C79" s="13">
        <v>6433425.0199999996</v>
      </c>
      <c r="D79" s="13">
        <v>0</v>
      </c>
      <c r="E79" s="13">
        <v>2639311.94</v>
      </c>
      <c r="F79" s="13">
        <v>478493.15</v>
      </c>
      <c r="G79" s="13">
        <v>19251.87</v>
      </c>
      <c r="H79" s="13">
        <v>0</v>
      </c>
      <c r="I79" s="13">
        <v>30310.799999999999</v>
      </c>
      <c r="J79" s="13">
        <v>5711.2</v>
      </c>
      <c r="K79" s="13">
        <v>1265656.6499999999</v>
      </c>
      <c r="L79" s="13">
        <v>2306.7199999999998</v>
      </c>
      <c r="M79" s="13">
        <v>4201409.3</v>
      </c>
      <c r="N79" s="13">
        <v>1537702.55</v>
      </c>
      <c r="O79" s="13">
        <v>200618.51</v>
      </c>
      <c r="P79" s="13">
        <v>0</v>
      </c>
      <c r="Q79" s="13">
        <v>0</v>
      </c>
      <c r="R79" s="13">
        <v>2247599.88</v>
      </c>
      <c r="S79" s="13">
        <v>570933.47</v>
      </c>
      <c r="T79" s="13">
        <v>454425.36</v>
      </c>
      <c r="U79" s="13">
        <v>1083</v>
      </c>
      <c r="V79" s="13">
        <v>303985.96000000002</v>
      </c>
      <c r="W79" s="13">
        <v>46206.17</v>
      </c>
      <c r="X79" s="13">
        <v>0</v>
      </c>
      <c r="Y79" s="13">
        <v>1250.08</v>
      </c>
      <c r="Z79" s="13">
        <v>226057.48</v>
      </c>
      <c r="AA79" s="13">
        <v>0</v>
      </c>
      <c r="AB79" s="13">
        <v>0</v>
      </c>
      <c r="AC79" s="13">
        <v>497195.94</v>
      </c>
      <c r="AD79" s="13">
        <v>0</v>
      </c>
      <c r="AE79" s="13">
        <v>80840.570000000007</v>
      </c>
      <c r="AF79" s="13">
        <v>31706.84</v>
      </c>
      <c r="AG79" s="13">
        <v>0</v>
      </c>
      <c r="AH79" s="13">
        <v>0</v>
      </c>
      <c r="AI79" s="13">
        <v>4333.32</v>
      </c>
      <c r="AJ79" s="13">
        <v>0</v>
      </c>
      <c r="AK79" s="13">
        <v>35641.82</v>
      </c>
      <c r="AL79" s="13">
        <v>67722.66</v>
      </c>
      <c r="AM79" s="13">
        <v>0</v>
      </c>
      <c r="AN79" s="13">
        <v>0</v>
      </c>
      <c r="AO79" s="13">
        <v>180916.51</v>
      </c>
      <c r="AP79" s="36">
        <v>27483882.73</v>
      </c>
    </row>
    <row r="80" spans="1:42">
      <c r="A80" s="15" t="s">
        <v>71</v>
      </c>
      <c r="B80" s="13">
        <v>7171782.4199999999</v>
      </c>
      <c r="C80" s="13">
        <v>8236441.5700000003</v>
      </c>
      <c r="D80" s="13">
        <v>0</v>
      </c>
      <c r="E80" s="13">
        <v>2987895.93</v>
      </c>
      <c r="F80" s="13">
        <v>415275.82</v>
      </c>
      <c r="G80" s="13">
        <v>25290.1</v>
      </c>
      <c r="H80" s="13">
        <v>0</v>
      </c>
      <c r="I80" s="13">
        <v>296181.32</v>
      </c>
      <c r="J80" s="13">
        <v>6451.08</v>
      </c>
      <c r="K80" s="13">
        <v>1679325.5</v>
      </c>
      <c r="L80" s="13">
        <v>6433.08</v>
      </c>
      <c r="M80" s="13">
        <v>5046008.68</v>
      </c>
      <c r="N80" s="13">
        <v>2827553.89</v>
      </c>
      <c r="O80" s="13">
        <v>238196.46</v>
      </c>
      <c r="P80" s="13">
        <v>0</v>
      </c>
      <c r="Q80" s="13">
        <v>0</v>
      </c>
      <c r="R80" s="13">
        <v>2884476.31</v>
      </c>
      <c r="S80" s="13">
        <v>1111354.98</v>
      </c>
      <c r="T80" s="13">
        <v>1005970.92</v>
      </c>
      <c r="U80" s="13">
        <v>1264</v>
      </c>
      <c r="V80" s="13">
        <v>280705.52</v>
      </c>
      <c r="W80" s="13">
        <v>30253.29</v>
      </c>
      <c r="X80" s="13">
        <v>0</v>
      </c>
      <c r="Y80" s="13">
        <v>2314.48</v>
      </c>
      <c r="Z80" s="13">
        <v>280213.81</v>
      </c>
      <c r="AA80" s="13">
        <v>0</v>
      </c>
      <c r="AB80" s="13">
        <v>0</v>
      </c>
      <c r="AC80" s="13">
        <v>456302.93</v>
      </c>
      <c r="AD80" s="13">
        <v>0</v>
      </c>
      <c r="AE80" s="13">
        <v>135811.46</v>
      </c>
      <c r="AF80" s="13">
        <v>33859.03</v>
      </c>
      <c r="AG80" s="13">
        <v>0</v>
      </c>
      <c r="AH80" s="13">
        <v>0</v>
      </c>
      <c r="AI80" s="13">
        <v>4756.32</v>
      </c>
      <c r="AJ80" s="13">
        <v>0</v>
      </c>
      <c r="AK80" s="13">
        <v>47497.08</v>
      </c>
      <c r="AL80" s="13">
        <v>70006.759999999995</v>
      </c>
      <c r="AM80" s="13">
        <v>0</v>
      </c>
      <c r="AN80" s="13">
        <v>0</v>
      </c>
      <c r="AO80" s="13">
        <v>185980.43</v>
      </c>
      <c r="AP80" s="36">
        <v>35467603.170000002</v>
      </c>
    </row>
    <row r="81" spans="1:42">
      <c r="A81" s="15"/>
      <c r="B81" s="41">
        <f t="shared" ref="B81:AP81" si="5">SUBTOTAL(109,B69:B80)</f>
        <v>66721939.869999997</v>
      </c>
      <c r="C81" s="41">
        <f t="shared" si="5"/>
        <v>98394544.930000007</v>
      </c>
      <c r="D81" s="41">
        <f t="shared" si="5"/>
        <v>276780.15000000002</v>
      </c>
      <c r="E81" s="41">
        <f t="shared" si="5"/>
        <v>29116594.649999999</v>
      </c>
      <c r="F81" s="41">
        <f t="shared" si="5"/>
        <v>5505368</v>
      </c>
      <c r="G81" s="41">
        <f t="shared" si="5"/>
        <v>240152.1</v>
      </c>
      <c r="H81" s="41">
        <f t="shared" si="5"/>
        <v>0</v>
      </c>
      <c r="I81" s="41">
        <f t="shared" si="5"/>
        <v>1942188.48</v>
      </c>
      <c r="J81" s="41">
        <f t="shared" si="5"/>
        <v>67433.38</v>
      </c>
      <c r="K81" s="41">
        <f t="shared" si="5"/>
        <v>15596202.359999999</v>
      </c>
      <c r="L81" s="41">
        <f t="shared" si="5"/>
        <v>13928.199999999999</v>
      </c>
      <c r="M81" s="41">
        <f t="shared" si="5"/>
        <v>43390796.909999996</v>
      </c>
      <c r="N81" s="41">
        <f t="shared" si="5"/>
        <v>19538873.060000002</v>
      </c>
      <c r="O81" s="41">
        <f t="shared" si="5"/>
        <v>2385999.81</v>
      </c>
      <c r="P81" s="41">
        <f t="shared" si="5"/>
        <v>577.55999999999995</v>
      </c>
      <c r="Q81" s="41">
        <f t="shared" si="5"/>
        <v>0</v>
      </c>
      <c r="R81" s="41">
        <f t="shared" si="5"/>
        <v>27039504.859999999</v>
      </c>
      <c r="S81" s="41">
        <f>SUBTOTAL(109,S69:S80)</f>
        <v>6804326.459999999</v>
      </c>
      <c r="T81" s="41">
        <f t="shared" si="5"/>
        <v>7055308.4399999995</v>
      </c>
      <c r="U81" s="41">
        <f t="shared" si="5"/>
        <v>16233.08</v>
      </c>
      <c r="V81" s="41">
        <f t="shared" si="5"/>
        <v>3483192.4599999995</v>
      </c>
      <c r="W81" s="41">
        <f t="shared" si="5"/>
        <v>422480.24</v>
      </c>
      <c r="X81" s="41">
        <f t="shared" si="5"/>
        <v>12730.689999999999</v>
      </c>
      <c r="Y81" s="41">
        <f t="shared" si="5"/>
        <v>25703.260000000006</v>
      </c>
      <c r="Z81" s="41">
        <f t="shared" si="5"/>
        <v>2824273.21</v>
      </c>
      <c r="AA81" s="41">
        <f t="shared" si="5"/>
        <v>52648.279999999992</v>
      </c>
      <c r="AB81" s="41">
        <f t="shared" si="5"/>
        <v>22.68</v>
      </c>
      <c r="AC81" s="41">
        <f t="shared" si="5"/>
        <v>6068014.1699999999</v>
      </c>
      <c r="AD81" s="41">
        <f t="shared" si="5"/>
        <v>9936.9</v>
      </c>
      <c r="AE81" s="41">
        <f t="shared" si="5"/>
        <v>1281562.5100000002</v>
      </c>
      <c r="AF81" s="41">
        <f t="shared" si="5"/>
        <v>344673.1</v>
      </c>
      <c r="AG81" s="41">
        <f t="shared" si="5"/>
        <v>1687.77</v>
      </c>
      <c r="AH81" s="41">
        <f t="shared" si="5"/>
        <v>680</v>
      </c>
      <c r="AI81" s="41">
        <f t="shared" si="5"/>
        <v>53155.81</v>
      </c>
      <c r="AJ81" s="41">
        <f t="shared" si="5"/>
        <v>0</v>
      </c>
      <c r="AK81" s="41">
        <f t="shared" si="5"/>
        <v>449084.44</v>
      </c>
      <c r="AL81" s="41">
        <f t="shared" si="5"/>
        <v>923765.80999999994</v>
      </c>
      <c r="AM81" s="41">
        <f t="shared" si="5"/>
        <v>3123354.18</v>
      </c>
      <c r="AN81" s="41">
        <f t="shared" si="5"/>
        <v>33175.160000000003</v>
      </c>
      <c r="AO81" s="41">
        <f t="shared" si="5"/>
        <v>2736001.72</v>
      </c>
      <c r="AP81" s="41">
        <f t="shared" si="5"/>
        <v>345952894.69</v>
      </c>
    </row>
    <row r="82" spans="1:42">
      <c r="A82" s="15" t="s">
        <v>191</v>
      </c>
      <c r="B82" s="9">
        <v>6179706.5599999996</v>
      </c>
      <c r="C82" s="9">
        <v>9148507.0299999993</v>
      </c>
      <c r="D82" s="9">
        <v>0</v>
      </c>
      <c r="E82" s="9">
        <v>2511030.7400000002</v>
      </c>
      <c r="F82" s="9">
        <v>677269.16</v>
      </c>
      <c r="G82" s="9">
        <v>19110.87</v>
      </c>
      <c r="H82" s="9">
        <v>0</v>
      </c>
      <c r="I82" s="9">
        <v>103782.14</v>
      </c>
      <c r="J82" s="9">
        <v>5612.56</v>
      </c>
      <c r="K82" s="9">
        <v>1356594.54</v>
      </c>
      <c r="L82" s="9">
        <v>598.72</v>
      </c>
      <c r="M82" s="9">
        <v>3658031.44</v>
      </c>
      <c r="N82" s="9">
        <v>1577654.08</v>
      </c>
      <c r="O82" s="9">
        <v>182070.35</v>
      </c>
      <c r="P82" s="9">
        <v>0</v>
      </c>
      <c r="Q82" s="9">
        <v>0</v>
      </c>
      <c r="R82" s="9">
        <v>2393032.7000000002</v>
      </c>
      <c r="S82" s="9">
        <v>487887.93</v>
      </c>
      <c r="T82" s="9">
        <v>1218605.9099999999</v>
      </c>
      <c r="U82" s="9">
        <v>1449</v>
      </c>
      <c r="V82" s="9">
        <v>239793.59</v>
      </c>
      <c r="W82" s="9">
        <v>20789.150000000001</v>
      </c>
      <c r="X82" s="9">
        <v>0</v>
      </c>
      <c r="Y82" s="9">
        <v>2568.36</v>
      </c>
      <c r="Z82" s="9">
        <v>240227.88</v>
      </c>
      <c r="AA82" s="9">
        <v>0</v>
      </c>
      <c r="AB82" s="9">
        <v>0</v>
      </c>
      <c r="AC82" s="9">
        <v>417539.07</v>
      </c>
      <c r="AD82" s="9">
        <v>0</v>
      </c>
      <c r="AE82" s="9">
        <v>130299.36</v>
      </c>
      <c r="AF82" s="9">
        <v>33390.199999999997</v>
      </c>
      <c r="AG82" s="9">
        <v>0</v>
      </c>
      <c r="AH82" s="9">
        <v>0</v>
      </c>
      <c r="AI82" s="9">
        <v>4389.16</v>
      </c>
      <c r="AJ82" s="9">
        <v>0</v>
      </c>
      <c r="AK82" s="9">
        <v>38439.879999999997</v>
      </c>
      <c r="AL82" s="9">
        <v>77986.789999999994</v>
      </c>
      <c r="AM82" s="9">
        <v>0</v>
      </c>
      <c r="AN82" s="9">
        <v>0</v>
      </c>
      <c r="AO82" s="9">
        <v>150977.54999999999</v>
      </c>
      <c r="AP82" s="9">
        <v>30877344.719999999</v>
      </c>
    </row>
    <row r="83" spans="1:42">
      <c r="A83" s="15" t="s">
        <v>193</v>
      </c>
      <c r="B83" s="9">
        <v>5601192.5999999996</v>
      </c>
      <c r="C83" s="9">
        <v>8455963.6199999992</v>
      </c>
      <c r="D83" s="9">
        <v>0</v>
      </c>
      <c r="E83" s="9">
        <v>2059715.56</v>
      </c>
      <c r="F83" s="9">
        <v>471581.06</v>
      </c>
      <c r="G83" s="9">
        <v>15239.42</v>
      </c>
      <c r="H83" s="9">
        <v>0</v>
      </c>
      <c r="I83" s="9">
        <v>204987</v>
      </c>
      <c r="J83" s="9">
        <v>5551.88</v>
      </c>
      <c r="K83" s="9">
        <v>1243940.45</v>
      </c>
      <c r="L83" s="9">
        <v>1895.44</v>
      </c>
      <c r="M83" s="9">
        <v>3518762.34</v>
      </c>
      <c r="N83" s="9">
        <v>1431767.34</v>
      </c>
      <c r="O83" s="9">
        <v>179246.1</v>
      </c>
      <c r="P83" s="9">
        <v>0</v>
      </c>
      <c r="Q83" s="9">
        <v>0</v>
      </c>
      <c r="R83" s="9">
        <v>2195833.64</v>
      </c>
      <c r="S83" s="9">
        <v>423623.73</v>
      </c>
      <c r="T83" s="9">
        <v>1540402.12</v>
      </c>
      <c r="U83" s="9">
        <v>3819.66</v>
      </c>
      <c r="V83" s="9">
        <v>215112.92</v>
      </c>
      <c r="W83" s="9">
        <v>14556.61</v>
      </c>
      <c r="X83" s="9">
        <v>0</v>
      </c>
      <c r="Y83" s="9">
        <v>2815.72</v>
      </c>
      <c r="Z83" s="9">
        <v>199303.01</v>
      </c>
      <c r="AA83" s="9">
        <v>0</v>
      </c>
      <c r="AB83" s="9">
        <v>181</v>
      </c>
      <c r="AC83" s="9">
        <v>327919.83</v>
      </c>
      <c r="AD83" s="9">
        <v>0</v>
      </c>
      <c r="AE83" s="9">
        <v>104002.12</v>
      </c>
      <c r="AF83" s="9">
        <v>30659.32</v>
      </c>
      <c r="AG83" s="9">
        <v>0</v>
      </c>
      <c r="AH83" s="9">
        <v>0</v>
      </c>
      <c r="AI83" s="9">
        <v>3650.28</v>
      </c>
      <c r="AJ83" s="9">
        <v>0</v>
      </c>
      <c r="AK83" s="9">
        <v>36817.75</v>
      </c>
      <c r="AL83" s="9">
        <v>73427.03</v>
      </c>
      <c r="AM83" s="9">
        <v>0</v>
      </c>
      <c r="AN83" s="9">
        <v>0</v>
      </c>
      <c r="AO83" s="9">
        <v>158210.81</v>
      </c>
      <c r="AP83" s="9">
        <v>28520178.359999999</v>
      </c>
    </row>
    <row r="84" spans="1:42">
      <c r="A84" s="15" t="s">
        <v>194</v>
      </c>
      <c r="B84" s="9">
        <v>6024223.5599999996</v>
      </c>
      <c r="C84" s="9">
        <v>9606886.0099999998</v>
      </c>
      <c r="D84" s="9">
        <v>3855</v>
      </c>
      <c r="E84" s="9">
        <v>2098572.44</v>
      </c>
      <c r="F84" s="9">
        <v>310582.84000000003</v>
      </c>
      <c r="G84" s="9">
        <v>18931.45</v>
      </c>
      <c r="H84" s="9">
        <v>0</v>
      </c>
      <c r="I84" s="9">
        <v>306959.21999999997</v>
      </c>
      <c r="J84" s="9">
        <v>4947.8</v>
      </c>
      <c r="K84" s="9">
        <v>1423203.45</v>
      </c>
      <c r="L84" s="9">
        <v>1287.76</v>
      </c>
      <c r="M84" s="9">
        <v>3710332.88</v>
      </c>
      <c r="N84" s="9">
        <v>1726957.31</v>
      </c>
      <c r="O84" s="9">
        <v>197924.03</v>
      </c>
      <c r="P84" s="9">
        <v>0</v>
      </c>
      <c r="Q84" s="9">
        <v>0</v>
      </c>
      <c r="R84" s="9">
        <v>2534290.59</v>
      </c>
      <c r="S84" s="9">
        <v>548552.68000000005</v>
      </c>
      <c r="T84" s="9">
        <v>1317493.77</v>
      </c>
      <c r="U84" s="9">
        <v>5071</v>
      </c>
      <c r="V84" s="9">
        <v>233386.64</v>
      </c>
      <c r="W84" s="9">
        <v>36864.21</v>
      </c>
      <c r="X84" s="9">
        <v>0</v>
      </c>
      <c r="Y84" s="9">
        <v>2603.04</v>
      </c>
      <c r="Z84" s="9">
        <v>228293.07</v>
      </c>
      <c r="AA84" s="9">
        <v>0</v>
      </c>
      <c r="AB84" s="9">
        <v>0</v>
      </c>
      <c r="AC84" s="9">
        <v>423832.07</v>
      </c>
      <c r="AD84" s="9">
        <v>0</v>
      </c>
      <c r="AE84" s="9">
        <v>116889.26</v>
      </c>
      <c r="AF84" s="9">
        <v>28310.400000000001</v>
      </c>
      <c r="AG84" s="9">
        <v>0</v>
      </c>
      <c r="AH84" s="9">
        <v>0</v>
      </c>
      <c r="AI84" s="9">
        <v>10337.08</v>
      </c>
      <c r="AJ84" s="9">
        <v>0</v>
      </c>
      <c r="AK84" s="9">
        <v>41078.76</v>
      </c>
      <c r="AL84" s="9">
        <v>111938.2</v>
      </c>
      <c r="AM84" s="9">
        <v>0</v>
      </c>
      <c r="AN84" s="9">
        <v>0</v>
      </c>
      <c r="AO84" s="9">
        <v>296642.48</v>
      </c>
      <c r="AP84" s="9">
        <v>31370247</v>
      </c>
    </row>
    <row r="85" spans="1:42">
      <c r="A85" s="15" t="s">
        <v>198</v>
      </c>
      <c r="B85" s="9">
        <v>4622691.16</v>
      </c>
      <c r="C85" s="9">
        <v>7655457.4500000002</v>
      </c>
      <c r="D85" s="9">
        <v>15489.28</v>
      </c>
      <c r="E85" s="9">
        <v>258227.33</v>
      </c>
      <c r="F85" s="9">
        <v>187681.29</v>
      </c>
      <c r="G85" s="9">
        <v>18878.84</v>
      </c>
      <c r="H85" s="9">
        <v>0</v>
      </c>
      <c r="I85" s="9">
        <v>13553.93</v>
      </c>
      <c r="J85" s="9">
        <v>4725.96</v>
      </c>
      <c r="K85" s="9">
        <v>125145.82</v>
      </c>
      <c r="L85" s="9">
        <v>274.66000000000003</v>
      </c>
      <c r="M85" s="9">
        <v>2881756.52</v>
      </c>
      <c r="N85" s="9">
        <v>1658574.13</v>
      </c>
      <c r="O85" s="9">
        <v>177421.42</v>
      </c>
      <c r="P85" s="9">
        <v>0</v>
      </c>
      <c r="Q85" s="9">
        <v>0</v>
      </c>
      <c r="R85" s="9">
        <v>22417.1</v>
      </c>
      <c r="S85" s="9">
        <v>539348.59</v>
      </c>
      <c r="T85" s="9">
        <v>627753.38</v>
      </c>
      <c r="U85" s="9">
        <v>489</v>
      </c>
      <c r="V85" s="9">
        <v>2986.48</v>
      </c>
      <c r="W85" s="9">
        <v>22871.16</v>
      </c>
      <c r="X85" s="9">
        <v>0</v>
      </c>
      <c r="Y85" s="9">
        <v>363.76</v>
      </c>
      <c r="Z85" s="9">
        <v>22358.27</v>
      </c>
      <c r="AA85" s="9">
        <v>0</v>
      </c>
      <c r="AB85" s="9">
        <v>0</v>
      </c>
      <c r="AC85" s="9">
        <v>48865.9</v>
      </c>
      <c r="AD85" s="9">
        <v>0</v>
      </c>
      <c r="AE85" s="9">
        <v>116255.35</v>
      </c>
      <c r="AF85" s="9">
        <v>26956.92</v>
      </c>
      <c r="AG85" s="9">
        <v>0</v>
      </c>
      <c r="AH85" s="9">
        <v>0</v>
      </c>
      <c r="AI85" s="9">
        <v>14228.1</v>
      </c>
      <c r="AJ85" s="9">
        <v>0</v>
      </c>
      <c r="AK85" s="9">
        <v>497.24</v>
      </c>
      <c r="AL85" s="9">
        <v>1737.69</v>
      </c>
      <c r="AM85" s="9">
        <v>0</v>
      </c>
      <c r="AN85" s="9">
        <v>0</v>
      </c>
      <c r="AO85" s="9">
        <v>229471.81</v>
      </c>
      <c r="AP85" s="9">
        <v>25654816.539999999</v>
      </c>
    </row>
    <row r="86" spans="1:42">
      <c r="A86" s="15" t="s">
        <v>199</v>
      </c>
      <c r="B86" s="9">
        <v>4878780.2699999996</v>
      </c>
      <c r="C86" s="9">
        <v>8321900.1100000003</v>
      </c>
      <c r="D86" s="9">
        <v>18323.68</v>
      </c>
      <c r="E86" s="9">
        <v>3722671.28</v>
      </c>
      <c r="F86" s="9">
        <v>200373.27</v>
      </c>
      <c r="G86" s="9">
        <v>26107.56</v>
      </c>
      <c r="H86" s="9">
        <v>0</v>
      </c>
      <c r="I86" s="9">
        <v>130672.85</v>
      </c>
      <c r="J86" s="9">
        <v>5606.2</v>
      </c>
      <c r="K86" s="9">
        <v>1383682.09</v>
      </c>
      <c r="L86" s="9">
        <v>181.44</v>
      </c>
      <c r="M86" s="9">
        <v>3549491.07</v>
      </c>
      <c r="N86" s="9">
        <v>1779897.65</v>
      </c>
      <c r="O86" s="9">
        <v>197280.2</v>
      </c>
      <c r="P86" s="9">
        <v>0</v>
      </c>
      <c r="Q86" s="9">
        <v>0</v>
      </c>
      <c r="R86" s="9">
        <v>2557469.88</v>
      </c>
      <c r="S86" s="9">
        <v>629963.89</v>
      </c>
      <c r="T86" s="9">
        <v>511225.56</v>
      </c>
      <c r="U86" s="9">
        <v>1674.5</v>
      </c>
      <c r="V86" s="9">
        <v>389301.24</v>
      </c>
      <c r="W86" s="9">
        <v>5942.08</v>
      </c>
      <c r="X86" s="9">
        <v>0</v>
      </c>
      <c r="Y86" s="9">
        <v>2988.72</v>
      </c>
      <c r="Z86" s="9">
        <v>257417.24</v>
      </c>
      <c r="AA86" s="9">
        <v>0</v>
      </c>
      <c r="AB86" s="9">
        <v>0</v>
      </c>
      <c r="AC86" s="9">
        <v>450238.97</v>
      </c>
      <c r="AD86" s="9">
        <v>0</v>
      </c>
      <c r="AE86" s="9">
        <v>118785.03</v>
      </c>
      <c r="AF86" s="9">
        <v>32220.48</v>
      </c>
      <c r="AG86" s="9">
        <v>0</v>
      </c>
      <c r="AH86" s="9">
        <v>0</v>
      </c>
      <c r="AI86" s="9">
        <v>1773.52</v>
      </c>
      <c r="AJ86" s="9">
        <v>0</v>
      </c>
      <c r="AK86" s="9">
        <v>51068.24</v>
      </c>
      <c r="AL86" s="9">
        <v>126498.59</v>
      </c>
      <c r="AM86" s="9">
        <v>0</v>
      </c>
      <c r="AN86" s="9">
        <v>0</v>
      </c>
      <c r="AO86" s="9">
        <v>322714.40000000002</v>
      </c>
      <c r="AP86" s="9">
        <v>29674250.010000002</v>
      </c>
    </row>
    <row r="87" spans="1:42">
      <c r="A87" s="15" t="s">
        <v>200</v>
      </c>
      <c r="B87" s="9">
        <v>5122757.63</v>
      </c>
      <c r="C87" s="9">
        <v>8474816.5800000001</v>
      </c>
      <c r="D87" s="9">
        <v>70333.399999999994</v>
      </c>
      <c r="E87" s="9">
        <v>2322850.2999999998</v>
      </c>
      <c r="F87" s="9">
        <v>477295.54</v>
      </c>
      <c r="G87" s="9">
        <v>24039.599999999999</v>
      </c>
      <c r="H87" s="9">
        <v>0</v>
      </c>
      <c r="I87" s="9">
        <v>19387.93</v>
      </c>
      <c r="J87" s="9">
        <v>5458.32</v>
      </c>
      <c r="K87" s="9">
        <v>1615261.14</v>
      </c>
      <c r="L87" s="9">
        <v>136.08000000000001</v>
      </c>
      <c r="M87" s="9">
        <v>4708685.17</v>
      </c>
      <c r="N87" s="9">
        <v>1798826.66</v>
      </c>
      <c r="O87" s="9">
        <v>232700.43</v>
      </c>
      <c r="P87" s="9">
        <v>0</v>
      </c>
      <c r="Q87" s="9">
        <v>0</v>
      </c>
      <c r="R87" s="9">
        <v>2569661.15</v>
      </c>
      <c r="S87" s="9">
        <v>653886.71</v>
      </c>
      <c r="T87" s="9">
        <v>517271.61</v>
      </c>
      <c r="U87" s="9">
        <v>1445</v>
      </c>
      <c r="V87" s="9">
        <v>466474.48</v>
      </c>
      <c r="W87" s="9">
        <v>4279.6000000000004</v>
      </c>
      <c r="X87" s="9">
        <v>0</v>
      </c>
      <c r="Y87" s="9">
        <v>2813</v>
      </c>
      <c r="Z87" s="9">
        <v>264922.48</v>
      </c>
      <c r="AA87" s="9">
        <v>0</v>
      </c>
      <c r="AB87" s="9">
        <v>9.1</v>
      </c>
      <c r="AC87" s="9">
        <v>593023.4</v>
      </c>
      <c r="AD87" s="9">
        <v>0</v>
      </c>
      <c r="AE87" s="9">
        <v>136146.59</v>
      </c>
      <c r="AF87" s="9">
        <v>32689.279999999999</v>
      </c>
      <c r="AG87" s="9">
        <v>0</v>
      </c>
      <c r="AH87" s="9">
        <v>0</v>
      </c>
      <c r="AI87" s="9">
        <v>1730.68</v>
      </c>
      <c r="AJ87" s="9">
        <v>55028.24</v>
      </c>
      <c r="AK87" s="9">
        <v>136020.06</v>
      </c>
      <c r="AL87" s="9">
        <v>0</v>
      </c>
      <c r="AM87" s="9">
        <v>0</v>
      </c>
      <c r="AN87" s="9">
        <v>0</v>
      </c>
      <c r="AO87" s="9">
        <v>253830.9</v>
      </c>
      <c r="AP87" s="9">
        <v>30561781.059999999</v>
      </c>
    </row>
    <row r="88" spans="1:42">
      <c r="A88" s="15" t="s">
        <v>201</v>
      </c>
      <c r="B88" s="9">
        <v>7408325.0800000001</v>
      </c>
      <c r="C88" s="9">
        <v>9402799.7400000002</v>
      </c>
      <c r="D88" s="9">
        <v>344377.12</v>
      </c>
      <c r="E88" s="9">
        <v>2332329.5099999998</v>
      </c>
      <c r="F88" s="9">
        <v>566268.75</v>
      </c>
      <c r="G88" s="9">
        <v>29180.03</v>
      </c>
      <c r="H88" s="9">
        <v>0</v>
      </c>
      <c r="I88" s="9">
        <v>83937.13</v>
      </c>
      <c r="J88" s="9">
        <v>4814.28</v>
      </c>
      <c r="K88" s="9">
        <v>1748873.86</v>
      </c>
      <c r="L88" s="9">
        <v>135.72</v>
      </c>
      <c r="M88" s="9">
        <v>5302758.95</v>
      </c>
      <c r="N88" s="9">
        <v>1940630.01</v>
      </c>
      <c r="O88" s="9">
        <v>244890.47</v>
      </c>
      <c r="P88" s="9">
        <v>0</v>
      </c>
      <c r="Q88" s="9">
        <v>0</v>
      </c>
      <c r="R88" s="9">
        <v>2769902.09</v>
      </c>
      <c r="S88" s="9">
        <v>782205.64</v>
      </c>
      <c r="T88" s="9">
        <v>643049.81000000006</v>
      </c>
      <c r="U88" s="9">
        <v>1826.2</v>
      </c>
      <c r="V88" s="9">
        <v>487128.6</v>
      </c>
      <c r="W88" s="9">
        <v>4547.04</v>
      </c>
      <c r="X88" s="9">
        <v>0</v>
      </c>
      <c r="Y88" s="9">
        <v>2916.36</v>
      </c>
      <c r="Z88" s="9">
        <v>267088.53999999998</v>
      </c>
      <c r="AA88" s="9">
        <v>0</v>
      </c>
      <c r="AB88" s="9">
        <v>453</v>
      </c>
      <c r="AC88" s="9">
        <v>613954.23</v>
      </c>
      <c r="AD88" s="9">
        <v>0</v>
      </c>
      <c r="AE88" s="9">
        <v>155471.71</v>
      </c>
      <c r="AF88" s="9">
        <v>36387.839999999997</v>
      </c>
      <c r="AG88" s="9">
        <v>0</v>
      </c>
      <c r="AH88" s="9">
        <v>0</v>
      </c>
      <c r="AI88" s="9">
        <v>1914.88</v>
      </c>
      <c r="AJ88" s="9">
        <v>0</v>
      </c>
      <c r="AK88" s="9">
        <v>54610.44</v>
      </c>
      <c r="AL88" s="9">
        <v>121937.7</v>
      </c>
      <c r="AM88" s="9">
        <v>0</v>
      </c>
      <c r="AN88" s="9">
        <v>0</v>
      </c>
      <c r="AO88" s="9">
        <v>228696.22</v>
      </c>
      <c r="AP88" s="9">
        <v>35581410.950000003</v>
      </c>
    </row>
    <row r="89" spans="1:42">
      <c r="A89" s="15" t="s">
        <v>202</v>
      </c>
      <c r="B89" s="9">
        <v>8469111.5199999996</v>
      </c>
      <c r="C89" s="9">
        <v>9154698.7100000009</v>
      </c>
      <c r="D89" s="9">
        <v>96123.76</v>
      </c>
      <c r="E89" s="9">
        <v>2592204.14</v>
      </c>
      <c r="F89" s="9">
        <v>486647.09</v>
      </c>
      <c r="G89" s="9">
        <v>21498.95</v>
      </c>
      <c r="H89" s="9">
        <v>0</v>
      </c>
      <c r="I89" s="9">
        <v>217563.26</v>
      </c>
      <c r="J89" s="9">
        <v>4628.6000000000004</v>
      </c>
      <c r="K89" s="9">
        <v>1627310.31</v>
      </c>
      <c r="L89" s="9">
        <v>136.08000000000001</v>
      </c>
      <c r="M89" s="9">
        <v>5088146.16</v>
      </c>
      <c r="N89" s="9">
        <v>1854687.77</v>
      </c>
      <c r="O89" s="9">
        <v>215885.95</v>
      </c>
      <c r="P89" s="9">
        <v>0</v>
      </c>
      <c r="Q89" s="9">
        <v>0</v>
      </c>
      <c r="R89" s="9">
        <v>2681169.6</v>
      </c>
      <c r="S89" s="9">
        <v>781634.72</v>
      </c>
      <c r="T89" s="9">
        <v>518251.54</v>
      </c>
      <c r="U89" s="9">
        <v>1138</v>
      </c>
      <c r="V89" s="9">
        <v>384176.88</v>
      </c>
      <c r="W89" s="9">
        <v>3631.6</v>
      </c>
      <c r="X89" s="9">
        <v>0</v>
      </c>
      <c r="Y89" s="9">
        <v>2975.36</v>
      </c>
      <c r="Z89" s="9">
        <v>262757.27</v>
      </c>
      <c r="AA89" s="9">
        <v>0</v>
      </c>
      <c r="AB89" s="9">
        <v>0</v>
      </c>
      <c r="AC89" s="9">
        <v>567643.84</v>
      </c>
      <c r="AD89" s="9">
        <v>0</v>
      </c>
      <c r="AE89" s="9">
        <v>126886.27</v>
      </c>
      <c r="AF89" s="9">
        <v>36030.239999999998</v>
      </c>
      <c r="AG89" s="9">
        <v>0</v>
      </c>
      <c r="AH89" s="9">
        <v>0</v>
      </c>
      <c r="AI89" s="9">
        <v>1874.28</v>
      </c>
      <c r="AJ89" s="9">
        <v>0</v>
      </c>
      <c r="AK89" s="9">
        <v>54715.88</v>
      </c>
      <c r="AL89" s="9">
        <v>98965.99</v>
      </c>
      <c r="AM89" s="9">
        <v>0</v>
      </c>
      <c r="AN89" s="9">
        <v>0</v>
      </c>
      <c r="AO89" s="9">
        <v>231074.56</v>
      </c>
      <c r="AP89" s="9">
        <v>35581568.329999998</v>
      </c>
    </row>
    <row r="90" spans="1:42">
      <c r="A90" s="15" t="s">
        <v>203</v>
      </c>
      <c r="B90" s="9">
        <v>8327639.0800000001</v>
      </c>
      <c r="C90" s="9">
        <v>7932578.4900000002</v>
      </c>
      <c r="D90" s="9">
        <v>29542.799999999999</v>
      </c>
      <c r="E90" s="9">
        <v>2917262.14</v>
      </c>
      <c r="F90" s="9">
        <v>432629.08</v>
      </c>
      <c r="G90" s="9">
        <v>19613.59</v>
      </c>
      <c r="H90" s="9">
        <v>0</v>
      </c>
      <c r="I90" s="9">
        <v>207045.34</v>
      </c>
      <c r="J90" s="9">
        <v>5231.16</v>
      </c>
      <c r="K90" s="9">
        <v>1478837.96</v>
      </c>
      <c r="L90" s="9">
        <v>534.4</v>
      </c>
      <c r="M90" s="9">
        <v>5347490.83</v>
      </c>
      <c r="N90" s="9">
        <v>1845096.47</v>
      </c>
      <c r="O90" s="9">
        <v>202730.67</v>
      </c>
      <c r="P90" s="9">
        <v>0</v>
      </c>
      <c r="Q90" s="9">
        <v>0</v>
      </c>
      <c r="R90" s="9">
        <v>2503290.4700000002</v>
      </c>
      <c r="S90" s="9">
        <v>718253.1</v>
      </c>
      <c r="T90" s="9">
        <v>426997.44</v>
      </c>
      <c r="U90" s="9">
        <v>1244</v>
      </c>
      <c r="V90" s="9">
        <v>390206.52</v>
      </c>
      <c r="W90" s="9">
        <v>6791.54</v>
      </c>
      <c r="X90" s="9">
        <v>0</v>
      </c>
      <c r="Y90" s="9">
        <v>2907.54</v>
      </c>
      <c r="Z90" s="9">
        <v>267621.31</v>
      </c>
      <c r="AA90" s="9">
        <v>0</v>
      </c>
      <c r="AB90" s="9">
        <v>0</v>
      </c>
      <c r="AC90" s="9">
        <v>515672.99</v>
      </c>
      <c r="AD90" s="9">
        <v>0</v>
      </c>
      <c r="AE90" s="9">
        <v>113860.77</v>
      </c>
      <c r="AF90" s="9">
        <v>35451.919999999998</v>
      </c>
      <c r="AG90" s="9">
        <v>0</v>
      </c>
      <c r="AH90" s="9">
        <v>0</v>
      </c>
      <c r="AI90" s="9">
        <v>3358.85</v>
      </c>
      <c r="AJ90" s="9">
        <v>0</v>
      </c>
      <c r="AK90" s="9">
        <v>49596.2</v>
      </c>
      <c r="AL90" s="9">
        <v>106743.03</v>
      </c>
      <c r="AM90" s="9">
        <v>0</v>
      </c>
      <c r="AN90" s="9">
        <v>0</v>
      </c>
      <c r="AO90" s="9">
        <v>261674.26</v>
      </c>
      <c r="AP90" s="9">
        <v>34149901.950000003</v>
      </c>
    </row>
    <row r="91" spans="1:42">
      <c r="A91" s="15" t="s">
        <v>204</v>
      </c>
      <c r="B91" s="9">
        <v>8194690.5199999996</v>
      </c>
      <c r="C91" s="9">
        <v>8719251.2100000009</v>
      </c>
      <c r="D91" s="9">
        <v>1291.76</v>
      </c>
      <c r="E91" s="9">
        <v>2395614.59</v>
      </c>
      <c r="F91" s="9">
        <v>266119.73</v>
      </c>
      <c r="G91" s="9">
        <v>24657</v>
      </c>
      <c r="H91" s="9">
        <v>0</v>
      </c>
      <c r="I91" s="9">
        <v>220800.99</v>
      </c>
      <c r="J91" s="9">
        <v>6492.16</v>
      </c>
      <c r="K91" s="9">
        <v>1546069.72</v>
      </c>
      <c r="L91" s="9">
        <v>1024.72</v>
      </c>
      <c r="M91" s="9">
        <v>5627537.71</v>
      </c>
      <c r="N91" s="9">
        <v>1767754.96</v>
      </c>
      <c r="O91" s="9">
        <v>208498.33</v>
      </c>
      <c r="P91" s="9">
        <v>0</v>
      </c>
      <c r="Q91" s="9">
        <v>0</v>
      </c>
      <c r="R91" s="9">
        <v>2503094.0299999998</v>
      </c>
      <c r="S91" s="9">
        <v>652876.32999999996</v>
      </c>
      <c r="T91" s="9">
        <v>372776.05</v>
      </c>
      <c r="U91" s="9">
        <v>1385</v>
      </c>
      <c r="V91" s="9">
        <v>315771.52000000002</v>
      </c>
      <c r="W91" s="9">
        <v>16806.36</v>
      </c>
      <c r="X91" s="9">
        <v>0</v>
      </c>
      <c r="Y91" s="9">
        <v>2951.72</v>
      </c>
      <c r="Z91" s="9">
        <v>266748.24</v>
      </c>
      <c r="AA91" s="9">
        <v>0</v>
      </c>
      <c r="AB91" s="9">
        <v>0</v>
      </c>
      <c r="AC91" s="9">
        <v>652706.09</v>
      </c>
      <c r="AD91" s="9">
        <v>0</v>
      </c>
      <c r="AE91" s="9">
        <v>96415.65</v>
      </c>
      <c r="AF91" s="9">
        <v>43507.28</v>
      </c>
      <c r="AG91" s="9">
        <v>0</v>
      </c>
      <c r="AH91" s="9">
        <v>0</v>
      </c>
      <c r="AI91" s="9">
        <v>9930.56</v>
      </c>
      <c r="AJ91" s="9">
        <v>0</v>
      </c>
      <c r="AK91" s="9">
        <v>48840.28</v>
      </c>
      <c r="AL91" s="9">
        <v>127437.69</v>
      </c>
      <c r="AM91" s="9">
        <v>0</v>
      </c>
      <c r="AN91" s="9">
        <v>0</v>
      </c>
      <c r="AO91" s="9">
        <v>319115.17</v>
      </c>
      <c r="AP91" s="9">
        <v>34410165.369999997</v>
      </c>
    </row>
    <row r="92" spans="1:42">
      <c r="A92" s="15" t="s">
        <v>205</v>
      </c>
      <c r="B92" s="9">
        <v>7612874.4000000004</v>
      </c>
      <c r="C92" s="9">
        <v>8031276.3700000001</v>
      </c>
      <c r="D92" s="9">
        <v>57617.8</v>
      </c>
      <c r="E92" s="9">
        <v>2816975.32</v>
      </c>
      <c r="F92" s="9">
        <v>477780.29</v>
      </c>
      <c r="G92" s="9">
        <v>28354.91</v>
      </c>
      <c r="H92" s="9">
        <v>0</v>
      </c>
      <c r="I92" s="9">
        <v>145176.32999999999</v>
      </c>
      <c r="J92" s="9">
        <v>6683.32</v>
      </c>
      <c r="K92" s="9">
        <v>1448127.65</v>
      </c>
      <c r="L92" s="9">
        <v>1437.08</v>
      </c>
      <c r="M92" s="9">
        <v>5496563.1600000001</v>
      </c>
      <c r="N92" s="9">
        <v>1865885.96</v>
      </c>
      <c r="O92" s="9">
        <v>215875.52</v>
      </c>
      <c r="P92" s="9">
        <v>0</v>
      </c>
      <c r="Q92" s="9">
        <v>0</v>
      </c>
      <c r="R92" s="9">
        <v>2421105.67</v>
      </c>
      <c r="S92" s="9">
        <v>653721.43999999994</v>
      </c>
      <c r="T92" s="9">
        <v>433120.93</v>
      </c>
      <c r="U92" s="9">
        <v>1199</v>
      </c>
      <c r="V92" s="9">
        <v>424415.48</v>
      </c>
      <c r="W92" s="9">
        <v>24292.97</v>
      </c>
      <c r="X92" s="9">
        <v>0</v>
      </c>
      <c r="Y92" s="9">
        <v>3155</v>
      </c>
      <c r="Z92" s="9">
        <v>259791.94</v>
      </c>
      <c r="AA92" s="9">
        <v>0</v>
      </c>
      <c r="AB92" s="9">
        <v>0</v>
      </c>
      <c r="AC92" s="9">
        <v>503415.17</v>
      </c>
      <c r="AD92" s="9">
        <v>0</v>
      </c>
      <c r="AE92" s="9">
        <v>94073.16</v>
      </c>
      <c r="AF92" s="9">
        <v>43254.48</v>
      </c>
      <c r="AG92" s="9">
        <v>0</v>
      </c>
      <c r="AH92" s="9">
        <v>0</v>
      </c>
      <c r="AI92" s="9">
        <v>3661.88</v>
      </c>
      <c r="AJ92" s="9">
        <v>0</v>
      </c>
      <c r="AK92" s="9">
        <v>47404.84</v>
      </c>
      <c r="AL92" s="9">
        <v>109771.97</v>
      </c>
      <c r="AM92" s="9">
        <v>0</v>
      </c>
      <c r="AN92" s="9">
        <v>0</v>
      </c>
      <c r="AO92" s="9">
        <v>286330.40999999997</v>
      </c>
      <c r="AP92" s="9">
        <v>33513342.449999999</v>
      </c>
    </row>
    <row r="93" spans="1:42" ht="15" customHeight="1">
      <c r="A93" s="15" t="s">
        <v>206</v>
      </c>
      <c r="B93" s="9">
        <v>6902036.4000000004</v>
      </c>
      <c r="C93" s="9">
        <v>7549198.1399999997</v>
      </c>
      <c r="D93" s="9">
        <v>38353.839999999997</v>
      </c>
      <c r="E93" s="9">
        <v>2382787.64</v>
      </c>
      <c r="F93" s="9">
        <v>671231.72</v>
      </c>
      <c r="G93" s="9">
        <v>37133.07</v>
      </c>
      <c r="H93" s="9">
        <v>0</v>
      </c>
      <c r="I93" s="9">
        <v>258531.6</v>
      </c>
      <c r="J93" s="9">
        <v>8623.52</v>
      </c>
      <c r="K93" s="9">
        <v>1888636.55</v>
      </c>
      <c r="L93" s="9">
        <v>1188.04</v>
      </c>
      <c r="M93" s="9">
        <v>6417067.4000000004</v>
      </c>
      <c r="N93" s="9">
        <v>3088645.39</v>
      </c>
      <c r="O93" s="9">
        <v>214394.97</v>
      </c>
      <c r="P93" s="9">
        <v>0</v>
      </c>
      <c r="Q93" s="9">
        <v>0</v>
      </c>
      <c r="R93" s="9">
        <v>2829218.07</v>
      </c>
      <c r="S93" s="9">
        <v>1347391.17</v>
      </c>
      <c r="T93" s="9">
        <v>932264.09</v>
      </c>
      <c r="U93" s="9">
        <v>1046</v>
      </c>
      <c r="V93" s="9">
        <v>511824.65</v>
      </c>
      <c r="W93" s="9">
        <v>23397.32</v>
      </c>
      <c r="X93" s="9">
        <v>0</v>
      </c>
      <c r="Y93" s="9">
        <v>3899.56</v>
      </c>
      <c r="Z93" s="9">
        <v>306584.96000000002</v>
      </c>
      <c r="AA93" s="9">
        <v>0</v>
      </c>
      <c r="AB93" s="9">
        <v>0</v>
      </c>
      <c r="AC93" s="9">
        <v>591987.36</v>
      </c>
      <c r="AD93" s="9">
        <v>0</v>
      </c>
      <c r="AE93" s="9">
        <v>110342.38</v>
      </c>
      <c r="AF93" s="9">
        <v>48462.48</v>
      </c>
      <c r="AG93" s="9">
        <v>0</v>
      </c>
      <c r="AH93" s="9">
        <v>0</v>
      </c>
      <c r="AI93" s="9">
        <v>2800.16</v>
      </c>
      <c r="AJ93" s="9">
        <v>0</v>
      </c>
      <c r="AK93" s="9">
        <v>62744.24</v>
      </c>
      <c r="AL93" s="9">
        <v>69513.64</v>
      </c>
      <c r="AM93" s="9">
        <v>0</v>
      </c>
      <c r="AN93" s="9">
        <v>0</v>
      </c>
      <c r="AO93" s="9">
        <v>264941.28999999998</v>
      </c>
      <c r="AP93" s="9">
        <v>36564245.649999999</v>
      </c>
    </row>
    <row r="94" spans="1:42">
      <c r="A94" s="87"/>
      <c r="B94" s="41">
        <f t="shared" ref="B94:AP94" si="6">SUBTOTAL(109,B82:B93)</f>
        <v>79344028.780000001</v>
      </c>
      <c r="C94" s="41">
        <f t="shared" si="6"/>
        <v>102453333.45999999</v>
      </c>
      <c r="D94" s="41">
        <f t="shared" si="6"/>
        <v>675308.44000000006</v>
      </c>
      <c r="E94" s="41">
        <f t="shared" si="6"/>
        <v>28410240.989999998</v>
      </c>
      <c r="F94" s="41">
        <f t="shared" si="6"/>
        <v>5225459.8199999994</v>
      </c>
      <c r="G94" s="41">
        <f t="shared" si="6"/>
        <v>282745.28999999998</v>
      </c>
      <c r="H94" s="41">
        <f t="shared" si="6"/>
        <v>0</v>
      </c>
      <c r="I94" s="41">
        <f t="shared" si="6"/>
        <v>1912397.7200000002</v>
      </c>
      <c r="J94" s="41">
        <f t="shared" si="6"/>
        <v>68375.759999999995</v>
      </c>
      <c r="K94" s="41">
        <f t="shared" si="6"/>
        <v>16885683.540000003</v>
      </c>
      <c r="L94" s="41">
        <f t="shared" si="6"/>
        <v>8830.14</v>
      </c>
      <c r="M94" s="41">
        <f t="shared" si="6"/>
        <v>55306623.630000003</v>
      </c>
      <c r="N94" s="41">
        <f t="shared" si="6"/>
        <v>22336377.73</v>
      </c>
      <c r="O94" s="41">
        <f t="shared" si="6"/>
        <v>2468918.44</v>
      </c>
      <c r="P94" s="41">
        <f t="shared" si="6"/>
        <v>0</v>
      </c>
      <c r="Q94" s="41">
        <f t="shared" si="6"/>
        <v>0</v>
      </c>
      <c r="R94" s="41">
        <f t="shared" si="6"/>
        <v>27980484.990000002</v>
      </c>
      <c r="S94" s="41">
        <f t="shared" si="6"/>
        <v>8219345.9299999997</v>
      </c>
      <c r="T94" s="41">
        <f t="shared" si="6"/>
        <v>9059212.2100000009</v>
      </c>
      <c r="U94" s="41">
        <f t="shared" si="6"/>
        <v>21786.36</v>
      </c>
      <c r="V94" s="41">
        <f t="shared" si="6"/>
        <v>4060579</v>
      </c>
      <c r="W94" s="41">
        <f t="shared" si="6"/>
        <v>184769.64</v>
      </c>
      <c r="X94" s="41">
        <f t="shared" si="6"/>
        <v>0</v>
      </c>
      <c r="Y94" s="41">
        <f t="shared" si="6"/>
        <v>32958.14</v>
      </c>
      <c r="Z94" s="41">
        <f t="shared" si="6"/>
        <v>2843114.21</v>
      </c>
      <c r="AA94" s="41">
        <f t="shared" si="6"/>
        <v>0</v>
      </c>
      <c r="AB94" s="41">
        <f t="shared" si="6"/>
        <v>643.1</v>
      </c>
      <c r="AC94" s="41">
        <f t="shared" si="6"/>
        <v>5706798.9199999999</v>
      </c>
      <c r="AD94" s="41">
        <f t="shared" si="6"/>
        <v>0</v>
      </c>
      <c r="AE94" s="41">
        <f t="shared" si="6"/>
        <v>1419427.65</v>
      </c>
      <c r="AF94" s="41">
        <f t="shared" si="6"/>
        <v>427320.83999999997</v>
      </c>
      <c r="AG94" s="41">
        <f t="shared" si="6"/>
        <v>0</v>
      </c>
      <c r="AH94" s="41">
        <f t="shared" si="6"/>
        <v>0</v>
      </c>
      <c r="AI94" s="41">
        <f t="shared" si="6"/>
        <v>59649.429999999993</v>
      </c>
      <c r="AJ94" s="41">
        <f t="shared" si="6"/>
        <v>55028.24</v>
      </c>
      <c r="AK94" s="41">
        <f t="shared" si="6"/>
        <v>621833.81000000006</v>
      </c>
      <c r="AL94" s="41">
        <f t="shared" si="6"/>
        <v>1025958.3200000002</v>
      </c>
      <c r="AM94" s="41">
        <f t="shared" si="6"/>
        <v>0</v>
      </c>
      <c r="AN94" s="41">
        <f t="shared" si="6"/>
        <v>0</v>
      </c>
      <c r="AO94" s="41">
        <f t="shared" si="6"/>
        <v>3003679.86</v>
      </c>
      <c r="AP94" s="41">
        <f t="shared" si="6"/>
        <v>386459252.38999993</v>
      </c>
    </row>
    <row r="95" spans="1:42">
      <c r="A95" s="99" t="s">
        <v>207</v>
      </c>
      <c r="B95" s="9">
        <v>6634821.1200000001</v>
      </c>
      <c r="C95" s="9">
        <v>5753664.0800000001</v>
      </c>
      <c r="D95" s="9">
        <v>1813</v>
      </c>
      <c r="E95" s="9">
        <v>1996493.72</v>
      </c>
      <c r="F95" s="9">
        <v>157453.91</v>
      </c>
      <c r="G95" s="9">
        <v>27836.11</v>
      </c>
      <c r="H95" s="9">
        <v>0</v>
      </c>
      <c r="I95" s="9">
        <v>134734.07</v>
      </c>
      <c r="J95" s="9">
        <v>5880.48</v>
      </c>
      <c r="K95" s="9">
        <v>1674137.39</v>
      </c>
      <c r="L95" s="9">
        <v>2101.08</v>
      </c>
      <c r="M95" s="9">
        <v>4811304.16</v>
      </c>
      <c r="N95" s="9">
        <v>1799835.33</v>
      </c>
      <c r="O95" s="9">
        <v>161514.57999999999</v>
      </c>
      <c r="P95" s="9">
        <v>0</v>
      </c>
      <c r="Q95" s="9">
        <v>0</v>
      </c>
      <c r="R95" s="9">
        <v>2332952.69</v>
      </c>
      <c r="S95" s="9">
        <v>672185</v>
      </c>
      <c r="T95" s="9">
        <v>1181608.32</v>
      </c>
      <c r="U95" s="9">
        <v>1468</v>
      </c>
      <c r="V95" s="9">
        <v>465722.84</v>
      </c>
      <c r="W95" s="9">
        <v>22721.4</v>
      </c>
      <c r="X95" s="9">
        <v>0</v>
      </c>
      <c r="Y95" s="9">
        <v>3208.36</v>
      </c>
      <c r="Z95" s="9">
        <v>254499.75</v>
      </c>
      <c r="AA95" s="9">
        <v>0</v>
      </c>
      <c r="AB95" s="9">
        <v>136</v>
      </c>
      <c r="AC95" s="9">
        <v>340643.55</v>
      </c>
      <c r="AD95" s="9">
        <v>0</v>
      </c>
      <c r="AE95" s="9">
        <v>72883.87</v>
      </c>
      <c r="AF95" s="9">
        <v>41539.4</v>
      </c>
      <c r="AG95" s="9">
        <v>0</v>
      </c>
      <c r="AH95" s="9">
        <v>0</v>
      </c>
      <c r="AI95" s="9">
        <v>5403.83</v>
      </c>
      <c r="AJ95" s="9">
        <v>0</v>
      </c>
      <c r="AK95" s="9">
        <v>54124.480000000003</v>
      </c>
      <c r="AL95" s="9">
        <v>95516.98</v>
      </c>
      <c r="AM95" s="9">
        <v>0</v>
      </c>
      <c r="AN95" s="9">
        <v>0</v>
      </c>
      <c r="AO95" s="9">
        <v>220430.54</v>
      </c>
      <c r="AP95" s="9">
        <v>28926634.039999999</v>
      </c>
    </row>
    <row r="96" spans="1:42">
      <c r="A96" s="99" t="s">
        <v>219</v>
      </c>
      <c r="B96" s="9">
        <v>5909331.6100000003</v>
      </c>
      <c r="C96" s="9">
        <v>7221263.1100000003</v>
      </c>
      <c r="D96" s="9">
        <v>72515.88</v>
      </c>
      <c r="E96" s="9">
        <v>2058365.26</v>
      </c>
      <c r="F96" s="9">
        <v>325531.76</v>
      </c>
      <c r="G96" s="9">
        <v>25393.57</v>
      </c>
      <c r="H96" s="9">
        <v>0</v>
      </c>
      <c r="I96" s="9">
        <v>137546.84</v>
      </c>
      <c r="J96" s="9">
        <v>6508.62</v>
      </c>
      <c r="K96" s="9">
        <v>1594535.23</v>
      </c>
      <c r="L96" s="9">
        <v>5528.72</v>
      </c>
      <c r="M96" s="9">
        <v>4606787.3499999996</v>
      </c>
      <c r="N96" s="9">
        <v>1799199.13</v>
      </c>
      <c r="O96" s="9">
        <v>144285.74</v>
      </c>
      <c r="P96" s="9">
        <v>0</v>
      </c>
      <c r="Q96" s="9">
        <v>0</v>
      </c>
      <c r="R96" s="9">
        <v>2292749.86</v>
      </c>
      <c r="S96" s="9">
        <v>467826.43</v>
      </c>
      <c r="T96" s="9">
        <v>1636421.81</v>
      </c>
      <c r="U96" s="9">
        <v>1065</v>
      </c>
      <c r="V96" s="9">
        <v>361229.14</v>
      </c>
      <c r="W96" s="9">
        <v>12641.65</v>
      </c>
      <c r="X96" s="9">
        <v>0</v>
      </c>
      <c r="Y96" s="9">
        <v>3802.25</v>
      </c>
      <c r="Z96" s="9">
        <v>245863.4</v>
      </c>
      <c r="AA96" s="9">
        <v>0</v>
      </c>
      <c r="AB96" s="9">
        <v>0</v>
      </c>
      <c r="AC96" s="9">
        <v>354861.85</v>
      </c>
      <c r="AD96" s="9">
        <v>61833.760000000002</v>
      </c>
      <c r="AE96" s="9">
        <v>0</v>
      </c>
      <c r="AF96" s="9">
        <v>37401.949999999997</v>
      </c>
      <c r="AG96" s="9">
        <v>0</v>
      </c>
      <c r="AH96" s="9">
        <v>0</v>
      </c>
      <c r="AI96" s="9">
        <v>2884.7</v>
      </c>
      <c r="AJ96" s="9">
        <v>0</v>
      </c>
      <c r="AK96" s="9">
        <v>47058.720000000001</v>
      </c>
      <c r="AL96" s="9">
        <v>91356.37</v>
      </c>
      <c r="AM96" s="9">
        <v>0</v>
      </c>
      <c r="AN96" s="9">
        <v>0</v>
      </c>
      <c r="AO96" s="9">
        <v>220553.2</v>
      </c>
      <c r="AP96" s="9">
        <v>29744342.91</v>
      </c>
    </row>
    <row r="97" spans="1:42">
      <c r="A97" s="99" t="s">
        <v>230</v>
      </c>
      <c r="B97" s="9">
        <v>5484004.7599999998</v>
      </c>
      <c r="C97" s="9">
        <v>9429159.25</v>
      </c>
      <c r="D97" s="9">
        <v>61070</v>
      </c>
      <c r="E97" s="9">
        <v>2325169.9</v>
      </c>
      <c r="F97" s="9">
        <v>584165.22</v>
      </c>
      <c r="G97" s="9">
        <v>24042.1</v>
      </c>
      <c r="H97" s="9">
        <v>0</v>
      </c>
      <c r="I97" s="9">
        <v>117634.22</v>
      </c>
      <c r="J97" s="9">
        <v>6167.12</v>
      </c>
      <c r="K97" s="9">
        <v>1543587.16</v>
      </c>
      <c r="L97" s="9">
        <v>690.72</v>
      </c>
      <c r="M97" s="9">
        <v>4231356.32</v>
      </c>
      <c r="N97" s="9">
        <v>1875357.31</v>
      </c>
      <c r="O97" s="9">
        <v>155808.01999999999</v>
      </c>
      <c r="P97" s="9">
        <v>0</v>
      </c>
      <c r="Q97" s="9">
        <v>0</v>
      </c>
      <c r="R97" s="9">
        <v>2450770.5</v>
      </c>
      <c r="S97" s="9">
        <v>496857.17</v>
      </c>
      <c r="T97" s="9">
        <v>808739.68</v>
      </c>
      <c r="U97" s="9">
        <v>1108</v>
      </c>
      <c r="V97" s="9">
        <v>322956.59999999998</v>
      </c>
      <c r="W97" s="9">
        <v>22256.71</v>
      </c>
      <c r="X97" s="9">
        <v>0</v>
      </c>
      <c r="Y97" s="9">
        <v>3272.02</v>
      </c>
      <c r="Z97" s="9">
        <v>267736.73</v>
      </c>
      <c r="AA97" s="9">
        <v>0</v>
      </c>
      <c r="AB97" s="9">
        <v>0</v>
      </c>
      <c r="AC97" s="9">
        <v>306925.44</v>
      </c>
      <c r="AD97" s="9">
        <v>0</v>
      </c>
      <c r="AE97" s="9">
        <v>101806.63</v>
      </c>
      <c r="AF97" s="9">
        <v>31320.12</v>
      </c>
      <c r="AG97" s="9">
        <v>0</v>
      </c>
      <c r="AH97" s="9">
        <v>0</v>
      </c>
      <c r="AI97" s="9">
        <v>3462.89</v>
      </c>
      <c r="AJ97" s="9">
        <v>0</v>
      </c>
      <c r="AK97" s="9">
        <v>46499.8</v>
      </c>
      <c r="AL97" s="9">
        <v>103478.05</v>
      </c>
      <c r="AM97" s="9">
        <v>0</v>
      </c>
      <c r="AN97" s="9">
        <v>0</v>
      </c>
      <c r="AO97" s="9">
        <v>224223.16</v>
      </c>
      <c r="AP97" s="9">
        <v>31029625.600000001</v>
      </c>
    </row>
    <row r="98" spans="1:42">
      <c r="A98" s="99" t="s">
        <v>233</v>
      </c>
      <c r="B98" s="9">
        <v>4928615.68</v>
      </c>
      <c r="C98" s="9">
        <v>9447786.5500000007</v>
      </c>
      <c r="D98" s="9">
        <v>3763.4</v>
      </c>
      <c r="E98" s="9">
        <v>2509456.33</v>
      </c>
      <c r="F98" s="9">
        <v>486005.21</v>
      </c>
      <c r="G98" s="9">
        <v>21368.400000000001</v>
      </c>
      <c r="H98" s="9">
        <v>0</v>
      </c>
      <c r="I98" s="9">
        <v>191005.99</v>
      </c>
      <c r="J98" s="9">
        <v>4620.12</v>
      </c>
      <c r="K98" s="9">
        <v>1369505.51</v>
      </c>
      <c r="L98" s="9">
        <v>307.54000000000002</v>
      </c>
      <c r="M98" s="9">
        <v>3675370.58</v>
      </c>
      <c r="N98" s="9">
        <v>1865834.21</v>
      </c>
      <c r="O98" s="9">
        <v>157811.96</v>
      </c>
      <c r="P98" s="9">
        <v>0</v>
      </c>
      <c r="Q98" s="9">
        <v>0</v>
      </c>
      <c r="R98" s="9">
        <v>2568420.1</v>
      </c>
      <c r="S98" s="9">
        <v>543258.38</v>
      </c>
      <c r="T98" s="9">
        <v>478166.73</v>
      </c>
      <c r="U98" s="9">
        <v>992</v>
      </c>
      <c r="V98" s="9">
        <v>377582.73</v>
      </c>
      <c r="W98" s="9">
        <v>7417.82</v>
      </c>
      <c r="X98" s="9">
        <v>0</v>
      </c>
      <c r="Y98" s="9">
        <v>3249.38</v>
      </c>
      <c r="Z98" s="9">
        <v>268819.7</v>
      </c>
      <c r="AA98" s="9">
        <v>0</v>
      </c>
      <c r="AB98" s="9">
        <v>226</v>
      </c>
      <c r="AC98" s="9">
        <v>523263.94</v>
      </c>
      <c r="AD98" s="9">
        <v>72.569999999999993</v>
      </c>
      <c r="AE98" s="9">
        <v>131985.25</v>
      </c>
      <c r="AF98" s="9">
        <v>29852.799999999999</v>
      </c>
      <c r="AG98" s="9">
        <v>0</v>
      </c>
      <c r="AH98" s="9">
        <v>0</v>
      </c>
      <c r="AI98" s="9">
        <v>2113.9</v>
      </c>
      <c r="AJ98" s="9">
        <v>0</v>
      </c>
      <c r="AK98" s="9">
        <v>50084.57</v>
      </c>
      <c r="AL98" s="9">
        <v>120557.87</v>
      </c>
      <c r="AM98" s="9">
        <v>0</v>
      </c>
      <c r="AN98" s="9">
        <v>0</v>
      </c>
      <c r="AO98" s="9">
        <v>267400.52</v>
      </c>
      <c r="AP98" s="9">
        <v>30034915.739999998</v>
      </c>
    </row>
    <row r="99" spans="1:42">
      <c r="A99" s="99" t="s">
        <v>234</v>
      </c>
      <c r="B99" s="9">
        <v>5211426.68</v>
      </c>
      <c r="C99" s="9">
        <v>9894203.9399999995</v>
      </c>
      <c r="D99" s="9">
        <v>2063.6</v>
      </c>
      <c r="E99" s="9">
        <v>3027067.12</v>
      </c>
      <c r="F99" s="9">
        <v>343029.8</v>
      </c>
      <c r="G99" s="9">
        <v>24333.82</v>
      </c>
      <c r="H99" s="9">
        <v>0</v>
      </c>
      <c r="I99" s="9">
        <v>183671.8</v>
      </c>
      <c r="J99" s="9">
        <v>5369.51</v>
      </c>
      <c r="K99" s="9">
        <v>1460306.47</v>
      </c>
      <c r="L99" s="9">
        <v>90.36</v>
      </c>
      <c r="M99" s="9">
        <v>4006549.68</v>
      </c>
      <c r="N99" s="9">
        <v>1902140.46</v>
      </c>
      <c r="O99" s="9">
        <v>193355.93</v>
      </c>
      <c r="P99" s="9">
        <v>0</v>
      </c>
      <c r="Q99" s="9">
        <v>0</v>
      </c>
      <c r="R99" s="9">
        <v>2778936.32</v>
      </c>
      <c r="S99" s="9">
        <v>567130.52</v>
      </c>
      <c r="T99" s="9">
        <v>358616.8</v>
      </c>
      <c r="U99" s="9">
        <v>207</v>
      </c>
      <c r="V99" s="9">
        <v>454960.16</v>
      </c>
      <c r="W99" s="9">
        <v>41494.74</v>
      </c>
      <c r="X99" s="9">
        <v>0</v>
      </c>
      <c r="Y99" s="9">
        <v>2762.72</v>
      </c>
      <c r="Z99" s="9">
        <v>291501.44</v>
      </c>
      <c r="AA99" s="9">
        <v>0</v>
      </c>
      <c r="AB99" s="9">
        <v>98</v>
      </c>
      <c r="AC99" s="9">
        <v>681581.92</v>
      </c>
      <c r="AD99" s="9">
        <v>0</v>
      </c>
      <c r="AE99" s="9">
        <v>143336.84</v>
      </c>
      <c r="AF99" s="9">
        <v>29878.6</v>
      </c>
      <c r="AG99" s="9">
        <v>0</v>
      </c>
      <c r="AH99" s="9">
        <v>0</v>
      </c>
      <c r="AI99" s="9">
        <v>2812.72</v>
      </c>
      <c r="AJ99" s="9">
        <v>0</v>
      </c>
      <c r="AK99" s="9">
        <v>54001.63</v>
      </c>
      <c r="AL99" s="9">
        <v>159698.63</v>
      </c>
      <c r="AM99" s="9">
        <v>0</v>
      </c>
      <c r="AN99" s="9">
        <v>0</v>
      </c>
      <c r="AO99" s="9">
        <v>277537.7</v>
      </c>
      <c r="AP99" s="9">
        <v>32098164.91</v>
      </c>
    </row>
    <row r="100" spans="1:42">
      <c r="A100" s="99" t="s">
        <v>235</v>
      </c>
      <c r="B100" s="9">
        <v>5695582.8399999999</v>
      </c>
      <c r="C100" s="9">
        <v>8544143.8900000006</v>
      </c>
      <c r="D100" s="9">
        <v>6372.24</v>
      </c>
      <c r="E100" s="9">
        <v>2366370.46</v>
      </c>
      <c r="F100" s="9">
        <v>550744.48</v>
      </c>
      <c r="G100" s="9">
        <v>23594.93</v>
      </c>
      <c r="H100" s="9">
        <v>0</v>
      </c>
      <c r="I100" s="9">
        <v>48563.08</v>
      </c>
      <c r="J100" s="9">
        <v>4152.28</v>
      </c>
      <c r="K100" s="9">
        <v>1620108.7</v>
      </c>
      <c r="L100" s="9">
        <v>0</v>
      </c>
      <c r="M100" s="9">
        <v>5184046.05</v>
      </c>
      <c r="N100" s="9">
        <v>1918749.64</v>
      </c>
      <c r="O100" s="9">
        <v>229726.2</v>
      </c>
      <c r="P100" s="9">
        <v>0</v>
      </c>
      <c r="Q100" s="9">
        <v>0</v>
      </c>
      <c r="R100" s="9">
        <v>2776685.95</v>
      </c>
      <c r="S100" s="9">
        <v>644303.35999999999</v>
      </c>
      <c r="T100" s="9">
        <v>417787.13</v>
      </c>
      <c r="U100" s="9">
        <v>0</v>
      </c>
      <c r="V100" s="9">
        <v>496253.35</v>
      </c>
      <c r="W100" s="9">
        <v>18248.32</v>
      </c>
      <c r="X100" s="9">
        <v>0</v>
      </c>
      <c r="Y100" s="9">
        <v>3441</v>
      </c>
      <c r="Z100" s="9">
        <v>308207.25</v>
      </c>
      <c r="AA100" s="9">
        <v>0</v>
      </c>
      <c r="AB100" s="9">
        <v>53</v>
      </c>
      <c r="AC100" s="9">
        <v>897781.08</v>
      </c>
      <c r="AD100" s="9">
        <v>38</v>
      </c>
      <c r="AE100" s="9">
        <v>149825.59</v>
      </c>
      <c r="AF100" s="9">
        <v>35808.36</v>
      </c>
      <c r="AG100" s="9">
        <v>0</v>
      </c>
      <c r="AH100" s="9">
        <v>0</v>
      </c>
      <c r="AI100" s="9">
        <v>2088</v>
      </c>
      <c r="AJ100" s="9">
        <v>0</v>
      </c>
      <c r="AK100" s="9">
        <v>58049.56</v>
      </c>
      <c r="AL100" s="9">
        <v>130068.03</v>
      </c>
      <c r="AM100" s="9">
        <v>0</v>
      </c>
      <c r="AN100" s="9">
        <v>0</v>
      </c>
      <c r="AO100" s="9">
        <v>278385.01</v>
      </c>
      <c r="AP100" s="9">
        <v>32409177.780000001</v>
      </c>
    </row>
    <row r="101" spans="1:42">
      <c r="A101" s="99" t="s">
        <v>237</v>
      </c>
      <c r="B101" s="9">
        <v>6306630.7000000002</v>
      </c>
      <c r="C101" s="9">
        <v>7569961.5300000003</v>
      </c>
      <c r="D101" s="9">
        <v>24643</v>
      </c>
      <c r="E101" s="9">
        <v>2992772.48</v>
      </c>
      <c r="F101" s="9">
        <v>596932.76</v>
      </c>
      <c r="G101" s="9">
        <v>24076.32</v>
      </c>
      <c r="H101" s="9">
        <v>0</v>
      </c>
      <c r="I101" s="9">
        <v>122069.16</v>
      </c>
      <c r="J101" s="9">
        <v>5269.64</v>
      </c>
      <c r="K101" s="9">
        <v>1680683.1</v>
      </c>
      <c r="L101" s="9">
        <v>68.040000000000006</v>
      </c>
      <c r="M101" s="9">
        <v>6187300.4100000001</v>
      </c>
      <c r="N101" s="9">
        <v>2025742.7</v>
      </c>
      <c r="O101" s="9">
        <v>234649.67</v>
      </c>
      <c r="P101" s="9">
        <v>0</v>
      </c>
      <c r="Q101" s="9">
        <v>0</v>
      </c>
      <c r="R101" s="9">
        <v>2860146.65</v>
      </c>
      <c r="S101" s="9">
        <v>676459.96</v>
      </c>
      <c r="T101" s="9">
        <v>351401.68</v>
      </c>
      <c r="U101" s="9">
        <v>0</v>
      </c>
      <c r="V101" s="9">
        <v>536700.32999999996</v>
      </c>
      <c r="W101" s="9">
        <v>6061.32</v>
      </c>
      <c r="X101" s="9">
        <v>0</v>
      </c>
      <c r="Y101" s="9">
        <v>3108.62</v>
      </c>
      <c r="Z101" s="9">
        <v>310906.61</v>
      </c>
      <c r="AA101" s="9">
        <v>0</v>
      </c>
      <c r="AB101" s="9">
        <v>0</v>
      </c>
      <c r="AC101" s="9">
        <v>843203.92</v>
      </c>
      <c r="AD101" s="9">
        <v>0</v>
      </c>
      <c r="AE101" s="9">
        <v>137622.79</v>
      </c>
      <c r="AF101" s="9">
        <v>35312.43</v>
      </c>
      <c r="AG101" s="9">
        <v>0</v>
      </c>
      <c r="AH101" s="9">
        <v>0</v>
      </c>
      <c r="AI101" s="9">
        <v>3017</v>
      </c>
      <c r="AJ101" s="9">
        <v>0</v>
      </c>
      <c r="AK101" s="9">
        <v>64173.42</v>
      </c>
      <c r="AL101" s="9">
        <v>130185.2</v>
      </c>
      <c r="AM101" s="9">
        <v>0</v>
      </c>
      <c r="AN101" s="9">
        <v>0</v>
      </c>
      <c r="AO101" s="9">
        <v>218824.87</v>
      </c>
      <c r="AP101" s="9">
        <v>33947924.310000002</v>
      </c>
    </row>
    <row r="102" spans="1:42">
      <c r="A102" s="99" t="s">
        <v>239</v>
      </c>
      <c r="B102" s="9">
        <v>6971973.5999999996</v>
      </c>
      <c r="C102" s="9">
        <v>8083002.0800000001</v>
      </c>
      <c r="D102" s="9">
        <v>0</v>
      </c>
      <c r="E102" s="9">
        <v>2676942.7799999998</v>
      </c>
      <c r="F102" s="9">
        <v>410384.35</v>
      </c>
      <c r="G102" s="9">
        <v>21257.51</v>
      </c>
      <c r="H102" s="9">
        <v>0</v>
      </c>
      <c r="I102" s="9">
        <v>393775.23</v>
      </c>
      <c r="J102" s="9">
        <v>4868.84</v>
      </c>
      <c r="K102" s="9">
        <v>1537056.89</v>
      </c>
      <c r="L102" s="9">
        <v>68.040000000000006</v>
      </c>
      <c r="M102" s="9">
        <v>5581964.1299999999</v>
      </c>
      <c r="N102" s="9">
        <v>1977411.44</v>
      </c>
      <c r="O102" s="9">
        <v>222096.19</v>
      </c>
      <c r="P102" s="9">
        <v>0</v>
      </c>
      <c r="Q102" s="9">
        <v>0</v>
      </c>
      <c r="R102" s="9">
        <v>2651660.61</v>
      </c>
      <c r="S102" s="9">
        <v>689071.5</v>
      </c>
      <c r="T102" s="9">
        <v>220833.43</v>
      </c>
      <c r="U102" s="9">
        <v>0</v>
      </c>
      <c r="V102" s="9">
        <v>497530.1</v>
      </c>
      <c r="W102" s="9">
        <v>5040.95</v>
      </c>
      <c r="X102" s="9">
        <v>0</v>
      </c>
      <c r="Y102" s="9">
        <v>2925.36</v>
      </c>
      <c r="Z102" s="9">
        <v>331716.73</v>
      </c>
      <c r="AA102" s="9">
        <v>0</v>
      </c>
      <c r="AB102" s="9">
        <v>154.22</v>
      </c>
      <c r="AC102" s="9">
        <v>712517.56</v>
      </c>
      <c r="AD102" s="9">
        <v>0</v>
      </c>
      <c r="AE102" s="9">
        <v>128896.01</v>
      </c>
      <c r="AF102" s="9">
        <v>34390</v>
      </c>
      <c r="AG102" s="9">
        <v>0</v>
      </c>
      <c r="AH102" s="9">
        <v>0</v>
      </c>
      <c r="AI102" s="9">
        <v>2526.92</v>
      </c>
      <c r="AJ102" s="9">
        <v>0</v>
      </c>
      <c r="AK102" s="9">
        <v>68592.44</v>
      </c>
      <c r="AL102" s="9">
        <v>140587.09</v>
      </c>
      <c r="AM102" s="9">
        <v>0</v>
      </c>
      <c r="AN102" s="9">
        <v>0</v>
      </c>
      <c r="AO102" s="9">
        <v>222400.87</v>
      </c>
      <c r="AP102" s="9">
        <v>33589644.869999997</v>
      </c>
    </row>
    <row r="103" spans="1:42">
      <c r="A103" s="99" t="s">
        <v>242</v>
      </c>
      <c r="B103" s="9">
        <v>6746111.8799999999</v>
      </c>
      <c r="C103" s="9">
        <v>7827901.3700000001</v>
      </c>
      <c r="D103" s="9">
        <v>725.76</v>
      </c>
      <c r="E103" s="9">
        <v>3303531.31</v>
      </c>
      <c r="F103" s="9">
        <v>528298.80000000005</v>
      </c>
      <c r="G103" s="9">
        <v>29197.87</v>
      </c>
      <c r="H103" s="9">
        <v>0</v>
      </c>
      <c r="I103" s="9">
        <v>226691.63</v>
      </c>
      <c r="J103" s="9">
        <v>7194.16</v>
      </c>
      <c r="K103" s="9">
        <v>1658716.93</v>
      </c>
      <c r="L103" s="9">
        <v>645</v>
      </c>
      <c r="M103" s="9">
        <v>5772792.3200000003</v>
      </c>
      <c r="N103" s="9">
        <v>2071367.17</v>
      </c>
      <c r="O103" s="9">
        <v>225430.79</v>
      </c>
      <c r="P103" s="9">
        <v>0</v>
      </c>
      <c r="Q103" s="9">
        <v>0</v>
      </c>
      <c r="R103" s="9">
        <v>2656460.0699999998</v>
      </c>
      <c r="S103" s="9">
        <v>709255.29</v>
      </c>
      <c r="T103" s="9">
        <v>442812.42</v>
      </c>
      <c r="U103" s="9">
        <v>1036</v>
      </c>
      <c r="V103" s="9">
        <v>568693.54</v>
      </c>
      <c r="W103" s="9">
        <v>20351.490000000002</v>
      </c>
      <c r="X103" s="9">
        <v>0</v>
      </c>
      <c r="Y103" s="9">
        <v>4410</v>
      </c>
      <c r="Z103" s="9">
        <v>331768.87</v>
      </c>
      <c r="AA103" s="9">
        <v>0</v>
      </c>
      <c r="AB103" s="9">
        <v>0</v>
      </c>
      <c r="AC103" s="9">
        <v>730323.08</v>
      </c>
      <c r="AD103" s="9">
        <v>0</v>
      </c>
      <c r="AE103" s="9">
        <v>123777.15</v>
      </c>
      <c r="AF103" s="9">
        <v>36463.519999999997</v>
      </c>
      <c r="AG103" s="9">
        <v>0</v>
      </c>
      <c r="AH103" s="9">
        <v>0</v>
      </c>
      <c r="AI103" s="9">
        <v>4217.3599999999997</v>
      </c>
      <c r="AJ103" s="9">
        <v>0</v>
      </c>
      <c r="AK103" s="9">
        <v>64847.8</v>
      </c>
      <c r="AL103" s="9">
        <v>129507.6</v>
      </c>
      <c r="AM103" s="9">
        <v>0</v>
      </c>
      <c r="AN103" s="9">
        <v>0</v>
      </c>
      <c r="AO103" s="9">
        <v>258592.94</v>
      </c>
      <c r="AP103" s="9">
        <v>34481122.119999997</v>
      </c>
    </row>
    <row r="104" spans="1:42">
      <c r="A104" s="99" t="s">
        <v>245</v>
      </c>
      <c r="B104" s="9">
        <v>6828758.04</v>
      </c>
      <c r="C104" s="9">
        <v>7186965.9800000004</v>
      </c>
      <c r="D104" s="9">
        <v>0</v>
      </c>
      <c r="E104" s="9">
        <v>3709673.71</v>
      </c>
      <c r="F104" s="9">
        <v>401245.26</v>
      </c>
      <c r="G104" s="9">
        <v>27429.03</v>
      </c>
      <c r="H104" s="9">
        <v>0</v>
      </c>
      <c r="I104" s="9">
        <v>91092.13</v>
      </c>
      <c r="J104" s="9">
        <v>6996.24</v>
      </c>
      <c r="K104" s="9">
        <v>1702757.06</v>
      </c>
      <c r="L104" s="9">
        <v>2647</v>
      </c>
      <c r="M104" s="9">
        <v>6056145.6399999997</v>
      </c>
      <c r="N104" s="9">
        <v>2117359.4700000002</v>
      </c>
      <c r="O104" s="9">
        <v>217646.19</v>
      </c>
      <c r="P104" s="9">
        <v>0</v>
      </c>
      <c r="Q104" s="9">
        <v>0</v>
      </c>
      <c r="R104" s="9">
        <v>2716272.16</v>
      </c>
      <c r="S104" s="9">
        <v>779450.26</v>
      </c>
      <c r="T104" s="9">
        <v>420610.53</v>
      </c>
      <c r="U104" s="9">
        <v>357</v>
      </c>
      <c r="V104" s="9">
        <v>459965.24</v>
      </c>
      <c r="W104" s="9">
        <v>45895.5</v>
      </c>
      <c r="X104" s="9">
        <v>0</v>
      </c>
      <c r="Y104" s="9">
        <v>3011.68</v>
      </c>
      <c r="Z104" s="9">
        <v>332174.01</v>
      </c>
      <c r="AA104" s="9">
        <v>0</v>
      </c>
      <c r="AB104" s="9">
        <v>0</v>
      </c>
      <c r="AC104" s="9">
        <v>722741.95</v>
      </c>
      <c r="AD104" s="9">
        <v>0</v>
      </c>
      <c r="AE104" s="9">
        <v>132324.54999999999</v>
      </c>
      <c r="AF104" s="9">
        <v>38859.56</v>
      </c>
      <c r="AG104" s="9">
        <v>0</v>
      </c>
      <c r="AH104" s="9">
        <v>0</v>
      </c>
      <c r="AI104" s="9">
        <v>7883.56</v>
      </c>
      <c r="AJ104" s="9">
        <v>0</v>
      </c>
      <c r="AK104" s="9">
        <v>73814</v>
      </c>
      <c r="AL104" s="9">
        <v>147070.89000000001</v>
      </c>
      <c r="AM104" s="9">
        <v>0</v>
      </c>
      <c r="AN104" s="9">
        <v>0</v>
      </c>
      <c r="AO104" s="9">
        <v>268164.42</v>
      </c>
      <c r="AP104" s="9">
        <v>34497311.060000002</v>
      </c>
    </row>
    <row r="105" spans="1:42">
      <c r="A105" s="99" t="s">
        <v>248</v>
      </c>
      <c r="B105" s="9">
        <v>6776367.2800000003</v>
      </c>
      <c r="C105" s="9">
        <v>7669642.2000000002</v>
      </c>
      <c r="D105" s="9">
        <v>0</v>
      </c>
      <c r="E105" s="9">
        <v>2956443.04</v>
      </c>
      <c r="F105" s="9">
        <v>625470.15</v>
      </c>
      <c r="G105" s="9">
        <v>29145.97</v>
      </c>
      <c r="H105" s="9">
        <v>0</v>
      </c>
      <c r="I105" s="9">
        <v>180170.38</v>
      </c>
      <c r="J105" s="9">
        <v>5323.2</v>
      </c>
      <c r="K105" s="9">
        <v>1737787.9</v>
      </c>
      <c r="L105" s="9">
        <v>16056.33</v>
      </c>
      <c r="M105" s="9">
        <v>5361669.76</v>
      </c>
      <c r="N105" s="9">
        <v>2106587.0299999998</v>
      </c>
      <c r="O105" s="9">
        <v>222194.86</v>
      </c>
      <c r="P105" s="9">
        <v>0</v>
      </c>
      <c r="Q105" s="9">
        <v>0</v>
      </c>
      <c r="R105" s="9">
        <v>2663471.71</v>
      </c>
      <c r="S105" s="9">
        <v>755665.06</v>
      </c>
      <c r="T105" s="9">
        <v>508966.79</v>
      </c>
      <c r="U105" s="9">
        <v>1003</v>
      </c>
      <c r="V105" s="9">
        <v>453451.96</v>
      </c>
      <c r="W105" s="9">
        <v>41010.85</v>
      </c>
      <c r="X105" s="9">
        <v>0</v>
      </c>
      <c r="Y105" s="9">
        <v>3611.04</v>
      </c>
      <c r="Z105" s="9">
        <v>311549.89</v>
      </c>
      <c r="AA105" s="9">
        <v>0</v>
      </c>
      <c r="AB105" s="9">
        <v>0</v>
      </c>
      <c r="AC105" s="9">
        <v>707116.69</v>
      </c>
      <c r="AD105" s="9">
        <v>0</v>
      </c>
      <c r="AE105" s="9">
        <v>157273.57</v>
      </c>
      <c r="AF105" s="9">
        <v>43890.239999999998</v>
      </c>
      <c r="AG105" s="9">
        <v>0</v>
      </c>
      <c r="AH105" s="9">
        <v>0</v>
      </c>
      <c r="AI105" s="9">
        <v>1812.92</v>
      </c>
      <c r="AJ105" s="9">
        <v>0</v>
      </c>
      <c r="AK105" s="9">
        <v>68756.56</v>
      </c>
      <c r="AL105" s="9">
        <v>114264.66</v>
      </c>
      <c r="AM105" s="9">
        <v>0</v>
      </c>
      <c r="AN105" s="9">
        <v>0</v>
      </c>
      <c r="AO105" s="9">
        <v>232896.24</v>
      </c>
      <c r="AP105" s="9">
        <v>33751599.280000001</v>
      </c>
    </row>
    <row r="106" spans="1:42">
      <c r="A106" s="99" t="s">
        <v>252</v>
      </c>
      <c r="B106" s="9">
        <v>7168553.2000000002</v>
      </c>
      <c r="C106" s="9">
        <v>10501170.890000001</v>
      </c>
      <c r="D106" s="9">
        <v>27850.799999999999</v>
      </c>
      <c r="E106" s="9">
        <v>3406645.44</v>
      </c>
      <c r="F106" s="9">
        <v>467587.49</v>
      </c>
      <c r="G106" s="9">
        <v>38785.660000000003</v>
      </c>
      <c r="H106" s="9">
        <v>0</v>
      </c>
      <c r="I106" s="9">
        <v>68685.88</v>
      </c>
      <c r="J106" s="9">
        <v>8611.92</v>
      </c>
      <c r="K106" s="9">
        <v>1939596.81</v>
      </c>
      <c r="L106" s="9">
        <v>3903.36</v>
      </c>
      <c r="M106" s="9">
        <v>5877996.9199999999</v>
      </c>
      <c r="N106" s="9">
        <v>3449832.46</v>
      </c>
      <c r="O106" s="9">
        <v>269697.19</v>
      </c>
      <c r="P106" s="9">
        <v>0</v>
      </c>
      <c r="Q106" s="9">
        <v>0</v>
      </c>
      <c r="R106" s="9">
        <v>3239910.97</v>
      </c>
      <c r="S106" s="9">
        <v>1385314.66</v>
      </c>
      <c r="T106" s="9">
        <v>1368877.97</v>
      </c>
      <c r="U106" s="9">
        <v>884</v>
      </c>
      <c r="V106" s="9">
        <v>460892</v>
      </c>
      <c r="W106" s="9">
        <v>23331.53</v>
      </c>
      <c r="X106" s="9">
        <v>0</v>
      </c>
      <c r="Y106" s="9">
        <v>3030.36</v>
      </c>
      <c r="Z106" s="9">
        <v>379275.65</v>
      </c>
      <c r="AA106" s="9">
        <v>0</v>
      </c>
      <c r="AB106" s="9">
        <v>0</v>
      </c>
      <c r="AC106" s="9">
        <v>699528.51</v>
      </c>
      <c r="AD106" s="9">
        <v>0</v>
      </c>
      <c r="AE106" s="9">
        <v>212045.27</v>
      </c>
      <c r="AF106" s="9">
        <v>45657.08</v>
      </c>
      <c r="AG106" s="9">
        <v>0</v>
      </c>
      <c r="AH106" s="9">
        <v>0</v>
      </c>
      <c r="AI106" s="9">
        <v>1956.4</v>
      </c>
      <c r="AJ106" s="9">
        <v>0</v>
      </c>
      <c r="AK106" s="9">
        <v>70805.16</v>
      </c>
      <c r="AL106" s="9">
        <v>128086.88</v>
      </c>
      <c r="AM106" s="9">
        <v>0</v>
      </c>
      <c r="AN106" s="9">
        <v>0</v>
      </c>
      <c r="AO106" s="9">
        <v>275907.21000000002</v>
      </c>
      <c r="AP106" s="9">
        <v>41524421.670000002</v>
      </c>
    </row>
    <row r="107" spans="1:42">
      <c r="A107" s="99"/>
      <c r="B107" s="41">
        <f t="shared" ref="B107:AP107" si="7">SUBTOTAL(109,B95:B106)</f>
        <v>74662177.390000001</v>
      </c>
      <c r="C107" s="41">
        <f t="shared" si="7"/>
        <v>99128864.870000005</v>
      </c>
      <c r="D107" s="41">
        <f t="shared" si="7"/>
        <v>200817.68</v>
      </c>
      <c r="E107" s="41">
        <f t="shared" si="7"/>
        <v>33328931.550000004</v>
      </c>
      <c r="F107" s="41">
        <f t="shared" si="7"/>
        <v>5476849.1900000004</v>
      </c>
      <c r="G107" s="41">
        <f t="shared" si="7"/>
        <v>316461.29000000004</v>
      </c>
      <c r="H107" s="41">
        <f t="shared" si="7"/>
        <v>0</v>
      </c>
      <c r="I107" s="41">
        <f t="shared" si="7"/>
        <v>1895640.4099999997</v>
      </c>
      <c r="J107" s="41">
        <f t="shared" si="7"/>
        <v>70962.13</v>
      </c>
      <c r="K107" s="41">
        <f t="shared" si="7"/>
        <v>19518779.149999999</v>
      </c>
      <c r="L107" s="41">
        <f t="shared" si="7"/>
        <v>32106.190000000002</v>
      </c>
      <c r="M107" s="41">
        <f t="shared" si="7"/>
        <v>61353283.32</v>
      </c>
      <c r="N107" s="41">
        <f t="shared" si="7"/>
        <v>24909416.350000001</v>
      </c>
      <c r="O107" s="41">
        <f t="shared" si="7"/>
        <v>2434217.3199999998</v>
      </c>
      <c r="P107" s="41">
        <f t="shared" si="7"/>
        <v>0</v>
      </c>
      <c r="Q107" s="41">
        <f t="shared" si="7"/>
        <v>0</v>
      </c>
      <c r="R107" s="41">
        <f t="shared" si="7"/>
        <v>31988437.59</v>
      </c>
      <c r="S107" s="41">
        <f t="shared" si="7"/>
        <v>8386777.5899999999</v>
      </c>
      <c r="T107" s="41">
        <f t="shared" si="7"/>
        <v>8194843.2899999991</v>
      </c>
      <c r="U107" s="41">
        <f t="shared" si="7"/>
        <v>8120</v>
      </c>
      <c r="V107" s="41">
        <f t="shared" si="7"/>
        <v>5455937.9900000002</v>
      </c>
      <c r="W107" s="41">
        <f t="shared" si="7"/>
        <v>266472.28000000003</v>
      </c>
      <c r="X107" s="41">
        <f t="shared" si="7"/>
        <v>0</v>
      </c>
      <c r="Y107" s="41">
        <f t="shared" si="7"/>
        <v>39832.79</v>
      </c>
      <c r="Z107" s="41">
        <f t="shared" si="7"/>
        <v>3634020.0300000003</v>
      </c>
      <c r="AA107" s="41">
        <f t="shared" si="7"/>
        <v>0</v>
      </c>
      <c r="AB107" s="41">
        <f t="shared" si="7"/>
        <v>667.22</v>
      </c>
      <c r="AC107" s="41">
        <f t="shared" si="7"/>
        <v>7520489.4900000002</v>
      </c>
      <c r="AD107" s="41">
        <f t="shared" si="7"/>
        <v>61944.33</v>
      </c>
      <c r="AE107" s="41">
        <f t="shared" si="7"/>
        <v>1491777.52</v>
      </c>
      <c r="AF107" s="41">
        <f t="shared" si="7"/>
        <v>440374.06</v>
      </c>
      <c r="AG107" s="41">
        <f t="shared" si="7"/>
        <v>0</v>
      </c>
      <c r="AH107" s="41">
        <f t="shared" si="7"/>
        <v>0</v>
      </c>
      <c r="AI107" s="41">
        <f t="shared" si="7"/>
        <v>40180.199999999997</v>
      </c>
      <c r="AJ107" s="41">
        <f t="shared" si="7"/>
        <v>0</v>
      </c>
      <c r="AK107" s="41">
        <f t="shared" si="7"/>
        <v>720808.14</v>
      </c>
      <c r="AL107" s="41">
        <f t="shared" si="7"/>
        <v>1490378.25</v>
      </c>
      <c r="AM107" s="41">
        <f t="shared" si="7"/>
        <v>0</v>
      </c>
      <c r="AN107" s="41">
        <f t="shared" si="7"/>
        <v>0</v>
      </c>
      <c r="AO107" s="41">
        <f t="shared" si="7"/>
        <v>2965316.6799999997</v>
      </c>
      <c r="AP107" s="41">
        <f t="shared" si="7"/>
        <v>396034884.29000002</v>
      </c>
    </row>
    <row r="108" spans="1:42">
      <c r="A108" s="99" t="s">
        <v>259</v>
      </c>
      <c r="B108" s="9">
        <v>6393649.4800000004</v>
      </c>
      <c r="C108" s="9">
        <v>9481161.3399999999</v>
      </c>
      <c r="D108" s="9">
        <v>0</v>
      </c>
      <c r="E108" s="9">
        <v>2999146.11</v>
      </c>
      <c r="F108" s="9">
        <v>490213.38</v>
      </c>
      <c r="G108" s="9">
        <v>30776.9</v>
      </c>
      <c r="H108" s="9">
        <v>0</v>
      </c>
      <c r="I108" s="9">
        <v>171133.92</v>
      </c>
      <c r="J108" s="9">
        <v>7459.76</v>
      </c>
      <c r="K108" s="9">
        <v>1306263.6100000001</v>
      </c>
      <c r="L108" s="9">
        <v>3006.68</v>
      </c>
      <c r="M108" s="9">
        <v>4087317.64</v>
      </c>
      <c r="N108" s="9">
        <v>1584740.52</v>
      </c>
      <c r="O108" s="9">
        <v>237571.71</v>
      </c>
      <c r="P108" s="9">
        <v>0</v>
      </c>
      <c r="Q108" s="9">
        <v>0</v>
      </c>
      <c r="R108" s="9">
        <v>2579475.42</v>
      </c>
      <c r="S108" s="9">
        <v>615781.35</v>
      </c>
      <c r="T108" s="9">
        <v>1400270.62</v>
      </c>
      <c r="U108" s="9">
        <v>905</v>
      </c>
      <c r="V108" s="9">
        <v>305209.08</v>
      </c>
      <c r="W108" s="9">
        <v>15128.29</v>
      </c>
      <c r="X108" s="9">
        <v>0</v>
      </c>
      <c r="Y108" s="9">
        <v>3797.36</v>
      </c>
      <c r="Z108" s="9">
        <v>292951.59999999998</v>
      </c>
      <c r="AA108" s="9">
        <v>0</v>
      </c>
      <c r="AB108" s="9">
        <v>0</v>
      </c>
      <c r="AC108" s="9">
        <v>432086.19</v>
      </c>
      <c r="AD108" s="9">
        <v>0</v>
      </c>
      <c r="AE108" s="9">
        <v>152449.22</v>
      </c>
      <c r="AF108" s="9">
        <v>38842.800000000003</v>
      </c>
      <c r="AG108" s="9">
        <v>0</v>
      </c>
      <c r="AH108" s="9">
        <v>0</v>
      </c>
      <c r="AI108" s="9">
        <v>3493.88</v>
      </c>
      <c r="AJ108" s="9">
        <v>0</v>
      </c>
      <c r="AK108" s="9">
        <v>47010.12</v>
      </c>
      <c r="AL108" s="9">
        <v>100660.9</v>
      </c>
      <c r="AM108" s="9">
        <v>0</v>
      </c>
      <c r="AN108" s="9">
        <v>0</v>
      </c>
      <c r="AO108" s="9">
        <v>220720.94</v>
      </c>
      <c r="AP108" s="9">
        <f>SUM(Tabla5[[#This Row],[ 0701900000]:[ 0709999000]])</f>
        <v>33001223.82</v>
      </c>
    </row>
    <row r="109" spans="1:42">
      <c r="A109" s="99" t="s">
        <v>311</v>
      </c>
      <c r="B109" s="9">
        <v>5372223.8799999999</v>
      </c>
      <c r="C109" s="9">
        <v>9598737.1699999999</v>
      </c>
      <c r="D109" s="9">
        <v>453</v>
      </c>
      <c r="E109" s="9">
        <v>2529947.71</v>
      </c>
      <c r="F109" s="9">
        <v>694885.48</v>
      </c>
      <c r="G109" s="9">
        <v>25540.65</v>
      </c>
      <c r="H109" s="9">
        <v>0</v>
      </c>
      <c r="I109" s="9">
        <v>113773.81</v>
      </c>
      <c r="J109" s="9">
        <v>9118.82</v>
      </c>
      <c r="K109" s="9">
        <v>1292405.02</v>
      </c>
      <c r="L109" s="9">
        <v>3438</v>
      </c>
      <c r="M109" s="9">
        <v>3976408.66</v>
      </c>
      <c r="N109" s="9">
        <v>1528495.42</v>
      </c>
      <c r="O109" s="9">
        <v>179055.04</v>
      </c>
      <c r="P109" s="9">
        <v>0</v>
      </c>
      <c r="Q109" s="9">
        <v>0</v>
      </c>
      <c r="R109" s="9">
        <v>2469001.27</v>
      </c>
      <c r="S109" s="9">
        <v>535682.88</v>
      </c>
      <c r="T109" s="9">
        <v>1438972.05</v>
      </c>
      <c r="U109" s="9">
        <v>1075</v>
      </c>
      <c r="V109" s="9">
        <v>249886.2</v>
      </c>
      <c r="W109" s="9">
        <v>9295.93</v>
      </c>
      <c r="X109" s="9">
        <v>0</v>
      </c>
      <c r="Y109" s="9">
        <v>3107.72</v>
      </c>
      <c r="Z109" s="9">
        <v>281673.98</v>
      </c>
      <c r="AA109" s="9">
        <v>0</v>
      </c>
      <c r="AB109" s="9">
        <v>0</v>
      </c>
      <c r="AC109" s="9">
        <v>386041.83</v>
      </c>
      <c r="AD109" s="9">
        <v>0</v>
      </c>
      <c r="AE109" s="9">
        <v>164114.14000000001</v>
      </c>
      <c r="AF109" s="9">
        <v>40275.120000000003</v>
      </c>
      <c r="AG109" s="9">
        <v>0</v>
      </c>
      <c r="AH109" s="9">
        <v>0</v>
      </c>
      <c r="AI109" s="9">
        <v>2367.3200000000002</v>
      </c>
      <c r="AJ109" s="9">
        <v>0</v>
      </c>
      <c r="AK109" s="9">
        <v>47124.480000000003</v>
      </c>
      <c r="AL109" s="9">
        <v>104731.67</v>
      </c>
      <c r="AM109" s="9">
        <v>0</v>
      </c>
      <c r="AN109" s="9">
        <v>0</v>
      </c>
      <c r="AO109" s="9">
        <v>247770.35</v>
      </c>
      <c r="AP109" s="9">
        <f>SUM(Tabla5[[#This Row],[ 0701900000]:[ 0709999000]])</f>
        <v>31305602.599999998</v>
      </c>
    </row>
    <row r="110" spans="1:42">
      <c r="A110" s="99" t="s">
        <v>371</v>
      </c>
      <c r="B110" s="9">
        <v>5429002.6200000001</v>
      </c>
      <c r="C110" s="9">
        <v>12228513.810000001</v>
      </c>
      <c r="D110" s="9">
        <v>226</v>
      </c>
      <c r="E110" s="9">
        <v>2916727.53</v>
      </c>
      <c r="F110" s="9">
        <v>472469.18</v>
      </c>
      <c r="G110" s="9">
        <v>24963.439999999999</v>
      </c>
      <c r="H110" s="9">
        <v>0</v>
      </c>
      <c r="I110" s="9">
        <v>56700.59</v>
      </c>
      <c r="J110" s="9">
        <v>9067.56</v>
      </c>
      <c r="K110" s="9">
        <v>1337925.3</v>
      </c>
      <c r="L110" s="9">
        <v>4743.3999999999996</v>
      </c>
      <c r="M110" s="9">
        <v>4512118.6500000004</v>
      </c>
      <c r="N110" s="9">
        <v>1887444.45</v>
      </c>
      <c r="O110" s="9">
        <v>201180.16</v>
      </c>
      <c r="P110" s="9">
        <v>0</v>
      </c>
      <c r="Q110" s="9">
        <v>0</v>
      </c>
      <c r="R110" s="9">
        <v>2794135.61</v>
      </c>
      <c r="S110" s="9">
        <v>651907.06000000006</v>
      </c>
      <c r="T110" s="9">
        <v>1148801.32</v>
      </c>
      <c r="U110" s="9">
        <v>1423</v>
      </c>
      <c r="V110" s="9">
        <v>253686.6</v>
      </c>
      <c r="W110" s="9">
        <v>9293.18</v>
      </c>
      <c r="X110" s="9">
        <v>0</v>
      </c>
      <c r="Y110" s="9">
        <v>3554.4</v>
      </c>
      <c r="Z110" s="9">
        <v>309520.15000000002</v>
      </c>
      <c r="AA110" s="9">
        <v>0</v>
      </c>
      <c r="AB110" s="9">
        <v>0</v>
      </c>
      <c r="AC110" s="9">
        <v>694380.95</v>
      </c>
      <c r="AD110" s="9">
        <v>0</v>
      </c>
      <c r="AE110" s="9">
        <v>205260.59</v>
      </c>
      <c r="AF110" s="9">
        <v>45770.92</v>
      </c>
      <c r="AG110" s="9">
        <v>0</v>
      </c>
      <c r="AH110" s="9">
        <v>0</v>
      </c>
      <c r="AI110" s="9">
        <v>2258.1999999999998</v>
      </c>
      <c r="AJ110" s="9">
        <v>0</v>
      </c>
      <c r="AK110" s="9">
        <v>56553.120000000003</v>
      </c>
      <c r="AL110" s="9">
        <v>124060.84</v>
      </c>
      <c r="AM110" s="9">
        <v>0</v>
      </c>
      <c r="AN110" s="9">
        <v>0</v>
      </c>
      <c r="AO110" s="9">
        <v>425652.03</v>
      </c>
      <c r="AP110" s="9">
        <f>SUM(Tabla5[[#This Row],[ 0701900000]:[ 0709999000]])</f>
        <v>35807340.660000004</v>
      </c>
    </row>
    <row r="111" spans="1:42">
      <c r="A111" s="99" t="s">
        <v>408</v>
      </c>
      <c r="B111" s="9">
        <v>4996386.62</v>
      </c>
      <c r="C111" s="9">
        <v>10159825.140000001</v>
      </c>
      <c r="D111" s="9">
        <v>16783</v>
      </c>
      <c r="E111" s="9">
        <v>2628321.79</v>
      </c>
      <c r="F111" s="9">
        <v>285765.40000000002</v>
      </c>
      <c r="G111" s="9">
        <v>24973.48</v>
      </c>
      <c r="H111" s="9">
        <v>0</v>
      </c>
      <c r="I111" s="9">
        <v>170815.51</v>
      </c>
      <c r="J111" s="9">
        <v>9446.92</v>
      </c>
      <c r="K111" s="9">
        <v>1294747.3</v>
      </c>
      <c r="L111" s="9">
        <v>1089.68</v>
      </c>
      <c r="M111" s="9">
        <v>4163067.64</v>
      </c>
      <c r="N111" s="9">
        <v>1647114.25</v>
      </c>
      <c r="O111" s="9">
        <v>170393.91</v>
      </c>
      <c r="P111" s="9">
        <v>0</v>
      </c>
      <c r="Q111" s="9">
        <v>0</v>
      </c>
      <c r="R111" s="9">
        <v>2426318.4500000002</v>
      </c>
      <c r="S111" s="9">
        <v>572642.02</v>
      </c>
      <c r="T111" s="9">
        <v>241800.45</v>
      </c>
      <c r="U111" s="9">
        <v>1103</v>
      </c>
      <c r="V111" s="9">
        <v>293633.44</v>
      </c>
      <c r="W111" s="9">
        <v>9508.3700000000008</v>
      </c>
      <c r="X111" s="9">
        <v>0</v>
      </c>
      <c r="Y111" s="9">
        <v>6143.68</v>
      </c>
      <c r="Z111" s="9">
        <v>301681.77</v>
      </c>
      <c r="AA111" s="9">
        <v>0</v>
      </c>
      <c r="AB111" s="9">
        <v>0</v>
      </c>
      <c r="AC111" s="9">
        <v>619266.98</v>
      </c>
      <c r="AD111" s="9">
        <v>0</v>
      </c>
      <c r="AE111" s="9">
        <v>129308.65</v>
      </c>
      <c r="AF111" s="9">
        <v>30615.72</v>
      </c>
      <c r="AG111" s="9">
        <v>0</v>
      </c>
      <c r="AH111" s="9">
        <v>0</v>
      </c>
      <c r="AI111" s="9">
        <v>1112.52</v>
      </c>
      <c r="AJ111" s="9">
        <v>0</v>
      </c>
      <c r="AK111" s="9">
        <v>65777.84</v>
      </c>
      <c r="AL111" s="9">
        <v>118910.98</v>
      </c>
      <c r="AM111" s="9">
        <v>0</v>
      </c>
      <c r="AN111" s="9">
        <v>0</v>
      </c>
      <c r="AO111" s="9">
        <v>367873.73</v>
      </c>
      <c r="AP111" s="9">
        <f>SUM(Tabla5[[#This Row],[ 0701900000]:[ 0709999000]])</f>
        <v>30754428.240000002</v>
      </c>
    </row>
    <row r="112" spans="1:42">
      <c r="A112" s="99" t="s">
        <v>410</v>
      </c>
      <c r="B112" s="9">
        <v>5375826.9800000004</v>
      </c>
      <c r="C112" s="9">
        <v>9797264.3399999999</v>
      </c>
      <c r="D112" s="9">
        <v>28346.240000000002</v>
      </c>
      <c r="E112" s="9">
        <v>3468177.6</v>
      </c>
      <c r="F112" s="9">
        <v>510499.55</v>
      </c>
      <c r="G112" s="9">
        <v>35000.239999999998</v>
      </c>
      <c r="H112" s="9">
        <v>0</v>
      </c>
      <c r="I112" s="9">
        <v>88009.18</v>
      </c>
      <c r="J112" s="9">
        <v>13288.58</v>
      </c>
      <c r="K112" s="9">
        <v>1539831.37</v>
      </c>
      <c r="L112" s="9">
        <v>122.68</v>
      </c>
      <c r="M112" s="9">
        <v>4862066.24</v>
      </c>
      <c r="N112" s="9">
        <v>2069271.45</v>
      </c>
      <c r="O112" s="9">
        <v>203021.62</v>
      </c>
      <c r="P112" s="9">
        <v>0</v>
      </c>
      <c r="Q112" s="9">
        <v>0</v>
      </c>
      <c r="R112" s="9">
        <v>2836179.84</v>
      </c>
      <c r="S112" s="9">
        <v>772870.05</v>
      </c>
      <c r="T112" s="9">
        <v>312944.11</v>
      </c>
      <c r="U112" s="9">
        <v>1170</v>
      </c>
      <c r="V112" s="9">
        <v>380887.05</v>
      </c>
      <c r="W112" s="9">
        <v>14011.29</v>
      </c>
      <c r="X112" s="9">
        <v>0</v>
      </c>
      <c r="Y112" s="9">
        <v>3016.04</v>
      </c>
      <c r="Z112" s="9">
        <v>369852.25</v>
      </c>
      <c r="AA112" s="9">
        <v>0</v>
      </c>
      <c r="AB112" s="9">
        <v>0</v>
      </c>
      <c r="AC112" s="9">
        <v>852454.88</v>
      </c>
      <c r="AD112" s="9">
        <v>0</v>
      </c>
      <c r="AE112" s="9">
        <v>195776.8</v>
      </c>
      <c r="AF112" s="9">
        <v>34587.480000000003</v>
      </c>
      <c r="AG112" s="9">
        <v>0</v>
      </c>
      <c r="AH112" s="9">
        <v>0</v>
      </c>
      <c r="AI112" s="9">
        <v>2424.79</v>
      </c>
      <c r="AJ112" s="9">
        <v>0</v>
      </c>
      <c r="AK112" s="9">
        <v>106850.4</v>
      </c>
      <c r="AL112" s="9">
        <v>161054.28</v>
      </c>
      <c r="AM112" s="9">
        <v>0</v>
      </c>
      <c r="AN112" s="9">
        <v>0</v>
      </c>
      <c r="AO112" s="9">
        <v>343412.13</v>
      </c>
      <c r="AP112" s="9">
        <f>SUM(Tabla5[[#This Row],[ 0701900000]:[ 0709999000]])</f>
        <v>34378217.459999993</v>
      </c>
    </row>
    <row r="113" spans="1:42">
      <c r="A113" s="99" t="s">
        <v>412</v>
      </c>
      <c r="B113" s="9">
        <v>6071342.29</v>
      </c>
      <c r="C113" s="9">
        <v>7730751.9100000001</v>
      </c>
      <c r="D113" s="9">
        <v>8118.32</v>
      </c>
      <c r="E113" s="9">
        <v>2678062.8199999998</v>
      </c>
      <c r="F113" s="9">
        <v>539575.11</v>
      </c>
      <c r="G113" s="9">
        <v>34875.480000000003</v>
      </c>
      <c r="H113" s="9">
        <v>0</v>
      </c>
      <c r="I113" s="9">
        <v>62382.82</v>
      </c>
      <c r="J113" s="9">
        <v>9210.66</v>
      </c>
      <c r="K113" s="9">
        <v>1739393.62</v>
      </c>
      <c r="L113" s="9">
        <v>113.4</v>
      </c>
      <c r="M113" s="9">
        <v>5291832.37</v>
      </c>
      <c r="N113" s="9">
        <v>1981263.41</v>
      </c>
      <c r="O113" s="9">
        <v>244765.24</v>
      </c>
      <c r="P113" s="9">
        <v>0</v>
      </c>
      <c r="Q113" s="9">
        <v>0</v>
      </c>
      <c r="R113" s="9">
        <v>2888355.6</v>
      </c>
      <c r="S113" s="9">
        <v>755714.97</v>
      </c>
      <c r="T113" s="9">
        <v>576229.94999999995</v>
      </c>
      <c r="U113" s="9">
        <v>1382</v>
      </c>
      <c r="V113" s="9">
        <v>469253</v>
      </c>
      <c r="W113" s="9">
        <v>7521.9</v>
      </c>
      <c r="X113" s="9">
        <v>0</v>
      </c>
      <c r="Y113" s="9">
        <v>2685.4</v>
      </c>
      <c r="Z113" s="9">
        <v>397742.81</v>
      </c>
      <c r="AA113" s="9">
        <v>0</v>
      </c>
      <c r="AB113" s="9">
        <v>113.86</v>
      </c>
      <c r="AC113" s="9">
        <v>827061.67</v>
      </c>
      <c r="AD113" s="9">
        <v>0</v>
      </c>
      <c r="AE113" s="9">
        <v>174430.94</v>
      </c>
      <c r="AF113" s="9">
        <v>43410</v>
      </c>
      <c r="AG113" s="9">
        <v>0</v>
      </c>
      <c r="AH113" s="9">
        <v>0</v>
      </c>
      <c r="AI113" s="9">
        <v>5038.88</v>
      </c>
      <c r="AJ113" s="9">
        <v>0</v>
      </c>
      <c r="AK113" s="9">
        <v>76327.63</v>
      </c>
      <c r="AL113" s="9">
        <v>166099.91</v>
      </c>
      <c r="AM113" s="9">
        <v>0</v>
      </c>
      <c r="AN113" s="9">
        <v>0</v>
      </c>
      <c r="AO113" s="9">
        <v>327093.96000000002</v>
      </c>
      <c r="AP113" s="9">
        <f>SUM(Tabla5[[#This Row],[ 0701900000]:[ 0709999000]])</f>
        <v>33110149.929999996</v>
      </c>
    </row>
    <row r="114" spans="1:42">
      <c r="A114" s="99" t="s">
        <v>414</v>
      </c>
      <c r="B114" s="9">
        <v>7915072.8300000001</v>
      </c>
      <c r="C114" s="9">
        <v>5744778.9800000004</v>
      </c>
      <c r="D114" s="9">
        <v>36514.800000000003</v>
      </c>
      <c r="E114" s="9">
        <v>2824307.8</v>
      </c>
      <c r="F114" s="9">
        <v>636869.68999999994</v>
      </c>
      <c r="G114" s="9">
        <v>44328.05</v>
      </c>
      <c r="H114" s="9">
        <v>0</v>
      </c>
      <c r="I114" s="9">
        <v>337199.98</v>
      </c>
      <c r="J114" s="9">
        <v>9864.36</v>
      </c>
      <c r="K114" s="9">
        <v>1765780.63</v>
      </c>
      <c r="L114" s="9">
        <v>159.04</v>
      </c>
      <c r="M114" s="9">
        <v>5548266.5999999996</v>
      </c>
      <c r="N114" s="9">
        <v>1979447.01</v>
      </c>
      <c r="O114" s="9">
        <v>220503.37</v>
      </c>
      <c r="P114" s="9">
        <v>0</v>
      </c>
      <c r="Q114" s="9">
        <v>0</v>
      </c>
      <c r="R114" s="9">
        <v>2814285.73</v>
      </c>
      <c r="S114" s="9">
        <v>799470.64</v>
      </c>
      <c r="T114" s="9">
        <v>486610.02</v>
      </c>
      <c r="U114" s="9">
        <v>1362</v>
      </c>
      <c r="V114" s="9">
        <v>426825.16</v>
      </c>
      <c r="W114" s="9">
        <v>11571.03</v>
      </c>
      <c r="X114" s="9">
        <v>0</v>
      </c>
      <c r="Y114" s="9">
        <v>3513.36</v>
      </c>
      <c r="Z114" s="9">
        <v>375059.21</v>
      </c>
      <c r="AA114" s="9">
        <v>0</v>
      </c>
      <c r="AB114" s="9">
        <v>29</v>
      </c>
      <c r="AC114" s="9">
        <v>798874.4</v>
      </c>
      <c r="AD114" s="9">
        <v>0</v>
      </c>
      <c r="AE114" s="9">
        <v>138692.66</v>
      </c>
      <c r="AF114" s="9">
        <v>42976.56</v>
      </c>
      <c r="AG114" s="9">
        <v>0</v>
      </c>
      <c r="AH114" s="9">
        <v>0</v>
      </c>
      <c r="AI114" s="9">
        <v>4268.55</v>
      </c>
      <c r="AJ114" s="9">
        <v>0</v>
      </c>
      <c r="AK114" s="9">
        <v>74078.2</v>
      </c>
      <c r="AL114" s="9">
        <v>188902.9</v>
      </c>
      <c r="AM114" s="9">
        <v>0</v>
      </c>
      <c r="AN114" s="9">
        <v>0</v>
      </c>
      <c r="AO114" s="9">
        <v>297829.89</v>
      </c>
      <c r="AP114" s="9">
        <f>SUM(Tabla5[[#This Row],[ 0701900000]:[ 0709999000]])</f>
        <v>33527442.449999999</v>
      </c>
    </row>
    <row r="115" spans="1:42">
      <c r="A115" s="99" t="s">
        <v>416</v>
      </c>
      <c r="B115" s="9">
        <v>8274190.46</v>
      </c>
      <c r="C115" s="9">
        <v>7437362.7599999998</v>
      </c>
      <c r="D115" s="9">
        <v>563734.36</v>
      </c>
      <c r="E115" s="9">
        <v>2430728.56</v>
      </c>
      <c r="F115" s="9">
        <v>453260.99</v>
      </c>
      <c r="G115" s="9">
        <v>45826.43</v>
      </c>
      <c r="H115" s="9">
        <v>0</v>
      </c>
      <c r="I115" s="9">
        <v>342719.87</v>
      </c>
      <c r="J115" s="9">
        <v>5593.14</v>
      </c>
      <c r="K115" s="9">
        <v>1665100.08</v>
      </c>
      <c r="L115" s="9">
        <v>236.72</v>
      </c>
      <c r="M115" s="9">
        <v>5511825.5300000003</v>
      </c>
      <c r="N115" s="9">
        <v>2070659.97</v>
      </c>
      <c r="O115" s="9">
        <v>168079.23</v>
      </c>
      <c r="P115" s="9">
        <v>0</v>
      </c>
      <c r="Q115" s="9">
        <v>0</v>
      </c>
      <c r="R115" s="9">
        <v>2788147.26</v>
      </c>
      <c r="S115" s="9">
        <v>948812.61</v>
      </c>
      <c r="T115" s="9">
        <v>410486.63</v>
      </c>
      <c r="U115" s="9">
        <v>1662</v>
      </c>
      <c r="V115" s="9">
        <v>344839.7</v>
      </c>
      <c r="W115" s="9">
        <v>9932.6299999999992</v>
      </c>
      <c r="X115" s="9">
        <v>0</v>
      </c>
      <c r="Y115" s="9">
        <v>3942.72</v>
      </c>
      <c r="Z115" s="9">
        <v>372290.94</v>
      </c>
      <c r="AA115" s="9">
        <v>0</v>
      </c>
      <c r="AB115" s="9">
        <v>0</v>
      </c>
      <c r="AC115" s="9">
        <v>725678.2</v>
      </c>
      <c r="AD115" s="9">
        <v>0</v>
      </c>
      <c r="AE115" s="9">
        <v>145326.53</v>
      </c>
      <c r="AF115" s="9">
        <v>43444.56</v>
      </c>
      <c r="AG115" s="9">
        <v>0</v>
      </c>
      <c r="AH115" s="9">
        <v>0</v>
      </c>
      <c r="AI115" s="9">
        <v>5120.78</v>
      </c>
      <c r="AJ115" s="9">
        <v>0</v>
      </c>
      <c r="AK115" s="9">
        <v>83348.639999999999</v>
      </c>
      <c r="AL115" s="9">
        <v>138852.16</v>
      </c>
      <c r="AM115" s="9">
        <v>0</v>
      </c>
      <c r="AN115" s="9">
        <v>0</v>
      </c>
      <c r="AO115" s="9">
        <v>279303.62</v>
      </c>
      <c r="AP115" s="9">
        <f>SUM(Tabla5[[#This Row],[ 0701900000]:[ 0709999000]])</f>
        <v>35270507.079999998</v>
      </c>
    </row>
    <row r="116" spans="1:42">
      <c r="A116" s="99" t="s">
        <v>425</v>
      </c>
      <c r="B116" s="9">
        <v>7422938.1600000001</v>
      </c>
      <c r="C116" s="9">
        <v>8302344.25</v>
      </c>
      <c r="D116" s="9">
        <v>688959.24</v>
      </c>
      <c r="E116" s="9">
        <v>1999774.43</v>
      </c>
      <c r="F116" s="9">
        <v>584365.64</v>
      </c>
      <c r="G116" s="9">
        <v>39960.68</v>
      </c>
      <c r="H116" s="9">
        <v>0</v>
      </c>
      <c r="I116" s="9">
        <v>365691.79</v>
      </c>
      <c r="J116" s="9">
        <v>7526.78</v>
      </c>
      <c r="K116" s="9">
        <v>1672461.74</v>
      </c>
      <c r="L116" s="9">
        <v>641.67999999999995</v>
      </c>
      <c r="M116" s="9">
        <v>5568435.3499999996</v>
      </c>
      <c r="N116" s="9">
        <v>2125552.66</v>
      </c>
      <c r="O116" s="9">
        <v>174366.85</v>
      </c>
      <c r="P116" s="9">
        <v>0</v>
      </c>
      <c r="Q116" s="9">
        <v>0</v>
      </c>
      <c r="R116" s="9">
        <v>2861401.53</v>
      </c>
      <c r="S116" s="9">
        <v>816246.64</v>
      </c>
      <c r="T116" s="9">
        <v>492282.67</v>
      </c>
      <c r="U116" s="9">
        <v>1094</v>
      </c>
      <c r="V116" s="9">
        <v>389243.11</v>
      </c>
      <c r="W116" s="9">
        <v>22752.94</v>
      </c>
      <c r="X116" s="9">
        <v>0</v>
      </c>
      <c r="Y116" s="9">
        <v>3654.08</v>
      </c>
      <c r="Z116" s="9">
        <v>381710.68</v>
      </c>
      <c r="AA116" s="9">
        <v>0</v>
      </c>
      <c r="AB116" s="9">
        <v>23.59</v>
      </c>
      <c r="AC116" s="9">
        <v>815475.09</v>
      </c>
      <c r="AD116" s="9">
        <v>0</v>
      </c>
      <c r="AE116" s="9">
        <v>161560.19</v>
      </c>
      <c r="AF116" s="9">
        <v>41803.15</v>
      </c>
      <c r="AG116" s="9">
        <v>0</v>
      </c>
      <c r="AH116" s="9">
        <v>0</v>
      </c>
      <c r="AI116" s="9">
        <v>2151.8000000000002</v>
      </c>
      <c r="AJ116" s="9">
        <v>0</v>
      </c>
      <c r="AK116" s="9">
        <v>90099.88</v>
      </c>
      <c r="AL116" s="9">
        <v>159869.57999999999</v>
      </c>
      <c r="AM116" s="9">
        <v>0</v>
      </c>
      <c r="AN116" s="9">
        <v>0</v>
      </c>
      <c r="AO116" s="9">
        <v>306754.74</v>
      </c>
      <c r="AP116" s="9">
        <f>SUM(Tabla5[[#This Row],[ 0701900000]:[ 0709999000]])</f>
        <v>35499142.920000009</v>
      </c>
    </row>
    <row r="117" spans="1:42">
      <c r="A117" s="99" t="s">
        <v>427</v>
      </c>
      <c r="B117" s="9">
        <v>7560238.8799999999</v>
      </c>
      <c r="C117" s="9">
        <v>8546710.2300000004</v>
      </c>
      <c r="D117" s="9">
        <v>287966.89</v>
      </c>
      <c r="E117" s="9">
        <v>2614823.64</v>
      </c>
      <c r="F117" s="9">
        <v>520484.61</v>
      </c>
      <c r="G117" s="9">
        <v>42248.12</v>
      </c>
      <c r="H117" s="9">
        <v>0</v>
      </c>
      <c r="I117" s="9">
        <v>88929.84</v>
      </c>
      <c r="J117" s="9">
        <v>7853.56</v>
      </c>
      <c r="K117" s="9">
        <v>1680605.24</v>
      </c>
      <c r="L117" s="9">
        <v>1992.55</v>
      </c>
      <c r="M117" s="9">
        <v>6779312.1100000003</v>
      </c>
      <c r="N117" s="9">
        <v>2082937</v>
      </c>
      <c r="O117" s="9">
        <v>197573.77</v>
      </c>
      <c r="P117" s="9">
        <v>0</v>
      </c>
      <c r="Q117" s="9">
        <v>0</v>
      </c>
      <c r="R117" s="9">
        <v>3024429.94</v>
      </c>
      <c r="S117" s="9">
        <v>703588.9</v>
      </c>
      <c r="T117" s="9">
        <v>590720.06000000006</v>
      </c>
      <c r="U117" s="9">
        <v>399</v>
      </c>
      <c r="V117" s="9">
        <v>332014.58</v>
      </c>
      <c r="W117" s="9">
        <v>43296.800000000003</v>
      </c>
      <c r="X117" s="9">
        <v>0</v>
      </c>
      <c r="Y117" s="9">
        <v>4630.72</v>
      </c>
      <c r="Z117" s="9">
        <v>398329.14</v>
      </c>
      <c r="AA117" s="9"/>
      <c r="AB117" s="9">
        <v>0</v>
      </c>
      <c r="AC117" s="9">
        <v>967111.29</v>
      </c>
      <c r="AD117" s="9">
        <v>0</v>
      </c>
      <c r="AE117" s="9">
        <v>151716.01999999999</v>
      </c>
      <c r="AF117" s="9">
        <v>61474.080000000002</v>
      </c>
      <c r="AG117" s="9">
        <v>0</v>
      </c>
      <c r="AH117" s="9">
        <v>0</v>
      </c>
      <c r="AI117" s="9">
        <v>9694.9599999999991</v>
      </c>
      <c r="AJ117" s="9">
        <v>0</v>
      </c>
      <c r="AK117" s="9">
        <v>78277.960000000006</v>
      </c>
      <c r="AL117" s="9">
        <v>131061.31</v>
      </c>
      <c r="AM117" s="9">
        <v>0</v>
      </c>
      <c r="AN117" s="9">
        <v>0</v>
      </c>
      <c r="AO117" s="9">
        <v>329265.49</v>
      </c>
      <c r="AP117" s="9">
        <f>SUM(Tabla5[[#This Row],[ 0701900000]:[ 0709999000]])</f>
        <v>37237686.690000005</v>
      </c>
    </row>
    <row r="118" spans="1:42">
      <c r="A118" s="99" t="s">
        <v>429</v>
      </c>
      <c r="B118" s="9">
        <v>6937041.2300000004</v>
      </c>
      <c r="C118" s="9">
        <v>7240709.8099999996</v>
      </c>
      <c r="D118" s="9">
        <v>543659.43999999994</v>
      </c>
      <c r="E118" s="9">
        <v>2472674.88</v>
      </c>
      <c r="F118" s="9">
        <v>546434.96</v>
      </c>
      <c r="G118" s="9">
        <v>50543.040000000001</v>
      </c>
      <c r="H118" s="9">
        <v>0</v>
      </c>
      <c r="I118" s="9">
        <v>193971.02</v>
      </c>
      <c r="J118" s="9">
        <v>5958.52</v>
      </c>
      <c r="K118" s="9">
        <v>1679605.94</v>
      </c>
      <c r="L118" s="9">
        <v>5673</v>
      </c>
      <c r="M118" s="9">
        <v>6301111.5099999998</v>
      </c>
      <c r="N118" s="9">
        <v>2018339.91</v>
      </c>
      <c r="O118" s="9">
        <v>156215.60999999999</v>
      </c>
      <c r="P118" s="9">
        <v>0</v>
      </c>
      <c r="Q118" s="9">
        <v>0</v>
      </c>
      <c r="R118" s="9">
        <v>2974841.35</v>
      </c>
      <c r="S118" s="9">
        <v>715715.45</v>
      </c>
      <c r="T118" s="9">
        <v>808263.13</v>
      </c>
      <c r="U118" s="9">
        <v>1334</v>
      </c>
      <c r="V118" s="9">
        <v>343124.34</v>
      </c>
      <c r="W118" s="9">
        <v>16573.43</v>
      </c>
      <c r="X118" s="9">
        <v>0</v>
      </c>
      <c r="Y118" s="9">
        <v>3818.68</v>
      </c>
      <c r="Z118" s="9">
        <v>399379.5</v>
      </c>
      <c r="AA118" s="9">
        <v>0</v>
      </c>
      <c r="AB118" s="9">
        <v>0</v>
      </c>
      <c r="AC118" s="9">
        <v>675259.76</v>
      </c>
      <c r="AD118" s="9">
        <v>0</v>
      </c>
      <c r="AE118" s="9">
        <v>158420.32999999999</v>
      </c>
      <c r="AF118" s="9">
        <v>61805.04</v>
      </c>
      <c r="AG118" s="9">
        <v>0</v>
      </c>
      <c r="AH118" s="9">
        <v>0</v>
      </c>
      <c r="AI118" s="9">
        <v>1838</v>
      </c>
      <c r="AJ118" s="9">
        <v>0</v>
      </c>
      <c r="AK118" s="9">
        <v>71913.509999999995</v>
      </c>
      <c r="AL118" s="9">
        <v>143307.18</v>
      </c>
      <c r="AM118" s="9">
        <v>0</v>
      </c>
      <c r="AN118" s="9">
        <v>0</v>
      </c>
      <c r="AO118" s="9">
        <v>278611.05</v>
      </c>
      <c r="AP118" s="9">
        <f>SUM(Tabla5[[#This Row],[ 0701900000]:[ 0709999000]])</f>
        <v>34806143.61999999</v>
      </c>
    </row>
    <row r="119" spans="1:42">
      <c r="A119" s="99" t="s">
        <v>431</v>
      </c>
      <c r="B119" s="9">
        <v>6995302.3899999997</v>
      </c>
      <c r="C119" s="9">
        <v>8273462.5199999996</v>
      </c>
      <c r="D119" s="9">
        <v>110816.4</v>
      </c>
      <c r="E119" s="9">
        <v>2995449.89</v>
      </c>
      <c r="F119" s="9">
        <v>657271.66</v>
      </c>
      <c r="G119" s="9">
        <v>57129.53</v>
      </c>
      <c r="H119" s="9">
        <v>0</v>
      </c>
      <c r="I119" s="9">
        <v>209671.42</v>
      </c>
      <c r="J119" s="9">
        <v>9438.1200000000008</v>
      </c>
      <c r="K119" s="9">
        <v>2222880.73</v>
      </c>
      <c r="L119" s="9">
        <v>6535</v>
      </c>
      <c r="M119" s="9">
        <v>7461424.6500000004</v>
      </c>
      <c r="N119" s="9">
        <v>3666262.95</v>
      </c>
      <c r="O119" s="9">
        <v>205543.84</v>
      </c>
      <c r="P119" s="9">
        <v>0</v>
      </c>
      <c r="Q119" s="9">
        <v>0</v>
      </c>
      <c r="R119" s="9">
        <v>3514182.33</v>
      </c>
      <c r="S119" s="9">
        <v>1494205.78</v>
      </c>
      <c r="T119" s="9">
        <v>1318339.29</v>
      </c>
      <c r="U119" s="9">
        <v>1727</v>
      </c>
      <c r="V119" s="9">
        <v>392346.86</v>
      </c>
      <c r="W119" s="9">
        <v>6274.32</v>
      </c>
      <c r="X119" s="9">
        <v>0</v>
      </c>
      <c r="Y119" s="9">
        <v>1966.4</v>
      </c>
      <c r="Z119" s="9">
        <v>484434.56</v>
      </c>
      <c r="AA119" s="9">
        <v>0</v>
      </c>
      <c r="AB119" s="9">
        <v>0</v>
      </c>
      <c r="AC119" s="9">
        <v>639911.63</v>
      </c>
      <c r="AD119" s="9">
        <v>0</v>
      </c>
      <c r="AE119" s="9">
        <v>220976.44</v>
      </c>
      <c r="AF119" s="9">
        <v>53842.559999999998</v>
      </c>
      <c r="AG119" s="9">
        <v>0</v>
      </c>
      <c r="AH119" s="9">
        <v>0</v>
      </c>
      <c r="AI119" s="9">
        <v>848.92</v>
      </c>
      <c r="AJ119" s="9">
        <v>0</v>
      </c>
      <c r="AK119" s="9">
        <v>65102.78</v>
      </c>
      <c r="AL119" s="9">
        <v>187256.94</v>
      </c>
      <c r="AM119" s="9">
        <v>0</v>
      </c>
      <c r="AN119" s="9">
        <v>0</v>
      </c>
      <c r="AO119" s="9">
        <v>298236.57</v>
      </c>
      <c r="AP119" s="9">
        <v>41550841.479999997</v>
      </c>
    </row>
    <row r="120" spans="1:42">
      <c r="A120" s="99"/>
      <c r="B120" s="122">
        <f>+SUM(B108:B119)</f>
        <v>78743215.820000008</v>
      </c>
      <c r="C120" s="122">
        <f t="shared" ref="C120:AP120" si="8">+SUM(C108:C119)</f>
        <v>104541622.26000001</v>
      </c>
      <c r="D120" s="122">
        <f t="shared" si="8"/>
        <v>2285577.69</v>
      </c>
      <c r="E120" s="122">
        <f t="shared" si="8"/>
        <v>32558142.759999998</v>
      </c>
      <c r="F120" s="122">
        <f t="shared" si="8"/>
        <v>6392095.6499999994</v>
      </c>
      <c r="G120" s="122">
        <f t="shared" si="8"/>
        <v>456166.03999999992</v>
      </c>
      <c r="H120" s="122">
        <f t="shared" si="8"/>
        <v>0</v>
      </c>
      <c r="I120" s="122">
        <f t="shared" si="8"/>
        <v>2200999.75</v>
      </c>
      <c r="J120" s="122">
        <f t="shared" si="8"/>
        <v>103826.78</v>
      </c>
      <c r="K120" s="122">
        <f t="shared" si="8"/>
        <v>19197000.579999998</v>
      </c>
      <c r="L120" s="122">
        <f t="shared" si="8"/>
        <v>27751.83</v>
      </c>
      <c r="M120" s="122">
        <f t="shared" si="8"/>
        <v>64063186.950000003</v>
      </c>
      <c r="N120" s="122">
        <f t="shared" si="8"/>
        <v>24641529</v>
      </c>
      <c r="O120" s="122">
        <f t="shared" si="8"/>
        <v>2358270.35</v>
      </c>
      <c r="P120" s="122">
        <f t="shared" si="8"/>
        <v>0</v>
      </c>
      <c r="Q120" s="122">
        <f t="shared" si="8"/>
        <v>0</v>
      </c>
      <c r="R120" s="122">
        <f t="shared" si="8"/>
        <v>33970754.330000006</v>
      </c>
      <c r="S120" s="122">
        <f t="shared" si="8"/>
        <v>9382638.3499999996</v>
      </c>
      <c r="T120" s="122">
        <f t="shared" si="8"/>
        <v>9225720.3000000007</v>
      </c>
      <c r="U120" s="122">
        <f t="shared" si="8"/>
        <v>14636</v>
      </c>
      <c r="V120" s="122">
        <f t="shared" si="8"/>
        <v>4180949.12</v>
      </c>
      <c r="W120" s="122">
        <f t="shared" si="8"/>
        <v>175160.11000000002</v>
      </c>
      <c r="X120" s="122">
        <f t="shared" si="8"/>
        <v>0</v>
      </c>
      <c r="Y120" s="122">
        <f t="shared" si="8"/>
        <v>43830.560000000005</v>
      </c>
      <c r="Z120" s="122">
        <f t="shared" si="8"/>
        <v>4364626.59</v>
      </c>
      <c r="AA120" s="122">
        <f t="shared" si="8"/>
        <v>0</v>
      </c>
      <c r="AB120" s="122">
        <f t="shared" si="8"/>
        <v>166.45000000000002</v>
      </c>
      <c r="AC120" s="122">
        <f t="shared" si="8"/>
        <v>8433602.870000001</v>
      </c>
      <c r="AD120" s="122">
        <f t="shared" si="8"/>
        <v>0</v>
      </c>
      <c r="AE120" s="122">
        <f t="shared" si="8"/>
        <v>1998032.5099999998</v>
      </c>
      <c r="AF120" s="122">
        <f t="shared" si="8"/>
        <v>538847.99</v>
      </c>
      <c r="AG120" s="122">
        <f t="shared" si="8"/>
        <v>0</v>
      </c>
      <c r="AH120" s="122">
        <f t="shared" si="8"/>
        <v>0</v>
      </c>
      <c r="AI120" s="122">
        <f t="shared" si="8"/>
        <v>40618.599999999991</v>
      </c>
      <c r="AJ120" s="122">
        <f t="shared" si="8"/>
        <v>0</v>
      </c>
      <c r="AK120" s="122">
        <f t="shared" si="8"/>
        <v>862464.55999999994</v>
      </c>
      <c r="AL120" s="122">
        <f t="shared" si="8"/>
        <v>1724768.6500000001</v>
      </c>
      <c r="AM120" s="122">
        <f t="shared" si="8"/>
        <v>0</v>
      </c>
      <c r="AN120" s="122">
        <f t="shared" si="8"/>
        <v>0</v>
      </c>
      <c r="AO120" s="122">
        <f t="shared" si="8"/>
        <v>3722524.5000000005</v>
      </c>
      <c r="AP120" s="122">
        <f t="shared" si="8"/>
        <v>416248726.95000005</v>
      </c>
    </row>
    <row r="121" spans="1:42">
      <c r="A121" s="99" t="s">
        <v>435</v>
      </c>
      <c r="B121" s="9">
        <v>6797353.9000000004</v>
      </c>
      <c r="C121" s="9">
        <v>8498295.3000000007</v>
      </c>
      <c r="D121" s="9">
        <v>49830.96</v>
      </c>
      <c r="E121" s="9">
        <v>2768296.16</v>
      </c>
      <c r="F121" s="9">
        <v>451576.37</v>
      </c>
      <c r="G121" s="9">
        <v>43852.37</v>
      </c>
      <c r="H121" s="9">
        <v>0</v>
      </c>
      <c r="I121" s="9">
        <v>145156.60999999999</v>
      </c>
      <c r="J121" s="9">
        <v>4509.72</v>
      </c>
      <c r="K121" s="9">
        <v>1744236.64</v>
      </c>
      <c r="L121" s="9">
        <v>8511</v>
      </c>
      <c r="M121" s="9">
        <v>5237432.51</v>
      </c>
      <c r="N121" s="9">
        <v>2010359.41</v>
      </c>
      <c r="O121" s="9">
        <v>144439.54999999999</v>
      </c>
      <c r="P121" s="9">
        <v>0</v>
      </c>
      <c r="Q121" s="9">
        <v>0</v>
      </c>
      <c r="R121" s="9">
        <v>2899394.79</v>
      </c>
      <c r="S121" s="9">
        <v>601564.63</v>
      </c>
      <c r="T121" s="9">
        <v>1004642.12</v>
      </c>
      <c r="U121" s="9">
        <v>1340</v>
      </c>
      <c r="V121" s="9">
        <v>329606.15000000002</v>
      </c>
      <c r="W121" s="9">
        <v>9938.4</v>
      </c>
      <c r="X121" s="9">
        <v>0</v>
      </c>
      <c r="Y121" s="9">
        <v>2198.4</v>
      </c>
      <c r="Z121" s="9">
        <v>350395.27</v>
      </c>
      <c r="AA121" s="9">
        <v>0</v>
      </c>
      <c r="AB121" s="9">
        <v>0</v>
      </c>
      <c r="AC121" s="9">
        <v>555551.96</v>
      </c>
      <c r="AD121" s="9">
        <v>0</v>
      </c>
      <c r="AE121" s="9">
        <v>186124.72</v>
      </c>
      <c r="AF121" s="9">
        <v>59094.76</v>
      </c>
      <c r="AG121" s="9">
        <v>0</v>
      </c>
      <c r="AH121" s="9">
        <v>0</v>
      </c>
      <c r="AI121" s="9">
        <v>2778.52</v>
      </c>
      <c r="AJ121" s="9">
        <v>0</v>
      </c>
      <c r="AK121" s="9">
        <v>48224.76</v>
      </c>
      <c r="AL121" s="9">
        <v>158377.81</v>
      </c>
      <c r="AM121" s="9">
        <v>0</v>
      </c>
      <c r="AN121" s="9">
        <v>0</v>
      </c>
      <c r="AO121" s="9">
        <v>238054.89</v>
      </c>
      <c r="AP121" s="9">
        <v>34351137.68</v>
      </c>
    </row>
    <row r="122" spans="1:42">
      <c r="A122" s="99" t="s">
        <v>439</v>
      </c>
      <c r="B122" s="9">
        <v>6561601.4400000004</v>
      </c>
      <c r="C122" s="9">
        <v>9955025.8000000007</v>
      </c>
      <c r="D122" s="9">
        <v>26224.12</v>
      </c>
      <c r="E122" s="9">
        <v>2699612.64</v>
      </c>
      <c r="F122" s="9">
        <v>504764.1</v>
      </c>
      <c r="G122" s="9">
        <v>40175.160000000003</v>
      </c>
      <c r="H122" s="9">
        <v>0</v>
      </c>
      <c r="I122" s="9">
        <v>82864.759999999995</v>
      </c>
      <c r="J122" s="9">
        <v>4326.96</v>
      </c>
      <c r="K122" s="9">
        <v>1724685.9</v>
      </c>
      <c r="L122" s="9">
        <v>2574</v>
      </c>
      <c r="M122" s="9">
        <v>4398726.04</v>
      </c>
      <c r="N122" s="9">
        <v>1972166.7</v>
      </c>
      <c r="O122" s="9">
        <v>129555.45</v>
      </c>
      <c r="P122" s="9">
        <v>0</v>
      </c>
      <c r="Q122" s="9">
        <v>0</v>
      </c>
      <c r="R122" s="9">
        <v>2702783.55</v>
      </c>
      <c r="S122" s="9">
        <v>519165.79</v>
      </c>
      <c r="T122" s="9">
        <v>1527356.99</v>
      </c>
      <c r="U122" s="9">
        <v>3413</v>
      </c>
      <c r="V122" s="9">
        <v>374152.27</v>
      </c>
      <c r="W122" s="9">
        <v>7780.78</v>
      </c>
      <c r="X122" s="9">
        <v>0</v>
      </c>
      <c r="Y122" s="9">
        <v>1653.88</v>
      </c>
      <c r="Z122" s="9">
        <v>338436.7</v>
      </c>
      <c r="AA122" s="9">
        <v>0</v>
      </c>
      <c r="AB122" s="9">
        <v>0</v>
      </c>
      <c r="AC122" s="9">
        <v>399928.78</v>
      </c>
      <c r="AD122" s="9">
        <v>0</v>
      </c>
      <c r="AE122" s="9">
        <v>175955.77</v>
      </c>
      <c r="AF122" s="9">
        <v>45374.16</v>
      </c>
      <c r="AG122" s="9">
        <v>0</v>
      </c>
      <c r="AH122" s="9">
        <v>0</v>
      </c>
      <c r="AI122" s="9">
        <v>1193.4000000000001</v>
      </c>
      <c r="AJ122" s="9">
        <v>0</v>
      </c>
      <c r="AK122" s="9">
        <v>62086.12</v>
      </c>
      <c r="AL122" s="9">
        <v>165080.93</v>
      </c>
      <c r="AM122" s="9">
        <v>0</v>
      </c>
      <c r="AN122" s="9">
        <v>0</v>
      </c>
      <c r="AO122" s="9">
        <v>244930.54</v>
      </c>
      <c r="AP122" s="9">
        <v>34671595.729999997</v>
      </c>
    </row>
    <row r="123" spans="1:42">
      <c r="A123" s="99" t="s">
        <v>442</v>
      </c>
      <c r="B123" s="9">
        <v>6786387.5800000001</v>
      </c>
      <c r="C123" s="9">
        <v>10283127.050000001</v>
      </c>
      <c r="D123" s="9">
        <v>25121</v>
      </c>
      <c r="E123" s="9">
        <v>2786776.62</v>
      </c>
      <c r="F123" s="9">
        <v>433380.79</v>
      </c>
      <c r="G123" s="9">
        <v>41728.9</v>
      </c>
      <c r="H123" s="9">
        <v>0</v>
      </c>
      <c r="I123" s="9">
        <v>103681.66</v>
      </c>
      <c r="J123" s="9">
        <v>2272.48</v>
      </c>
      <c r="K123" s="9">
        <v>1553576.45</v>
      </c>
      <c r="L123" s="9">
        <v>2267.2199999999998</v>
      </c>
      <c r="M123" s="9">
        <v>3950305.78</v>
      </c>
      <c r="N123" s="9">
        <v>2004571.72</v>
      </c>
      <c r="O123" s="9">
        <v>141270.25</v>
      </c>
      <c r="P123" s="9">
        <v>0</v>
      </c>
      <c r="Q123" s="9">
        <v>0</v>
      </c>
      <c r="R123" s="9">
        <v>2776843.3</v>
      </c>
      <c r="S123" s="9">
        <v>598150.94999999995</v>
      </c>
      <c r="T123" s="9">
        <v>991675.5</v>
      </c>
      <c r="U123" s="9">
        <v>2622</v>
      </c>
      <c r="V123" s="9">
        <v>362862.05</v>
      </c>
      <c r="W123" s="9">
        <v>15718.48</v>
      </c>
      <c r="X123" s="9">
        <v>0</v>
      </c>
      <c r="Y123" s="9">
        <v>1323.68</v>
      </c>
      <c r="Z123" s="9">
        <v>336862.85</v>
      </c>
      <c r="AA123" s="9">
        <v>0</v>
      </c>
      <c r="AB123" s="9">
        <v>0</v>
      </c>
      <c r="AC123" s="9">
        <v>634983.47</v>
      </c>
      <c r="AD123" s="9">
        <v>0</v>
      </c>
      <c r="AE123" s="9">
        <v>221659.16</v>
      </c>
      <c r="AF123" s="9">
        <v>40625.83</v>
      </c>
      <c r="AG123" s="9">
        <v>0</v>
      </c>
      <c r="AH123" s="9">
        <v>0</v>
      </c>
      <c r="AI123" s="9">
        <v>2832.76</v>
      </c>
      <c r="AJ123" s="9">
        <v>0</v>
      </c>
      <c r="AK123" s="9">
        <v>67400.92</v>
      </c>
      <c r="AL123" s="9">
        <v>169927.66</v>
      </c>
      <c r="AM123" s="9">
        <v>0</v>
      </c>
      <c r="AN123" s="9">
        <v>0</v>
      </c>
      <c r="AO123" s="9">
        <v>413491.19</v>
      </c>
      <c r="AP123" s="9">
        <v>34751447.299999997</v>
      </c>
    </row>
    <row r="124" spans="1:42">
      <c r="A124" s="99" t="s">
        <v>453</v>
      </c>
      <c r="B124" s="9">
        <v>6688237.7400000002</v>
      </c>
      <c r="C124" s="9">
        <v>10903949.630000001</v>
      </c>
      <c r="D124" s="9">
        <v>27743.72</v>
      </c>
      <c r="E124" s="9">
        <v>3024274.15</v>
      </c>
      <c r="F124" s="9">
        <v>552615.53</v>
      </c>
      <c r="G124" s="9">
        <v>38826.949999999997</v>
      </c>
      <c r="H124" s="9">
        <v>0</v>
      </c>
      <c r="I124" s="9">
        <v>305136.08</v>
      </c>
      <c r="J124" s="9">
        <v>3535.4</v>
      </c>
      <c r="K124" s="9">
        <v>1627942.19</v>
      </c>
      <c r="L124" s="9">
        <v>491.72</v>
      </c>
      <c r="M124" s="9">
        <v>4341537.91</v>
      </c>
      <c r="N124" s="9">
        <v>2104510.75</v>
      </c>
      <c r="O124" s="9">
        <v>134548.13</v>
      </c>
      <c r="P124" s="9">
        <v>0</v>
      </c>
      <c r="Q124" s="9">
        <v>0</v>
      </c>
      <c r="R124" s="9">
        <v>2885408.48</v>
      </c>
      <c r="S124" s="9">
        <v>669085.02</v>
      </c>
      <c r="T124" s="9">
        <v>479364.14</v>
      </c>
      <c r="U124" s="9">
        <v>2190</v>
      </c>
      <c r="V124" s="9">
        <v>315927.51</v>
      </c>
      <c r="W124" s="9">
        <v>10543.2</v>
      </c>
      <c r="X124" s="9">
        <v>0</v>
      </c>
      <c r="Y124" s="9">
        <v>1437</v>
      </c>
      <c r="Z124" s="9">
        <v>356518.34</v>
      </c>
      <c r="AA124" s="9">
        <v>0</v>
      </c>
      <c r="AB124" s="9">
        <v>0</v>
      </c>
      <c r="AC124" s="9">
        <v>829272.64</v>
      </c>
      <c r="AD124" s="9">
        <v>22.68</v>
      </c>
      <c r="AE124" s="9">
        <v>248284.61</v>
      </c>
      <c r="AF124" s="9">
        <v>37968.06</v>
      </c>
      <c r="AG124" s="9">
        <v>0</v>
      </c>
      <c r="AH124" s="9">
        <v>0</v>
      </c>
      <c r="AI124" s="9">
        <v>703.36</v>
      </c>
      <c r="AJ124" s="9">
        <v>0</v>
      </c>
      <c r="AK124" s="9">
        <v>61797.88</v>
      </c>
      <c r="AL124" s="9">
        <v>176799.55</v>
      </c>
      <c r="AM124" s="9">
        <v>0</v>
      </c>
      <c r="AN124" s="9">
        <v>0</v>
      </c>
      <c r="AO124" s="9">
        <v>399029.38</v>
      </c>
      <c r="AP124" s="9">
        <v>36227701.75</v>
      </c>
    </row>
    <row r="125" spans="1:42">
      <c r="A125" s="99" t="s">
        <v>458</v>
      </c>
      <c r="B125" s="9">
        <v>6012498.0999999996</v>
      </c>
      <c r="C125" s="9">
        <v>9809132.6899999995</v>
      </c>
      <c r="D125" s="9">
        <v>96892.24</v>
      </c>
      <c r="E125" s="9">
        <v>3101673.39</v>
      </c>
      <c r="F125" s="9">
        <v>449623.3</v>
      </c>
      <c r="G125" s="9">
        <v>45261.63</v>
      </c>
      <c r="H125" s="9">
        <v>0</v>
      </c>
      <c r="I125" s="9">
        <v>158012.29</v>
      </c>
      <c r="J125" s="9">
        <v>3617.32</v>
      </c>
      <c r="K125" s="9">
        <v>1689078.31</v>
      </c>
      <c r="L125" s="9">
        <v>0</v>
      </c>
      <c r="M125" s="9">
        <v>5219677.2699999996</v>
      </c>
      <c r="N125" s="9">
        <v>2022849.28</v>
      </c>
      <c r="O125" s="9">
        <v>175497.32</v>
      </c>
      <c r="P125" s="9">
        <v>0</v>
      </c>
      <c r="Q125" s="9">
        <v>0</v>
      </c>
      <c r="R125" s="9">
        <v>2882005.59</v>
      </c>
      <c r="S125" s="9">
        <v>674224.98</v>
      </c>
      <c r="T125" s="9">
        <v>282914.68</v>
      </c>
      <c r="U125" s="9">
        <v>5329</v>
      </c>
      <c r="V125" s="9">
        <v>424304.85</v>
      </c>
      <c r="W125" s="9">
        <v>12068.41</v>
      </c>
      <c r="X125" s="9">
        <v>0</v>
      </c>
      <c r="Y125" s="9">
        <v>2003.84</v>
      </c>
      <c r="Z125" s="9">
        <v>366975.52</v>
      </c>
      <c r="AA125" s="9">
        <v>0</v>
      </c>
      <c r="AB125" s="9">
        <v>0</v>
      </c>
      <c r="AC125" s="9">
        <v>789357.43</v>
      </c>
      <c r="AD125" s="9">
        <v>0</v>
      </c>
      <c r="AE125" s="9">
        <v>229220.39</v>
      </c>
      <c r="AF125" s="9">
        <v>36866.17</v>
      </c>
      <c r="AG125" s="9">
        <v>0</v>
      </c>
      <c r="AH125" s="9">
        <v>0</v>
      </c>
      <c r="AI125" s="9">
        <v>1271.56</v>
      </c>
      <c r="AJ125" s="9">
        <v>0</v>
      </c>
      <c r="AK125" s="9">
        <v>71784.759999999995</v>
      </c>
      <c r="AL125" s="9">
        <v>171877.7</v>
      </c>
      <c r="AM125" s="9">
        <v>0</v>
      </c>
      <c r="AN125" s="9">
        <v>0</v>
      </c>
      <c r="AO125" s="9">
        <v>393988.79</v>
      </c>
      <c r="AP125" s="9">
        <v>35128006.810000002</v>
      </c>
    </row>
    <row r="126" spans="1:42">
      <c r="A126" s="99" t="s">
        <v>462</v>
      </c>
      <c r="B126" s="9">
        <v>6415849.7599999998</v>
      </c>
      <c r="C126" s="9">
        <v>8995341.8000000007</v>
      </c>
      <c r="D126" s="9">
        <v>236127.48</v>
      </c>
      <c r="E126" s="9">
        <v>2771273.65</v>
      </c>
      <c r="F126" s="9">
        <v>416396.88</v>
      </c>
      <c r="G126" s="9">
        <v>45071.07</v>
      </c>
      <c r="H126" s="9">
        <v>0</v>
      </c>
      <c r="I126" s="9">
        <v>176025.93</v>
      </c>
      <c r="J126" s="9">
        <v>4777.4399999999996</v>
      </c>
      <c r="K126" s="9">
        <v>1706455.64</v>
      </c>
      <c r="L126" s="9">
        <v>2131</v>
      </c>
      <c r="M126" s="9">
        <v>6116808.8700000001</v>
      </c>
      <c r="N126" s="9">
        <v>2083458.67</v>
      </c>
      <c r="O126" s="9">
        <v>157393.99</v>
      </c>
      <c r="P126" s="9">
        <v>0</v>
      </c>
      <c r="Q126" s="9">
        <v>0</v>
      </c>
      <c r="R126" s="9">
        <v>2840604.25</v>
      </c>
      <c r="S126" s="9">
        <v>705779.93</v>
      </c>
      <c r="T126" s="9">
        <v>161833.29999999999</v>
      </c>
      <c r="U126" s="9">
        <v>1934</v>
      </c>
      <c r="V126" s="9">
        <v>298136.40999999997</v>
      </c>
      <c r="W126" s="9">
        <v>7174.75</v>
      </c>
      <c r="X126" s="9">
        <v>0</v>
      </c>
      <c r="Y126" s="9">
        <v>2744.08</v>
      </c>
      <c r="Z126" s="9">
        <v>331350.84999999998</v>
      </c>
      <c r="AA126" s="9">
        <v>0</v>
      </c>
      <c r="AB126" s="9">
        <v>84.35</v>
      </c>
      <c r="AC126" s="9">
        <v>975154.2</v>
      </c>
      <c r="AD126" s="9">
        <v>0</v>
      </c>
      <c r="AE126" s="9">
        <v>246598.84</v>
      </c>
      <c r="AF126" s="9">
        <v>39298.769999999997</v>
      </c>
      <c r="AG126" s="9">
        <v>0</v>
      </c>
      <c r="AH126" s="9">
        <v>0</v>
      </c>
      <c r="AI126" s="9">
        <v>2049.92</v>
      </c>
      <c r="AJ126" s="9">
        <v>0</v>
      </c>
      <c r="AK126" s="9">
        <v>71914.12</v>
      </c>
      <c r="AL126" s="9">
        <v>149959.82</v>
      </c>
      <c r="AM126" s="9">
        <v>0</v>
      </c>
      <c r="AN126" s="9">
        <v>0</v>
      </c>
      <c r="AO126" s="9">
        <v>303181.53999999998</v>
      </c>
      <c r="AP126" s="9">
        <v>35264911.310000002</v>
      </c>
    </row>
    <row r="127" spans="1:42">
      <c r="A127" s="99" t="s">
        <v>463</v>
      </c>
      <c r="B127" s="9">
        <v>7124915.0700000003</v>
      </c>
      <c r="C127" s="9">
        <v>9304238.1099999994</v>
      </c>
      <c r="D127" s="9">
        <v>356148.36</v>
      </c>
      <c r="E127" s="9">
        <v>2796439.78</v>
      </c>
      <c r="F127" s="9">
        <v>666406.49</v>
      </c>
      <c r="G127" s="9">
        <v>51105.49</v>
      </c>
      <c r="H127" s="9">
        <v>0</v>
      </c>
      <c r="I127" s="9">
        <v>188888.18</v>
      </c>
      <c r="J127" s="9">
        <v>1781.72</v>
      </c>
      <c r="K127" s="9">
        <v>1878132.51</v>
      </c>
      <c r="L127" s="9">
        <v>0</v>
      </c>
      <c r="M127" s="9">
        <v>6576171.1299999999</v>
      </c>
      <c r="N127" s="9">
        <v>2068536.97</v>
      </c>
      <c r="O127" s="9">
        <v>190265.68</v>
      </c>
      <c r="P127" s="9">
        <v>0</v>
      </c>
      <c r="Q127" s="9">
        <v>0</v>
      </c>
      <c r="R127" s="9">
        <v>3018046.02</v>
      </c>
      <c r="S127" s="9">
        <v>706240.68</v>
      </c>
      <c r="T127" s="9">
        <v>153760.31</v>
      </c>
      <c r="U127" s="9">
        <v>2231</v>
      </c>
      <c r="V127" s="9">
        <v>330932.08</v>
      </c>
      <c r="W127" s="9">
        <v>7887.82</v>
      </c>
      <c r="X127" s="9">
        <v>0</v>
      </c>
      <c r="Y127" s="9">
        <v>1487.56</v>
      </c>
      <c r="Z127" s="9">
        <v>323582.55</v>
      </c>
      <c r="AA127" s="9">
        <v>0</v>
      </c>
      <c r="AB127" s="9">
        <v>58.96</v>
      </c>
      <c r="AC127" s="9">
        <v>891483.22</v>
      </c>
      <c r="AD127" s="9">
        <v>0</v>
      </c>
      <c r="AE127" s="9">
        <v>181990.89</v>
      </c>
      <c r="AF127" s="9">
        <v>48963.55</v>
      </c>
      <c r="AG127" s="9">
        <v>0</v>
      </c>
      <c r="AH127" s="9">
        <v>0</v>
      </c>
      <c r="AI127" s="9">
        <v>457.16</v>
      </c>
      <c r="AJ127" s="9">
        <v>0</v>
      </c>
      <c r="AK127" s="9">
        <v>88391.88</v>
      </c>
      <c r="AL127" s="9">
        <v>179794.09</v>
      </c>
      <c r="AM127" s="9">
        <v>0</v>
      </c>
      <c r="AN127" s="9">
        <v>0</v>
      </c>
      <c r="AO127" s="9">
        <v>275711.55</v>
      </c>
      <c r="AP127" s="9">
        <v>37414048.810000002</v>
      </c>
    </row>
    <row r="128" spans="1:42">
      <c r="A128" s="99" t="s">
        <v>466</v>
      </c>
      <c r="B128" s="9">
        <v>7722479.7400000002</v>
      </c>
      <c r="C128" s="9">
        <v>8779886.6300000008</v>
      </c>
      <c r="D128" s="9">
        <v>768879</v>
      </c>
      <c r="E128" s="9">
        <v>2365451.7400000002</v>
      </c>
      <c r="F128" s="9">
        <v>436650.51</v>
      </c>
      <c r="G128" s="9">
        <v>75872.44</v>
      </c>
      <c r="H128" s="9">
        <v>0</v>
      </c>
      <c r="I128" s="9">
        <v>210578.61</v>
      </c>
      <c r="J128" s="9">
        <v>7465.68</v>
      </c>
      <c r="K128" s="9">
        <v>1886469.63</v>
      </c>
      <c r="L128" s="9">
        <v>90.72</v>
      </c>
      <c r="M128" s="9">
        <v>5904204.4800000004</v>
      </c>
      <c r="N128" s="9">
        <v>2183853.56</v>
      </c>
      <c r="O128" s="9">
        <v>201269.63</v>
      </c>
      <c r="P128" s="9">
        <v>0</v>
      </c>
      <c r="Q128" s="9">
        <v>0</v>
      </c>
      <c r="R128" s="9">
        <v>3095136.94</v>
      </c>
      <c r="S128" s="9">
        <v>800867.86</v>
      </c>
      <c r="T128" s="9">
        <v>637137.48</v>
      </c>
      <c r="U128" s="9">
        <v>4991</v>
      </c>
      <c r="V128" s="9">
        <v>360663.58</v>
      </c>
      <c r="W128" s="9">
        <v>8528.36</v>
      </c>
      <c r="X128" s="9">
        <v>0</v>
      </c>
      <c r="Y128" s="9">
        <v>1313.08</v>
      </c>
      <c r="Z128" s="9">
        <v>362182.63</v>
      </c>
      <c r="AA128" s="9">
        <v>0</v>
      </c>
      <c r="AB128" s="9">
        <v>54.44</v>
      </c>
      <c r="AC128" s="9">
        <v>703965.66</v>
      </c>
      <c r="AD128" s="9">
        <v>0</v>
      </c>
      <c r="AE128" s="9">
        <v>215210.11</v>
      </c>
      <c r="AF128" s="9">
        <v>42858.03</v>
      </c>
      <c r="AG128" s="9">
        <v>0</v>
      </c>
      <c r="AH128" s="9">
        <v>0</v>
      </c>
      <c r="AI128" s="9">
        <v>1907.4</v>
      </c>
      <c r="AJ128" s="9">
        <v>0</v>
      </c>
      <c r="AK128" s="9">
        <v>85842.28</v>
      </c>
      <c r="AL128" s="9">
        <v>180124.41</v>
      </c>
      <c r="AM128" s="9">
        <v>0</v>
      </c>
      <c r="AN128" s="9">
        <v>0</v>
      </c>
      <c r="AO128" s="9">
        <v>262861.05</v>
      </c>
      <c r="AP128" s="9">
        <v>37306796.68</v>
      </c>
    </row>
    <row r="129" spans="1:42">
      <c r="A129" s="99" t="s">
        <v>469</v>
      </c>
      <c r="B129" s="9">
        <v>7001370.5199999996</v>
      </c>
      <c r="C129" s="9">
        <v>8631251.5899999999</v>
      </c>
      <c r="D129" s="9">
        <v>321634.44</v>
      </c>
      <c r="E129" s="9">
        <v>2541277.64</v>
      </c>
      <c r="F129" s="9">
        <v>524112.62</v>
      </c>
      <c r="G129" s="9">
        <v>45813.599999999999</v>
      </c>
      <c r="H129" s="9">
        <v>0</v>
      </c>
      <c r="I129" s="9">
        <v>240835.57</v>
      </c>
      <c r="J129" s="9">
        <v>6511.76</v>
      </c>
      <c r="K129" s="9">
        <v>1775734.74</v>
      </c>
      <c r="L129" s="9">
        <v>555</v>
      </c>
      <c r="M129" s="9">
        <v>5858462.2400000002</v>
      </c>
      <c r="N129" s="9">
        <v>1971397.19</v>
      </c>
      <c r="O129" s="9">
        <v>172918.68</v>
      </c>
      <c r="P129" s="9">
        <v>0</v>
      </c>
      <c r="Q129" s="9">
        <v>0</v>
      </c>
      <c r="R129" s="9">
        <v>2820178.27</v>
      </c>
      <c r="S129" s="9">
        <v>768912.73</v>
      </c>
      <c r="T129" s="9">
        <v>779554.27</v>
      </c>
      <c r="U129" s="9">
        <v>4018</v>
      </c>
      <c r="V129" s="9">
        <v>321055.06</v>
      </c>
      <c r="W129" s="9">
        <v>9750.68</v>
      </c>
      <c r="X129" s="9">
        <v>0</v>
      </c>
      <c r="Y129" s="9">
        <v>1540.32</v>
      </c>
      <c r="Z129" s="9">
        <v>366592.21</v>
      </c>
      <c r="AA129" s="9">
        <v>0</v>
      </c>
      <c r="AB129" s="9">
        <v>97.08</v>
      </c>
      <c r="AC129" s="9">
        <v>650978.69999999995</v>
      </c>
      <c r="AD129" s="9">
        <v>0</v>
      </c>
      <c r="AE129" s="9">
        <v>203299.49</v>
      </c>
      <c r="AF129" s="9">
        <v>40286.67</v>
      </c>
      <c r="AG129" s="9">
        <v>0</v>
      </c>
      <c r="AH129" s="9">
        <v>0</v>
      </c>
      <c r="AI129" s="9">
        <v>3523.44</v>
      </c>
      <c r="AJ129" s="9">
        <v>0</v>
      </c>
      <c r="AK129" s="9">
        <v>80907.600000000006</v>
      </c>
      <c r="AL129" s="9">
        <v>171997.22</v>
      </c>
      <c r="AM129" s="9">
        <v>0</v>
      </c>
      <c r="AN129" s="9">
        <v>0</v>
      </c>
      <c r="AO129" s="9">
        <v>275324.81</v>
      </c>
      <c r="AP129" s="9">
        <v>35589892.140000001</v>
      </c>
    </row>
    <row r="130" spans="1:42">
      <c r="A130" s="99" t="s">
        <v>472</v>
      </c>
      <c r="B130" s="9">
        <v>6806902.71</v>
      </c>
      <c r="C130" s="9">
        <v>8831585.2899999991</v>
      </c>
      <c r="D130" s="9">
        <v>51228.6</v>
      </c>
      <c r="E130" s="9">
        <v>3087922.46</v>
      </c>
      <c r="F130" s="9">
        <v>503301.14</v>
      </c>
      <c r="G130" s="9">
        <v>39460.58</v>
      </c>
      <c r="H130" s="9">
        <v>0</v>
      </c>
      <c r="I130" s="9">
        <v>287145.88</v>
      </c>
      <c r="J130" s="9">
        <v>7218.48</v>
      </c>
      <c r="K130" s="9">
        <v>1528574.74</v>
      </c>
      <c r="L130" s="9">
        <v>2921</v>
      </c>
      <c r="M130" s="9">
        <v>5959533.2000000002</v>
      </c>
      <c r="N130" s="9">
        <v>1901048.87</v>
      </c>
      <c r="O130" s="9">
        <v>136639.75</v>
      </c>
      <c r="P130" s="9">
        <v>0</v>
      </c>
      <c r="Q130" s="9">
        <v>0</v>
      </c>
      <c r="R130" s="9">
        <v>2781785.02</v>
      </c>
      <c r="S130" s="9">
        <v>760041.93</v>
      </c>
      <c r="T130" s="9">
        <v>414816.05</v>
      </c>
      <c r="U130" s="9">
        <v>3168</v>
      </c>
      <c r="V130" s="9">
        <v>325649.53999999998</v>
      </c>
      <c r="W130" s="9">
        <v>10129.06</v>
      </c>
      <c r="X130" s="9">
        <v>0</v>
      </c>
      <c r="Y130" s="9">
        <v>1180.08</v>
      </c>
      <c r="Z130" s="9">
        <v>383465.35</v>
      </c>
      <c r="AA130" s="9">
        <v>0</v>
      </c>
      <c r="AB130" s="9">
        <v>0</v>
      </c>
      <c r="AC130" s="9">
        <v>824348.86</v>
      </c>
      <c r="AD130" s="9">
        <v>0</v>
      </c>
      <c r="AE130" s="9">
        <v>149155.73000000001</v>
      </c>
      <c r="AF130" s="9">
        <v>43509.02</v>
      </c>
      <c r="AG130" s="9">
        <v>0</v>
      </c>
      <c r="AH130" s="9">
        <v>0</v>
      </c>
      <c r="AI130" s="9">
        <v>6113.8</v>
      </c>
      <c r="AJ130" s="9">
        <v>0</v>
      </c>
      <c r="AK130" s="9">
        <v>68283.16</v>
      </c>
      <c r="AL130" s="9">
        <v>168605.76</v>
      </c>
      <c r="AM130" s="9">
        <v>0</v>
      </c>
      <c r="AN130" s="9">
        <v>0</v>
      </c>
      <c r="AO130" s="9">
        <v>289838.84999999998</v>
      </c>
      <c r="AP130" s="9">
        <v>35373572.909999996</v>
      </c>
    </row>
    <row r="131" spans="1:42">
      <c r="A131" s="99" t="s">
        <v>475</v>
      </c>
      <c r="B131" s="9">
        <v>6942682.8300000001</v>
      </c>
      <c r="C131" s="9">
        <v>8155633.3700000001</v>
      </c>
      <c r="D131" s="9">
        <v>72338.67</v>
      </c>
      <c r="E131" s="9">
        <v>3188433.02</v>
      </c>
      <c r="F131" s="9">
        <v>527450.93000000005</v>
      </c>
      <c r="G131" s="9">
        <v>38175.120000000003</v>
      </c>
      <c r="H131" s="9">
        <v>0</v>
      </c>
      <c r="I131" s="9">
        <v>171199.82</v>
      </c>
      <c r="J131" s="9">
        <v>6531.68</v>
      </c>
      <c r="K131" s="9">
        <v>1666445.27</v>
      </c>
      <c r="L131" s="9">
        <v>2819</v>
      </c>
      <c r="M131" s="9">
        <v>5568615.5800000001</v>
      </c>
      <c r="N131" s="9">
        <v>1889616.9</v>
      </c>
      <c r="O131" s="9">
        <v>107136.24</v>
      </c>
      <c r="P131" s="9">
        <v>0</v>
      </c>
      <c r="Q131" s="9">
        <v>0</v>
      </c>
      <c r="R131" s="9" t="s">
        <v>476</v>
      </c>
      <c r="S131" s="9">
        <v>810052.28</v>
      </c>
      <c r="T131" s="9">
        <v>869115.33</v>
      </c>
      <c r="U131" s="9">
        <v>3688</v>
      </c>
      <c r="V131" s="9">
        <v>375147.47</v>
      </c>
      <c r="W131" s="9">
        <v>4993.91</v>
      </c>
      <c r="X131" s="9">
        <v>0</v>
      </c>
      <c r="Y131" s="9">
        <v>1134</v>
      </c>
      <c r="Z131" s="9">
        <v>342072.17</v>
      </c>
      <c r="AA131" s="9">
        <v>0</v>
      </c>
      <c r="AB131" s="9">
        <v>0</v>
      </c>
      <c r="AC131" s="9">
        <v>870498.55</v>
      </c>
      <c r="AD131" s="9">
        <v>0</v>
      </c>
      <c r="AE131" s="9">
        <v>171080.98</v>
      </c>
      <c r="AF131" s="9">
        <v>28278.78</v>
      </c>
      <c r="AG131" s="9">
        <v>0</v>
      </c>
      <c r="AH131" s="9">
        <v>0</v>
      </c>
      <c r="AI131" s="9">
        <v>907.52</v>
      </c>
      <c r="AJ131" s="9">
        <v>0</v>
      </c>
      <c r="AK131" s="9">
        <v>91567.88</v>
      </c>
      <c r="AL131" s="9">
        <v>164958.63</v>
      </c>
      <c r="AM131" s="9">
        <v>0</v>
      </c>
      <c r="AN131" s="9">
        <v>0</v>
      </c>
      <c r="AO131" s="9">
        <v>250074.71</v>
      </c>
      <c r="AP131" s="9">
        <v>35067972.390000001</v>
      </c>
    </row>
    <row r="132" spans="1:42">
      <c r="A132" s="99" t="s">
        <v>480</v>
      </c>
      <c r="B132" s="9">
        <v>7877717.8799999999</v>
      </c>
      <c r="C132" s="9">
        <v>9058845.0899999999</v>
      </c>
      <c r="D132" s="9">
        <v>9593.4699999999993</v>
      </c>
      <c r="E132" s="9">
        <v>2888799.65</v>
      </c>
      <c r="F132" s="9">
        <v>503756.42</v>
      </c>
      <c r="G132" s="9">
        <v>49526.7</v>
      </c>
      <c r="H132" s="9">
        <v>0</v>
      </c>
      <c r="I132" s="9">
        <v>193991.25</v>
      </c>
      <c r="J132" s="9">
        <v>8977.9599999999991</v>
      </c>
      <c r="K132" s="9">
        <v>1938061.84</v>
      </c>
      <c r="L132" s="9">
        <v>4312</v>
      </c>
      <c r="M132" s="9">
        <v>7688728.1399999997</v>
      </c>
      <c r="N132" s="9">
        <v>3237887.21</v>
      </c>
      <c r="O132" s="9">
        <v>129798.25</v>
      </c>
      <c r="P132" s="9">
        <v>0</v>
      </c>
      <c r="Q132" s="9">
        <v>0</v>
      </c>
      <c r="R132" s="9" t="s">
        <v>481</v>
      </c>
      <c r="S132" s="9">
        <v>1591363.81</v>
      </c>
      <c r="T132" s="9">
        <v>1070996.04</v>
      </c>
      <c r="U132" s="9">
        <v>7899</v>
      </c>
      <c r="V132" s="9">
        <v>387915.87</v>
      </c>
      <c r="W132" s="9">
        <v>8108.42</v>
      </c>
      <c r="X132" s="9">
        <v>0</v>
      </c>
      <c r="Y132" s="9">
        <v>907</v>
      </c>
      <c r="Z132" s="9">
        <v>437865.96</v>
      </c>
      <c r="AA132" s="9">
        <v>0</v>
      </c>
      <c r="AB132" s="9">
        <v>0</v>
      </c>
      <c r="AC132" s="9">
        <v>761203.31</v>
      </c>
      <c r="AD132" s="9">
        <v>0</v>
      </c>
      <c r="AE132" s="9">
        <v>173812.83</v>
      </c>
      <c r="AF132" s="9">
        <v>28980.22</v>
      </c>
      <c r="AG132" s="9">
        <v>0</v>
      </c>
      <c r="AH132" s="9">
        <v>0</v>
      </c>
      <c r="AI132" s="9">
        <v>136</v>
      </c>
      <c r="AJ132" s="9">
        <v>0</v>
      </c>
      <c r="AK132" s="9">
        <v>82762.28</v>
      </c>
      <c r="AL132" s="9">
        <v>177087.52</v>
      </c>
      <c r="AM132" s="9">
        <v>0</v>
      </c>
      <c r="AN132" s="9">
        <v>0</v>
      </c>
      <c r="AO132" s="9">
        <v>278208.38</v>
      </c>
      <c r="AP132" s="9">
        <v>42015090.869999997</v>
      </c>
    </row>
    <row r="133" spans="1:42">
      <c r="A133" s="213"/>
      <c r="B133" s="122">
        <f>+SUM(B121:B132)</f>
        <v>82737997.269999996</v>
      </c>
      <c r="C133" s="122">
        <f t="shared" ref="C133:AP133" si="9">+SUM(C121:C132)</f>
        <v>111206312.34999999</v>
      </c>
      <c r="D133" s="122">
        <f t="shared" si="9"/>
        <v>2041762.0599999998</v>
      </c>
      <c r="E133" s="122">
        <f t="shared" si="9"/>
        <v>34020230.900000006</v>
      </c>
      <c r="F133" s="122">
        <f t="shared" si="9"/>
        <v>5970035.0799999991</v>
      </c>
      <c r="G133" s="122">
        <f t="shared" si="9"/>
        <v>554870.01</v>
      </c>
      <c r="H133" s="122">
        <f t="shared" si="9"/>
        <v>0</v>
      </c>
      <c r="I133" s="122">
        <f t="shared" si="9"/>
        <v>2263516.6400000006</v>
      </c>
      <c r="J133" s="122">
        <f t="shared" si="9"/>
        <v>61526.600000000006</v>
      </c>
      <c r="K133" s="122">
        <f t="shared" si="9"/>
        <v>20719393.859999999</v>
      </c>
      <c r="L133" s="122">
        <f t="shared" si="9"/>
        <v>26672.659999999996</v>
      </c>
      <c r="M133" s="122">
        <f t="shared" si="9"/>
        <v>66820203.150000013</v>
      </c>
      <c r="N133" s="122">
        <f t="shared" si="9"/>
        <v>25450257.23</v>
      </c>
      <c r="O133" s="122">
        <f t="shared" si="9"/>
        <v>1820732.92</v>
      </c>
      <c r="P133" s="122">
        <f t="shared" si="9"/>
        <v>0</v>
      </c>
      <c r="Q133" s="122">
        <f t="shared" si="9"/>
        <v>0</v>
      </c>
      <c r="R133" s="122">
        <f t="shared" si="9"/>
        <v>28702186.210000001</v>
      </c>
      <c r="S133" s="122">
        <f t="shared" si="9"/>
        <v>9205450.5899999999</v>
      </c>
      <c r="T133" s="122">
        <f t="shared" si="9"/>
        <v>8373166.209999999</v>
      </c>
      <c r="U133" s="122">
        <f t="shared" si="9"/>
        <v>42823</v>
      </c>
      <c r="V133" s="122">
        <f t="shared" si="9"/>
        <v>4206352.8400000008</v>
      </c>
      <c r="W133" s="122">
        <f t="shared" si="9"/>
        <v>112622.27</v>
      </c>
      <c r="X133" s="122">
        <f t="shared" si="9"/>
        <v>0</v>
      </c>
      <c r="Y133" s="122">
        <f t="shared" si="9"/>
        <v>18922.919999999998</v>
      </c>
      <c r="Z133" s="122">
        <f t="shared" si="9"/>
        <v>4296300.3999999994</v>
      </c>
      <c r="AA133" s="122">
        <f t="shared" si="9"/>
        <v>0</v>
      </c>
      <c r="AB133" s="122">
        <f t="shared" si="9"/>
        <v>294.83</v>
      </c>
      <c r="AC133" s="122">
        <f t="shared" si="9"/>
        <v>8886726.7800000012</v>
      </c>
      <c r="AD133" s="122">
        <f t="shared" si="9"/>
        <v>22.68</v>
      </c>
      <c r="AE133" s="122">
        <f t="shared" si="9"/>
        <v>2402393.52</v>
      </c>
      <c r="AF133" s="122">
        <f t="shared" si="9"/>
        <v>492104.0199999999</v>
      </c>
      <c r="AG133" s="122">
        <f t="shared" si="9"/>
        <v>0</v>
      </c>
      <c r="AH133" s="122">
        <f t="shared" si="9"/>
        <v>0</v>
      </c>
      <c r="AI133" s="122">
        <f t="shared" si="9"/>
        <v>23874.84</v>
      </c>
      <c r="AJ133" s="122">
        <f t="shared" si="9"/>
        <v>0</v>
      </c>
      <c r="AK133" s="122">
        <f t="shared" si="9"/>
        <v>880963.64</v>
      </c>
      <c r="AL133" s="122">
        <f t="shared" si="9"/>
        <v>2034591.1</v>
      </c>
      <c r="AM133" s="122">
        <f t="shared" si="9"/>
        <v>0</v>
      </c>
      <c r="AN133" s="122">
        <f t="shared" si="9"/>
        <v>0</v>
      </c>
      <c r="AO133" s="122">
        <f t="shared" si="9"/>
        <v>3624695.6799999997</v>
      </c>
      <c r="AP133" s="122">
        <f t="shared" si="9"/>
        <v>433162174.38</v>
      </c>
    </row>
    <row r="134" spans="1:42">
      <c r="A134" s="214" t="s">
        <v>485</v>
      </c>
      <c r="B134" s="230">
        <v>7990827.6799999997</v>
      </c>
      <c r="C134" s="230">
        <v>8084424.5800000001</v>
      </c>
      <c r="D134" s="230">
        <v>487601.24</v>
      </c>
      <c r="E134" s="230">
        <v>1648209.38</v>
      </c>
      <c r="F134" s="230">
        <v>234412.65</v>
      </c>
      <c r="G134" s="230">
        <v>41887.21</v>
      </c>
      <c r="H134" s="230">
        <v>0</v>
      </c>
      <c r="I134" s="230">
        <v>213000.44</v>
      </c>
      <c r="J134" s="230">
        <v>8432.9599999999991</v>
      </c>
      <c r="K134" s="230">
        <v>1640424.85</v>
      </c>
      <c r="L134" s="230">
        <v>2651</v>
      </c>
      <c r="M134" s="230">
        <v>5467063.1600000001</v>
      </c>
      <c r="N134" s="230">
        <v>1843303.91</v>
      </c>
      <c r="O134" s="230">
        <v>107061.06</v>
      </c>
      <c r="P134" s="230">
        <v>0</v>
      </c>
      <c r="Q134" s="230">
        <v>0</v>
      </c>
      <c r="R134" s="230">
        <v>2697307.36</v>
      </c>
      <c r="S134" s="230">
        <v>657657.17000000004</v>
      </c>
      <c r="T134" s="230">
        <v>794585.41</v>
      </c>
      <c r="U134" s="230">
        <v>3920</v>
      </c>
      <c r="V134" s="230">
        <v>252559.76</v>
      </c>
      <c r="W134" s="230">
        <v>8767.59</v>
      </c>
      <c r="X134" s="230">
        <v>0</v>
      </c>
      <c r="Y134" s="230">
        <v>2089</v>
      </c>
      <c r="Z134" s="230">
        <v>344214.47</v>
      </c>
      <c r="AA134" s="230">
        <v>0</v>
      </c>
      <c r="AB134" s="230">
        <v>0</v>
      </c>
      <c r="AC134" s="230">
        <v>510774.3</v>
      </c>
      <c r="AD134" s="230">
        <v>0</v>
      </c>
      <c r="AE134" s="230">
        <v>166138.85</v>
      </c>
      <c r="AF134" s="230">
        <v>26773.86</v>
      </c>
      <c r="AG134" s="230">
        <v>0</v>
      </c>
      <c r="AH134" s="230">
        <v>0</v>
      </c>
      <c r="AI134" s="230">
        <v>1765.44</v>
      </c>
      <c r="AJ134" s="230">
        <v>0</v>
      </c>
      <c r="AK134" s="230">
        <v>58197.48</v>
      </c>
      <c r="AL134" s="230">
        <v>181416.72</v>
      </c>
      <c r="AM134" s="230">
        <v>0</v>
      </c>
      <c r="AN134" s="230">
        <v>0</v>
      </c>
      <c r="AO134" s="230">
        <v>227285.28</v>
      </c>
      <c r="AP134" s="231">
        <v>33702752.810000002</v>
      </c>
    </row>
    <row r="135" spans="1:42">
      <c r="A135" s="214" t="s">
        <v>487</v>
      </c>
      <c r="B135" s="244">
        <v>6903328.4900000002</v>
      </c>
      <c r="C135" s="244">
        <v>8142562.46</v>
      </c>
      <c r="D135" s="244">
        <v>866308.08</v>
      </c>
      <c r="E135" s="244">
        <v>1317638.23</v>
      </c>
      <c r="F135" s="244">
        <v>214835.96</v>
      </c>
      <c r="G135" s="244">
        <v>31769.39</v>
      </c>
      <c r="H135" s="244">
        <v>0</v>
      </c>
      <c r="I135" s="244">
        <v>158623.88</v>
      </c>
      <c r="J135" s="244">
        <v>6802.56</v>
      </c>
      <c r="K135" s="244">
        <v>1541028.91</v>
      </c>
      <c r="L135" s="244">
        <v>2688</v>
      </c>
      <c r="M135" s="244">
        <v>4816952.12</v>
      </c>
      <c r="N135" s="244">
        <v>1664061.52</v>
      </c>
      <c r="O135" s="244">
        <v>88939.09</v>
      </c>
      <c r="P135" s="244">
        <v>0</v>
      </c>
      <c r="Q135" s="244">
        <v>0</v>
      </c>
      <c r="R135" s="244">
        <v>2466117.39</v>
      </c>
      <c r="S135" s="244">
        <v>602017.05000000005</v>
      </c>
      <c r="T135" s="244">
        <v>1059530.57</v>
      </c>
      <c r="U135" s="244">
        <v>4435</v>
      </c>
      <c r="V135" s="244">
        <v>211052.4</v>
      </c>
      <c r="W135" s="244">
        <v>9412.9699999999993</v>
      </c>
      <c r="X135" s="244">
        <v>0</v>
      </c>
      <c r="Y135" s="244">
        <v>771</v>
      </c>
      <c r="Z135" s="244">
        <v>315165.21000000002</v>
      </c>
      <c r="AA135" s="244">
        <v>0</v>
      </c>
      <c r="AB135" s="244">
        <v>0</v>
      </c>
      <c r="AC135" s="244">
        <v>502424.67</v>
      </c>
      <c r="AD135" s="244">
        <v>0</v>
      </c>
      <c r="AE135" s="244">
        <v>164585.5</v>
      </c>
      <c r="AF135" s="244">
        <v>23318.639999999999</v>
      </c>
      <c r="AG135" s="244">
        <v>0</v>
      </c>
      <c r="AH135" s="244">
        <v>0</v>
      </c>
      <c r="AI135" s="244">
        <v>1133.76</v>
      </c>
      <c r="AJ135" s="244">
        <v>0</v>
      </c>
      <c r="AK135" s="244">
        <v>65213.599999999999</v>
      </c>
      <c r="AL135" s="244">
        <v>163928.98000000001</v>
      </c>
      <c r="AM135" s="244">
        <v>0</v>
      </c>
      <c r="AN135" s="244">
        <v>0</v>
      </c>
      <c r="AO135" s="244">
        <v>205176.15</v>
      </c>
      <c r="AP135" s="245">
        <v>31549821.579999998</v>
      </c>
    </row>
    <row r="136" spans="1:42">
      <c r="A136" s="214" t="s">
        <v>489</v>
      </c>
      <c r="B136" s="9">
        <v>6991349.9699999997</v>
      </c>
      <c r="C136" s="9">
        <v>9039755.4700000007</v>
      </c>
      <c r="D136" s="9">
        <v>987247.29</v>
      </c>
      <c r="E136" s="9">
        <v>1288412.08</v>
      </c>
      <c r="F136" s="9">
        <v>541099.89</v>
      </c>
      <c r="G136" s="9">
        <v>35946.31</v>
      </c>
      <c r="H136" s="9">
        <v>0</v>
      </c>
      <c r="I136" s="9">
        <v>36233.379999999997</v>
      </c>
      <c r="J136" s="9">
        <v>8990.4</v>
      </c>
      <c r="K136" s="9">
        <v>1522539.48</v>
      </c>
      <c r="L136" s="9">
        <v>5344</v>
      </c>
      <c r="M136" s="9">
        <v>4330307.37</v>
      </c>
      <c r="N136" s="9">
        <v>1956723.21</v>
      </c>
      <c r="O136" s="9">
        <v>115332.94</v>
      </c>
      <c r="P136" s="9">
        <v>0</v>
      </c>
      <c r="Q136" s="9">
        <v>0</v>
      </c>
      <c r="R136" s="9">
        <v>2720208.27</v>
      </c>
      <c r="S136" s="9">
        <v>683815.94</v>
      </c>
      <c r="T136" s="9">
        <v>753149.9</v>
      </c>
      <c r="U136" s="9">
        <v>4788</v>
      </c>
      <c r="V136" s="9">
        <v>249864.43</v>
      </c>
      <c r="W136" s="9">
        <v>7277.59</v>
      </c>
      <c r="X136" s="9">
        <v>0</v>
      </c>
      <c r="Y136" s="9">
        <v>363</v>
      </c>
      <c r="Z136" s="9">
        <v>347242.12</v>
      </c>
      <c r="AA136" s="9">
        <v>0</v>
      </c>
      <c r="AB136" s="9">
        <v>0</v>
      </c>
      <c r="AC136" s="9">
        <v>763217.63</v>
      </c>
      <c r="AD136" s="9">
        <v>0</v>
      </c>
      <c r="AE136" s="9">
        <v>179111.93</v>
      </c>
      <c r="AF136" s="9">
        <v>25006.95</v>
      </c>
      <c r="AG136" s="9">
        <v>0</v>
      </c>
      <c r="AH136" s="9">
        <v>0</v>
      </c>
      <c r="AI136" s="9">
        <v>1585.16</v>
      </c>
      <c r="AJ136" s="9">
        <v>0</v>
      </c>
      <c r="AK136" s="9">
        <v>73603.960000000006</v>
      </c>
      <c r="AL136" s="9">
        <v>177854.83</v>
      </c>
      <c r="AM136" s="9">
        <v>0</v>
      </c>
      <c r="AN136" s="9">
        <v>0</v>
      </c>
      <c r="AO136" s="9">
        <v>302157.11</v>
      </c>
      <c r="AP136" s="218">
        <v>33148528.609999999</v>
      </c>
    </row>
    <row r="137" spans="1:42">
      <c r="A137" s="214" t="s">
        <v>491</v>
      </c>
      <c r="B137" s="244">
        <v>4860332.0599999996</v>
      </c>
      <c r="C137" s="244">
        <v>8606543.9199999999</v>
      </c>
      <c r="D137" s="244">
        <v>1212871.22</v>
      </c>
      <c r="E137" s="244">
        <v>1326362.1299999999</v>
      </c>
      <c r="F137" s="244">
        <v>403019.75</v>
      </c>
      <c r="G137" s="244">
        <v>36782.160000000003</v>
      </c>
      <c r="H137" s="244">
        <v>0</v>
      </c>
      <c r="I137" s="244">
        <v>219632.09</v>
      </c>
      <c r="J137" s="244">
        <v>7530.48</v>
      </c>
      <c r="K137" s="244">
        <v>1426768.38</v>
      </c>
      <c r="L137" s="244">
        <v>0</v>
      </c>
      <c r="M137" s="244">
        <v>3621100.07</v>
      </c>
      <c r="N137" s="244">
        <v>1783418.8799999999</v>
      </c>
      <c r="O137" s="244">
        <v>102551.14</v>
      </c>
      <c r="P137" s="244">
        <v>0</v>
      </c>
      <c r="Q137" s="244">
        <v>0</v>
      </c>
      <c r="R137" s="244">
        <v>2445537.83</v>
      </c>
      <c r="S137" s="244">
        <v>687725.22</v>
      </c>
      <c r="T137" s="244">
        <v>541202.89</v>
      </c>
      <c r="U137" s="244">
        <v>4091</v>
      </c>
      <c r="V137" s="244">
        <v>274826.68</v>
      </c>
      <c r="W137" s="244">
        <v>6073.76</v>
      </c>
      <c r="X137" s="244">
        <v>0</v>
      </c>
      <c r="Y137" s="244">
        <v>1454</v>
      </c>
      <c r="Z137" s="244">
        <v>309875.49</v>
      </c>
      <c r="AA137" s="244">
        <v>0</v>
      </c>
      <c r="AB137" s="244">
        <v>0</v>
      </c>
      <c r="AC137" s="244">
        <v>710233.43</v>
      </c>
      <c r="AD137" s="244">
        <v>0</v>
      </c>
      <c r="AE137" s="244">
        <v>149935.63</v>
      </c>
      <c r="AF137" s="244">
        <v>26772.04</v>
      </c>
      <c r="AG137" s="244">
        <v>0</v>
      </c>
      <c r="AH137" s="244">
        <v>0</v>
      </c>
      <c r="AI137" s="244">
        <v>1072.08</v>
      </c>
      <c r="AJ137" s="244">
        <v>0</v>
      </c>
      <c r="AK137" s="244">
        <v>60605.2</v>
      </c>
      <c r="AL137" s="244">
        <v>159329.70000000001</v>
      </c>
      <c r="AM137" s="244">
        <v>0</v>
      </c>
      <c r="AN137" s="244">
        <v>0</v>
      </c>
      <c r="AO137" s="244">
        <v>348395.81</v>
      </c>
      <c r="AP137" s="245">
        <v>29334043.039999999</v>
      </c>
    </row>
    <row r="138" spans="1:42" ht="15" customHeight="1">
      <c r="A138" s="214" t="s">
        <v>494</v>
      </c>
      <c r="B138" s="9">
        <v>5394284.0700000003</v>
      </c>
      <c r="C138" s="9">
        <v>15476985.9</v>
      </c>
      <c r="D138" s="9">
        <v>742867.64</v>
      </c>
      <c r="E138" s="9">
        <v>2162001.36</v>
      </c>
      <c r="F138" s="9">
        <v>562382.25</v>
      </c>
      <c r="G138" s="9">
        <v>43084.4</v>
      </c>
      <c r="H138" s="9">
        <v>337.93</v>
      </c>
      <c r="I138" s="9">
        <v>137632.1</v>
      </c>
      <c r="J138" s="9">
        <v>6923.12</v>
      </c>
      <c r="K138" s="9">
        <v>1674414.91</v>
      </c>
      <c r="L138" s="9">
        <v>90.72</v>
      </c>
      <c r="M138" s="9">
        <v>4712805.21</v>
      </c>
      <c r="N138" s="9">
        <v>2383980.4300000002</v>
      </c>
      <c r="O138" s="9">
        <v>528886.28</v>
      </c>
      <c r="P138" s="9">
        <v>0</v>
      </c>
      <c r="Q138" s="9">
        <v>0</v>
      </c>
      <c r="R138" s="9">
        <v>2871155.95</v>
      </c>
      <c r="S138" s="9">
        <v>844351.55</v>
      </c>
      <c r="T138" s="9">
        <v>555141.31999999995</v>
      </c>
      <c r="U138" s="9">
        <v>19580.68</v>
      </c>
      <c r="V138" s="9">
        <v>363888.46</v>
      </c>
      <c r="W138" s="9">
        <v>12059.08</v>
      </c>
      <c r="X138" s="9">
        <v>0</v>
      </c>
      <c r="Y138" s="9">
        <v>1042</v>
      </c>
      <c r="Z138" s="9">
        <v>449241.72</v>
      </c>
      <c r="AA138" s="9">
        <v>0</v>
      </c>
      <c r="AB138" s="9">
        <v>0</v>
      </c>
      <c r="AC138" s="9">
        <v>1307217.6599999999</v>
      </c>
      <c r="AD138" s="9">
        <v>0</v>
      </c>
      <c r="AE138" s="9">
        <v>201160.75</v>
      </c>
      <c r="AF138" s="9">
        <v>28519.75</v>
      </c>
      <c r="AG138" s="9">
        <v>0</v>
      </c>
      <c r="AH138" s="9">
        <v>0</v>
      </c>
      <c r="AI138" s="9">
        <v>181.08</v>
      </c>
      <c r="AJ138" s="9">
        <v>0</v>
      </c>
      <c r="AK138" s="9">
        <v>63515.48</v>
      </c>
      <c r="AL138" s="9">
        <v>197361.31</v>
      </c>
      <c r="AM138" s="9">
        <v>0</v>
      </c>
      <c r="AN138" s="9">
        <v>0</v>
      </c>
      <c r="AO138" s="9">
        <v>282858.64</v>
      </c>
      <c r="AP138" s="218">
        <v>41023951.75</v>
      </c>
    </row>
    <row r="139" spans="1:42" ht="15.75" customHeight="1">
      <c r="A139" s="214" t="s">
        <v>496</v>
      </c>
      <c r="B139" s="244">
        <v>4416354.8</v>
      </c>
      <c r="C139" s="244">
        <v>9339879.0800000001</v>
      </c>
      <c r="D139" s="244">
        <v>281521.64</v>
      </c>
      <c r="E139" s="244">
        <v>2256645.19</v>
      </c>
      <c r="F139" s="244">
        <v>430219.82</v>
      </c>
      <c r="G139" s="244">
        <v>44261.99</v>
      </c>
      <c r="H139" s="244">
        <v>749.13</v>
      </c>
      <c r="I139" s="244">
        <v>85638.23</v>
      </c>
      <c r="J139" s="244">
        <v>6273.2</v>
      </c>
      <c r="K139" s="244">
        <v>1662892.76</v>
      </c>
      <c r="L139" s="244">
        <v>362.88</v>
      </c>
      <c r="M139" s="244">
        <v>5186353.97</v>
      </c>
      <c r="N139" s="244">
        <v>1993384.94</v>
      </c>
      <c r="O139" s="244">
        <v>155578.13</v>
      </c>
      <c r="P139" s="244">
        <v>0</v>
      </c>
      <c r="Q139" s="244">
        <v>0</v>
      </c>
      <c r="R139" s="244">
        <v>2563443.9700000002</v>
      </c>
      <c r="S139" s="244">
        <v>765539.83999999997</v>
      </c>
      <c r="T139" s="244">
        <v>565222.21</v>
      </c>
      <c r="U139" s="244">
        <v>377</v>
      </c>
      <c r="V139" s="244">
        <v>321350.39</v>
      </c>
      <c r="W139" s="244">
        <v>10375.15</v>
      </c>
      <c r="X139" s="244">
        <v>0</v>
      </c>
      <c r="Y139" s="244">
        <v>1053</v>
      </c>
      <c r="Z139" s="244">
        <v>393467.84</v>
      </c>
      <c r="AA139" s="244">
        <v>0</v>
      </c>
      <c r="AB139" s="244">
        <v>0</v>
      </c>
      <c r="AC139" s="244">
        <v>1083526.81</v>
      </c>
      <c r="AD139" s="244">
        <v>340.91</v>
      </c>
      <c r="AE139" s="244">
        <v>174206.57</v>
      </c>
      <c r="AF139" s="244">
        <v>40004.730000000003</v>
      </c>
      <c r="AG139" s="244">
        <v>0</v>
      </c>
      <c r="AH139" s="244">
        <v>0</v>
      </c>
      <c r="AI139" s="244">
        <v>0</v>
      </c>
      <c r="AJ139" s="244">
        <v>0</v>
      </c>
      <c r="AK139" s="244">
        <v>64116.04</v>
      </c>
      <c r="AL139" s="244">
        <v>176582.87</v>
      </c>
      <c r="AM139" s="244">
        <v>0</v>
      </c>
      <c r="AN139" s="244">
        <v>0</v>
      </c>
      <c r="AO139" s="244">
        <v>281145.08</v>
      </c>
      <c r="AP139" s="245">
        <v>32300868.170000002</v>
      </c>
    </row>
    <row r="140" spans="1:42" ht="15.75" customHeight="1">
      <c r="A140" s="214" t="s">
        <v>498</v>
      </c>
      <c r="B140" s="9">
        <v>6230679.5999999996</v>
      </c>
      <c r="C140" s="9">
        <v>9970967.2400000002</v>
      </c>
      <c r="D140" s="9">
        <v>163582</v>
      </c>
      <c r="E140" s="9">
        <v>2423768.41</v>
      </c>
      <c r="F140" s="9">
        <v>727674.07</v>
      </c>
      <c r="G140" s="9">
        <v>48654.83</v>
      </c>
      <c r="H140" s="9">
        <v>381.02</v>
      </c>
      <c r="I140" s="9">
        <v>245207.11</v>
      </c>
      <c r="J140" s="9">
        <v>6775.56</v>
      </c>
      <c r="K140" s="9">
        <v>1748466.78</v>
      </c>
      <c r="L140" s="9">
        <v>13925.43</v>
      </c>
      <c r="M140" s="9">
        <v>5771333.8499999996</v>
      </c>
      <c r="N140" s="9">
        <v>2018501.31</v>
      </c>
      <c r="O140" s="9">
        <v>156213.13</v>
      </c>
      <c r="P140" s="9">
        <v>0</v>
      </c>
      <c r="Q140" s="9">
        <v>0</v>
      </c>
      <c r="R140" s="9">
        <v>2474227.2999999998</v>
      </c>
      <c r="S140" s="9">
        <v>863300.28</v>
      </c>
      <c r="T140" s="9">
        <v>455119.83</v>
      </c>
      <c r="U140" s="9">
        <v>1266</v>
      </c>
      <c r="V140" s="9">
        <v>310077.59999999998</v>
      </c>
      <c r="W140" s="9">
        <v>9231.93</v>
      </c>
      <c r="X140" s="9">
        <v>0</v>
      </c>
      <c r="Y140" s="9">
        <v>769</v>
      </c>
      <c r="Z140" s="9">
        <v>422769.94</v>
      </c>
      <c r="AA140" s="9">
        <v>0</v>
      </c>
      <c r="AB140" s="9">
        <v>168.28</v>
      </c>
      <c r="AC140" s="9">
        <v>1044147.21</v>
      </c>
      <c r="AD140" s="9">
        <v>317.52</v>
      </c>
      <c r="AE140" s="9">
        <v>195491.13</v>
      </c>
      <c r="AF140" s="9">
        <v>38353.65</v>
      </c>
      <c r="AG140" s="9">
        <v>0</v>
      </c>
      <c r="AH140" s="9">
        <v>0</v>
      </c>
      <c r="AI140" s="9">
        <v>816.16</v>
      </c>
      <c r="AJ140" s="9">
        <v>0</v>
      </c>
      <c r="AK140" s="9">
        <v>71349.960000000006</v>
      </c>
      <c r="AL140" s="9">
        <v>146273.31</v>
      </c>
      <c r="AM140" s="9">
        <v>0</v>
      </c>
      <c r="AN140" s="9">
        <v>0</v>
      </c>
      <c r="AO140" s="9">
        <v>254770.03</v>
      </c>
      <c r="AP140" s="218">
        <v>35814579.469999999</v>
      </c>
    </row>
    <row r="141" spans="1:42">
      <c r="A141" s="214" t="s">
        <v>502</v>
      </c>
      <c r="B141" s="244">
        <v>7209809.6100000003</v>
      </c>
      <c r="C141" s="244">
        <v>9650298.2699999996</v>
      </c>
      <c r="D141" s="244">
        <v>476505.59999999998</v>
      </c>
      <c r="E141" s="244">
        <v>2928822.31</v>
      </c>
      <c r="F141" s="244">
        <v>659934.23</v>
      </c>
      <c r="G141" s="244">
        <v>49974.53</v>
      </c>
      <c r="H141" s="244">
        <v>0</v>
      </c>
      <c r="I141" s="244">
        <v>297507.12</v>
      </c>
      <c r="J141" s="244">
        <v>6281.28</v>
      </c>
      <c r="K141" s="244">
        <v>1761589.68</v>
      </c>
      <c r="L141" s="244">
        <v>362.8</v>
      </c>
      <c r="M141" s="244">
        <v>5844668.5199999996</v>
      </c>
      <c r="N141" s="244">
        <v>2011665.55</v>
      </c>
      <c r="O141" s="244">
        <v>156338.75</v>
      </c>
      <c r="P141" s="244">
        <v>0</v>
      </c>
      <c r="Q141" s="244">
        <v>0</v>
      </c>
      <c r="R141" s="244" t="s">
        <v>503</v>
      </c>
      <c r="S141" s="244">
        <v>946212.48</v>
      </c>
      <c r="T141" s="244">
        <v>311697.08</v>
      </c>
      <c r="U141" s="244">
        <v>1747</v>
      </c>
      <c r="V141" s="244">
        <v>308915.59999999998</v>
      </c>
      <c r="W141" s="244">
        <v>11616.49</v>
      </c>
      <c r="X141" s="244">
        <v>0</v>
      </c>
      <c r="Y141" s="244">
        <v>497</v>
      </c>
      <c r="Z141" s="244">
        <v>433094.97</v>
      </c>
      <c r="AA141" s="244">
        <v>0</v>
      </c>
      <c r="AB141" s="244">
        <v>29</v>
      </c>
      <c r="AC141" s="244">
        <v>908207.2</v>
      </c>
      <c r="AD141" s="244">
        <v>1542</v>
      </c>
      <c r="AE141" s="244">
        <v>255063.66</v>
      </c>
      <c r="AF141" s="244">
        <v>34318.42</v>
      </c>
      <c r="AG141" s="244">
        <v>0</v>
      </c>
      <c r="AH141" s="244">
        <v>0</v>
      </c>
      <c r="AI141" s="244">
        <v>454.16</v>
      </c>
      <c r="AJ141" s="244">
        <v>0</v>
      </c>
      <c r="AK141" s="244">
        <v>71222.12</v>
      </c>
      <c r="AL141" s="244">
        <v>142231.71</v>
      </c>
      <c r="AM141" s="244">
        <v>0</v>
      </c>
      <c r="AN141" s="244">
        <v>0</v>
      </c>
      <c r="AO141" s="244">
        <v>255180.51</v>
      </c>
      <c r="AP141" s="245">
        <v>37210558.549999997</v>
      </c>
    </row>
    <row r="142" spans="1:42">
      <c r="A142" s="214" t="s">
        <v>505</v>
      </c>
      <c r="B142" s="9">
        <v>7102610.2800000003</v>
      </c>
      <c r="C142" s="9">
        <v>9426213.4000000004</v>
      </c>
      <c r="D142" s="9">
        <v>208178.8</v>
      </c>
      <c r="E142" s="9">
        <v>2479608.7000000002</v>
      </c>
      <c r="F142" s="9">
        <v>492223.83</v>
      </c>
      <c r="G142" s="9">
        <v>48729.82</v>
      </c>
      <c r="H142" s="9">
        <v>0</v>
      </c>
      <c r="I142" s="9">
        <v>148723.51999999999</v>
      </c>
      <c r="J142" s="9">
        <v>6209.84</v>
      </c>
      <c r="K142" s="9">
        <v>1604662.78</v>
      </c>
      <c r="L142" s="9">
        <v>91</v>
      </c>
      <c r="M142" s="9">
        <v>5759797.7999999998</v>
      </c>
      <c r="N142" s="9">
        <v>1801140.58</v>
      </c>
      <c r="O142" s="9">
        <v>157703.96</v>
      </c>
      <c r="P142" s="9">
        <v>0</v>
      </c>
      <c r="Q142" s="9">
        <v>0</v>
      </c>
      <c r="R142" s="9">
        <v>2306129.9199999999</v>
      </c>
      <c r="S142" s="9">
        <v>965371.04</v>
      </c>
      <c r="T142" s="9">
        <v>376605.67</v>
      </c>
      <c r="U142" s="9">
        <v>2731</v>
      </c>
      <c r="V142" s="9">
        <v>289737.76</v>
      </c>
      <c r="W142" s="9">
        <v>11125.35</v>
      </c>
      <c r="X142" s="9">
        <v>0</v>
      </c>
      <c r="Y142" s="9">
        <v>496</v>
      </c>
      <c r="Z142" s="9">
        <v>457926.55</v>
      </c>
      <c r="AA142" s="9">
        <v>0</v>
      </c>
      <c r="AB142" s="9">
        <v>230.85</v>
      </c>
      <c r="AC142" s="9">
        <v>781706.99</v>
      </c>
      <c r="AD142" s="9">
        <v>0</v>
      </c>
      <c r="AE142" s="9">
        <v>220746.34</v>
      </c>
      <c r="AF142" s="9">
        <v>40503.25</v>
      </c>
      <c r="AG142" s="9">
        <v>0</v>
      </c>
      <c r="AH142" s="9">
        <v>0</v>
      </c>
      <c r="AI142" s="9">
        <v>7493.2</v>
      </c>
      <c r="AJ142" s="9">
        <v>0</v>
      </c>
      <c r="AK142" s="9">
        <v>79136.91</v>
      </c>
      <c r="AL142" s="9">
        <v>169630.71</v>
      </c>
      <c r="AM142" s="9">
        <v>0</v>
      </c>
      <c r="AN142" s="9">
        <v>0</v>
      </c>
      <c r="AO142" s="9">
        <v>274601.78999999998</v>
      </c>
      <c r="AP142" s="218">
        <v>35220067.640000001</v>
      </c>
    </row>
    <row r="143" spans="1:42">
      <c r="A143" s="214" t="s">
        <v>508</v>
      </c>
      <c r="B143" s="244">
        <v>7430022.9500000002</v>
      </c>
      <c r="C143" s="244">
        <v>9723182.3399999999</v>
      </c>
      <c r="D143" s="244">
        <v>113927.56</v>
      </c>
      <c r="E143" s="244">
        <v>3017783.2</v>
      </c>
      <c r="F143" s="244">
        <v>497431.74</v>
      </c>
      <c r="G143" s="244">
        <v>49570.46</v>
      </c>
      <c r="H143" s="244">
        <v>35.75</v>
      </c>
      <c r="I143" s="244">
        <v>87092.59</v>
      </c>
      <c r="J143" s="244">
        <v>8726.8799999999992</v>
      </c>
      <c r="K143" s="244">
        <v>1726115.88</v>
      </c>
      <c r="L143" s="244">
        <v>2853.44</v>
      </c>
      <c r="M143" s="244">
        <v>6380141.8099999996</v>
      </c>
      <c r="N143" s="244">
        <v>2010473.49</v>
      </c>
      <c r="O143" s="244">
        <v>190235.06</v>
      </c>
      <c r="P143" s="244">
        <v>0</v>
      </c>
      <c r="Q143" s="244">
        <v>0</v>
      </c>
      <c r="R143" s="244">
        <v>2406207.25</v>
      </c>
      <c r="S143" s="244">
        <v>910751.24</v>
      </c>
      <c r="T143" s="244">
        <v>513651.13</v>
      </c>
      <c r="U143" s="244">
        <v>2306</v>
      </c>
      <c r="V143" s="244">
        <v>283247.35999999999</v>
      </c>
      <c r="W143" s="244">
        <v>11160</v>
      </c>
      <c r="X143" s="244">
        <v>0</v>
      </c>
      <c r="Y143" s="244">
        <v>857</v>
      </c>
      <c r="Z143" s="244">
        <v>455925.83</v>
      </c>
      <c r="AA143" s="244">
        <v>0</v>
      </c>
      <c r="AB143" s="244">
        <v>0</v>
      </c>
      <c r="AC143" s="244">
        <v>901113.4</v>
      </c>
      <c r="AD143" s="244">
        <v>0</v>
      </c>
      <c r="AE143" s="244">
        <v>237653</v>
      </c>
      <c r="AF143" s="244">
        <v>45993.59</v>
      </c>
      <c r="AG143" s="244">
        <v>0</v>
      </c>
      <c r="AH143" s="244">
        <v>0</v>
      </c>
      <c r="AI143" s="244">
        <v>860.04</v>
      </c>
      <c r="AJ143" s="244">
        <v>0</v>
      </c>
      <c r="AK143" s="244">
        <v>76008.56</v>
      </c>
      <c r="AL143" s="244">
        <v>161955.10999999999</v>
      </c>
      <c r="AM143" s="244">
        <v>0</v>
      </c>
      <c r="AN143" s="244">
        <v>0</v>
      </c>
      <c r="AO143" s="244">
        <v>311222.94</v>
      </c>
      <c r="AP143" s="245">
        <v>37556505.600000001</v>
      </c>
    </row>
    <row r="144" spans="1:42">
      <c r="A144" s="214" t="s">
        <v>511</v>
      </c>
      <c r="B144" s="9">
        <v>6981311.0700000003</v>
      </c>
      <c r="C144" s="9">
        <v>8110045.1600000001</v>
      </c>
      <c r="D144" s="9">
        <v>118885</v>
      </c>
      <c r="E144" s="9">
        <v>2688905.05</v>
      </c>
      <c r="F144" s="9">
        <v>457792.28</v>
      </c>
      <c r="G144" s="9">
        <v>56833.54</v>
      </c>
      <c r="H144" s="9">
        <v>45900</v>
      </c>
      <c r="I144" s="9">
        <v>144398.6</v>
      </c>
      <c r="J144" s="9">
        <v>6897.08</v>
      </c>
      <c r="K144" s="9">
        <v>1641503.9</v>
      </c>
      <c r="L144" s="9">
        <v>6137.72</v>
      </c>
      <c r="M144" s="9">
        <v>5512962.0599999996</v>
      </c>
      <c r="N144" s="9">
        <v>1790270.64</v>
      </c>
      <c r="O144" s="9">
        <v>172094.07</v>
      </c>
      <c r="P144" s="9">
        <v>0</v>
      </c>
      <c r="Q144" s="9">
        <v>0</v>
      </c>
      <c r="R144" s="9">
        <v>2218304.04</v>
      </c>
      <c r="S144" s="9">
        <v>873799.68000000005</v>
      </c>
      <c r="T144" s="9">
        <v>617954.44999999995</v>
      </c>
      <c r="U144" s="9">
        <v>3029</v>
      </c>
      <c r="V144" s="9">
        <v>256200.84</v>
      </c>
      <c r="W144" s="9">
        <v>7261.33</v>
      </c>
      <c r="X144" s="9">
        <v>0</v>
      </c>
      <c r="Y144" s="9">
        <v>677</v>
      </c>
      <c r="Z144" s="9">
        <v>391405.67</v>
      </c>
      <c r="AA144" s="9">
        <v>0</v>
      </c>
      <c r="AB144" s="9">
        <v>0</v>
      </c>
      <c r="AC144" s="9">
        <v>701528.58</v>
      </c>
      <c r="AD144" s="9">
        <v>0</v>
      </c>
      <c r="AE144" s="9">
        <v>209327.04</v>
      </c>
      <c r="AF144" s="9">
        <v>31750.400000000001</v>
      </c>
      <c r="AG144" s="9">
        <v>0</v>
      </c>
      <c r="AH144" s="9">
        <v>0</v>
      </c>
      <c r="AI144" s="9">
        <v>743</v>
      </c>
      <c r="AJ144" s="9">
        <v>0</v>
      </c>
      <c r="AK144" s="9">
        <v>69618.64</v>
      </c>
      <c r="AL144" s="9">
        <v>166471.07</v>
      </c>
      <c r="AM144" s="9">
        <v>0</v>
      </c>
      <c r="AN144" s="9">
        <v>0</v>
      </c>
      <c r="AO144" s="9">
        <v>309537.17</v>
      </c>
      <c r="AP144" s="218">
        <v>33591544.079999998</v>
      </c>
    </row>
    <row r="145" spans="1:42" ht="15.75" thickBot="1">
      <c r="A145" s="214" t="s">
        <v>513</v>
      </c>
      <c r="B145" s="244">
        <v>6726563.8799999999</v>
      </c>
      <c r="C145" s="244">
        <v>8275769.4000000004</v>
      </c>
      <c r="D145" s="244">
        <v>127753.8</v>
      </c>
      <c r="E145" s="244">
        <v>2958792.7</v>
      </c>
      <c r="F145" s="244">
        <v>873560.65</v>
      </c>
      <c r="G145" s="244">
        <v>79502.759999999995</v>
      </c>
      <c r="H145" s="244">
        <v>0</v>
      </c>
      <c r="I145" s="244">
        <v>278547.14</v>
      </c>
      <c r="J145" s="244">
        <v>9001.6</v>
      </c>
      <c r="K145" s="244">
        <v>2077867.7</v>
      </c>
      <c r="L145" s="244">
        <v>3161.08</v>
      </c>
      <c r="M145" s="244">
        <v>6920021.8700000001</v>
      </c>
      <c r="N145" s="244">
        <v>3223254.51</v>
      </c>
      <c r="O145" s="244">
        <v>177286.47</v>
      </c>
      <c r="P145" s="244">
        <v>0</v>
      </c>
      <c r="Q145" s="244">
        <v>0</v>
      </c>
      <c r="R145" s="244">
        <v>2674432.6</v>
      </c>
      <c r="S145" s="244">
        <v>1715953.16</v>
      </c>
      <c r="T145" s="244">
        <v>938569.54</v>
      </c>
      <c r="U145" s="244">
        <v>1572</v>
      </c>
      <c r="V145" s="244">
        <v>368780.6</v>
      </c>
      <c r="W145" s="244">
        <v>8984.3700000000008</v>
      </c>
      <c r="X145" s="244">
        <v>0</v>
      </c>
      <c r="Y145" s="244">
        <v>585</v>
      </c>
      <c r="Z145" s="244">
        <v>493387.53</v>
      </c>
      <c r="AA145" s="244">
        <v>0</v>
      </c>
      <c r="AB145" s="244">
        <v>0</v>
      </c>
      <c r="AC145" s="244">
        <v>709809.81</v>
      </c>
      <c r="AD145" s="244">
        <v>0</v>
      </c>
      <c r="AE145" s="244">
        <v>211993.25</v>
      </c>
      <c r="AF145" s="244">
        <v>36936.28</v>
      </c>
      <c r="AG145" s="244">
        <v>0</v>
      </c>
      <c r="AH145" s="244">
        <v>0</v>
      </c>
      <c r="AI145" s="244">
        <v>317</v>
      </c>
      <c r="AJ145" s="244">
        <v>0</v>
      </c>
      <c r="AK145" s="244">
        <v>73267.8</v>
      </c>
      <c r="AL145" s="244">
        <v>264654.05</v>
      </c>
      <c r="AM145" s="244">
        <v>0</v>
      </c>
      <c r="AN145" s="244">
        <v>0</v>
      </c>
      <c r="AO145" s="244">
        <v>335994.25</v>
      </c>
      <c r="AP145" s="245">
        <v>39566320.799999997</v>
      </c>
    </row>
    <row r="146" spans="1:42" ht="15.75" thickTop="1">
      <c r="A146" s="214"/>
      <c r="B146" s="120">
        <f>+SUM(B134:B145)</f>
        <v>78237474.460000008</v>
      </c>
      <c r="C146" s="120">
        <f t="shared" ref="C146:AP146" si="10">+SUM(C134:C145)</f>
        <v>113846627.22</v>
      </c>
      <c r="D146" s="120">
        <f t="shared" si="10"/>
        <v>5787249.8699999982</v>
      </c>
      <c r="E146" s="120">
        <f t="shared" si="10"/>
        <v>26496948.739999998</v>
      </c>
      <c r="F146" s="120">
        <f t="shared" si="10"/>
        <v>6094587.1200000001</v>
      </c>
      <c r="G146" s="120">
        <f t="shared" si="10"/>
        <v>566997.39999999991</v>
      </c>
      <c r="H146" s="120">
        <f t="shared" si="10"/>
        <v>47403.83</v>
      </c>
      <c r="I146" s="120">
        <f t="shared" si="10"/>
        <v>2052236.2000000002</v>
      </c>
      <c r="J146" s="120">
        <f t="shared" si="10"/>
        <v>88844.96</v>
      </c>
      <c r="K146" s="120">
        <f t="shared" si="10"/>
        <v>20028276.009999998</v>
      </c>
      <c r="L146" s="120">
        <f t="shared" si="10"/>
        <v>37668.07</v>
      </c>
      <c r="M146" s="120">
        <f t="shared" si="10"/>
        <v>64323507.809999995</v>
      </c>
      <c r="N146" s="120">
        <f t="shared" si="10"/>
        <v>24480178.969999999</v>
      </c>
      <c r="O146" s="120">
        <f t="shared" si="10"/>
        <v>2108220.08</v>
      </c>
      <c r="P146" s="120">
        <f t="shared" si="10"/>
        <v>0</v>
      </c>
      <c r="Q146" s="120">
        <f t="shared" si="10"/>
        <v>0</v>
      </c>
      <c r="R146" s="120">
        <f t="shared" si="10"/>
        <v>27843071.880000003</v>
      </c>
      <c r="S146" s="120">
        <f t="shared" si="10"/>
        <v>10516494.65</v>
      </c>
      <c r="T146" s="120">
        <f t="shared" si="10"/>
        <v>7482430</v>
      </c>
      <c r="U146" s="120">
        <f t="shared" si="10"/>
        <v>49842.68</v>
      </c>
      <c r="V146" s="120">
        <f t="shared" si="10"/>
        <v>3490501.88</v>
      </c>
      <c r="W146" s="120">
        <f t="shared" si="10"/>
        <v>113345.61</v>
      </c>
      <c r="X146" s="120">
        <f t="shared" si="10"/>
        <v>0</v>
      </c>
      <c r="Y146" s="120">
        <f t="shared" si="10"/>
        <v>10653</v>
      </c>
      <c r="Z146" s="120">
        <f t="shared" si="10"/>
        <v>4813717.34</v>
      </c>
      <c r="AA146" s="120">
        <f t="shared" si="10"/>
        <v>0</v>
      </c>
      <c r="AB146" s="120">
        <f t="shared" si="10"/>
        <v>428.13</v>
      </c>
      <c r="AC146" s="120">
        <f t="shared" si="10"/>
        <v>9923907.6900000013</v>
      </c>
      <c r="AD146" s="120">
        <f t="shared" si="10"/>
        <v>2200.4300000000003</v>
      </c>
      <c r="AE146" s="120">
        <f t="shared" si="10"/>
        <v>2365413.65</v>
      </c>
      <c r="AF146" s="120">
        <f t="shared" si="10"/>
        <v>398251.56000000006</v>
      </c>
      <c r="AG146" s="120">
        <f t="shared" si="10"/>
        <v>0</v>
      </c>
      <c r="AH146" s="120">
        <f t="shared" si="10"/>
        <v>0</v>
      </c>
      <c r="AI146" s="120">
        <f t="shared" si="10"/>
        <v>16421.079999999998</v>
      </c>
      <c r="AJ146" s="120">
        <f t="shared" si="10"/>
        <v>0</v>
      </c>
      <c r="AK146" s="120">
        <f t="shared" si="10"/>
        <v>825855.75000000012</v>
      </c>
      <c r="AL146" s="120">
        <f t="shared" si="10"/>
        <v>2107690.37</v>
      </c>
      <c r="AM146" s="120">
        <f t="shared" si="10"/>
        <v>0</v>
      </c>
      <c r="AN146" s="120">
        <f t="shared" si="10"/>
        <v>0</v>
      </c>
      <c r="AO146" s="120">
        <f t="shared" si="10"/>
        <v>3388324.7600000002</v>
      </c>
      <c r="AP146" s="120">
        <f t="shared" si="10"/>
        <v>420019542.09999996</v>
      </c>
    </row>
    <row r="147" spans="1:42">
      <c r="A147" s="214" t="s">
        <v>515</v>
      </c>
      <c r="B147" s="9">
        <v>6719600.7800000003</v>
      </c>
      <c r="C147" s="9">
        <v>9412781.6999999993</v>
      </c>
      <c r="D147" s="9">
        <v>322612.71999999997</v>
      </c>
      <c r="E147" s="9">
        <v>2731554.35</v>
      </c>
      <c r="F147" s="9">
        <v>562912.43999999994</v>
      </c>
      <c r="G147" s="9">
        <v>58307.56</v>
      </c>
      <c r="H147" s="9">
        <v>0</v>
      </c>
      <c r="I147" s="9">
        <v>126266.71</v>
      </c>
      <c r="J147" s="9">
        <v>6750.44</v>
      </c>
      <c r="K147" s="9">
        <v>1754639.44</v>
      </c>
      <c r="L147" s="9">
        <v>4337.16</v>
      </c>
      <c r="M147" s="9">
        <v>5490903.2000000002</v>
      </c>
      <c r="N147" s="9">
        <v>2283771.15</v>
      </c>
      <c r="O147" s="9">
        <v>151584.69</v>
      </c>
      <c r="P147" s="9">
        <v>0</v>
      </c>
      <c r="Q147" s="9">
        <v>0</v>
      </c>
      <c r="R147" s="9">
        <v>2490085.77</v>
      </c>
      <c r="S147" s="9">
        <v>876401.12</v>
      </c>
      <c r="T147" s="9">
        <v>1008765.7</v>
      </c>
      <c r="U147" s="9">
        <v>1622</v>
      </c>
      <c r="V147" s="9">
        <v>358135.16</v>
      </c>
      <c r="W147" s="9">
        <v>16144.96</v>
      </c>
      <c r="X147" s="9">
        <v>0</v>
      </c>
      <c r="Y147" s="9">
        <v>857</v>
      </c>
      <c r="Z147" s="9">
        <v>411097.06</v>
      </c>
      <c r="AA147" s="9">
        <v>0</v>
      </c>
      <c r="AB147" s="9">
        <v>0</v>
      </c>
      <c r="AC147" s="9">
        <v>572436.42000000004</v>
      </c>
      <c r="AD147" s="9">
        <v>0</v>
      </c>
      <c r="AE147" s="9">
        <v>201511.84</v>
      </c>
      <c r="AF147" s="9">
        <v>42581.01</v>
      </c>
      <c r="AG147" s="9">
        <v>0</v>
      </c>
      <c r="AH147" s="9">
        <v>498.24</v>
      </c>
      <c r="AI147" s="9">
        <v>0</v>
      </c>
      <c r="AJ147" s="9">
        <v>0</v>
      </c>
      <c r="AK147" s="9">
        <v>89413.24</v>
      </c>
      <c r="AL147" s="9">
        <v>274841.09000000003</v>
      </c>
      <c r="AM147" s="9">
        <v>0</v>
      </c>
      <c r="AN147" s="9">
        <v>0</v>
      </c>
      <c r="AO147" s="9">
        <v>269584.28000000003</v>
      </c>
      <c r="AP147" s="218">
        <v>36239997.229999997</v>
      </c>
    </row>
    <row r="148" spans="1:42">
      <c r="A148" s="214" t="s">
        <v>518</v>
      </c>
      <c r="B148" s="244">
        <v>5896151.29</v>
      </c>
      <c r="C148" s="244">
        <v>10422866.57</v>
      </c>
      <c r="D148" s="244">
        <v>323090.28000000003</v>
      </c>
      <c r="E148" s="244">
        <v>2355772.08</v>
      </c>
      <c r="F148" s="244">
        <v>480113.68</v>
      </c>
      <c r="G148" s="244">
        <v>46590.53</v>
      </c>
      <c r="H148" s="244">
        <v>38370</v>
      </c>
      <c r="I148" s="244">
        <v>217016.15</v>
      </c>
      <c r="J148" s="244">
        <v>7116.6</v>
      </c>
      <c r="K148" s="244">
        <v>1643012.62</v>
      </c>
      <c r="L148" s="244">
        <v>7028.16</v>
      </c>
      <c r="M148" s="244">
        <v>4768770.83</v>
      </c>
      <c r="N148" s="244">
        <v>2121822.6800000002</v>
      </c>
      <c r="O148" s="244">
        <v>141947.10999999999</v>
      </c>
      <c r="P148" s="244">
        <v>0</v>
      </c>
      <c r="Q148" s="244">
        <v>0</v>
      </c>
      <c r="R148" s="244">
        <v>2540376.88</v>
      </c>
      <c r="S148" s="244">
        <v>713020.13</v>
      </c>
      <c r="T148" s="244">
        <v>1067037.6000000001</v>
      </c>
      <c r="U148" s="244">
        <v>5976.08</v>
      </c>
      <c r="V148" s="244">
        <v>338374.2</v>
      </c>
      <c r="W148" s="244">
        <v>54868.92</v>
      </c>
      <c r="X148" s="244">
        <v>0</v>
      </c>
      <c r="Y148" s="244">
        <v>451</v>
      </c>
      <c r="Z148" s="244">
        <v>366195.93</v>
      </c>
      <c r="AA148" s="244">
        <v>0</v>
      </c>
      <c r="AB148" s="244">
        <v>0</v>
      </c>
      <c r="AC148" s="244">
        <v>458989.51</v>
      </c>
      <c r="AD148" s="244">
        <v>0</v>
      </c>
      <c r="AE148" s="244">
        <v>214243.16</v>
      </c>
      <c r="AF148" s="244">
        <v>34553.17</v>
      </c>
      <c r="AG148" s="244">
        <v>0</v>
      </c>
      <c r="AH148" s="244">
        <v>0</v>
      </c>
      <c r="AI148" s="244">
        <v>906.12</v>
      </c>
      <c r="AJ148" s="244">
        <v>0</v>
      </c>
      <c r="AK148" s="244">
        <v>79235.8</v>
      </c>
      <c r="AL148" s="244">
        <v>218502.03</v>
      </c>
      <c r="AM148" s="244">
        <v>0</v>
      </c>
      <c r="AN148" s="244">
        <v>0</v>
      </c>
      <c r="AO148" s="244">
        <v>285588.62</v>
      </c>
      <c r="AP148" s="245">
        <v>34847987.729999997</v>
      </c>
    </row>
    <row r="149" spans="1:42">
      <c r="A149" s="214" t="s">
        <v>519</v>
      </c>
      <c r="B149" s="9">
        <v>5366666.12</v>
      </c>
      <c r="C149" s="9">
        <v>11018242.949999999</v>
      </c>
      <c r="D149" s="9">
        <v>378745.08</v>
      </c>
      <c r="E149" s="9">
        <v>2588238.98</v>
      </c>
      <c r="F149" s="9">
        <v>644005</v>
      </c>
      <c r="G149" s="9">
        <v>43001.7</v>
      </c>
      <c r="H149" s="9">
        <v>0</v>
      </c>
      <c r="I149" s="9">
        <v>49486.400000000001</v>
      </c>
      <c r="J149" s="9">
        <v>5273.84</v>
      </c>
      <c r="K149" s="9">
        <v>1323552.04</v>
      </c>
      <c r="L149" s="9">
        <v>5099</v>
      </c>
      <c r="M149" s="9">
        <v>3980286.92</v>
      </c>
      <c r="N149" s="9">
        <v>1788983.41</v>
      </c>
      <c r="O149" s="9">
        <v>120558.16</v>
      </c>
      <c r="P149" s="9">
        <v>0</v>
      </c>
      <c r="Q149" s="9">
        <v>0</v>
      </c>
      <c r="R149" s="9">
        <v>2434883.71</v>
      </c>
      <c r="S149" s="9">
        <v>689286.92</v>
      </c>
      <c r="T149" s="9">
        <v>426809.11</v>
      </c>
      <c r="U149" s="9">
        <v>9523.2800000000007</v>
      </c>
      <c r="V149" s="9">
        <v>277321.88</v>
      </c>
      <c r="W149" s="9">
        <v>1222</v>
      </c>
      <c r="X149" s="9">
        <v>0</v>
      </c>
      <c r="Y149" s="9">
        <v>277</v>
      </c>
      <c r="Z149" s="9">
        <v>337722.35</v>
      </c>
      <c r="AA149" s="9">
        <v>0</v>
      </c>
      <c r="AB149" s="9">
        <v>0</v>
      </c>
      <c r="AC149" s="9">
        <v>778887.17</v>
      </c>
      <c r="AD149" s="9">
        <v>0</v>
      </c>
      <c r="AE149" s="9">
        <v>176473.65</v>
      </c>
      <c r="AF149" s="9">
        <v>36661.99</v>
      </c>
      <c r="AG149" s="9">
        <v>0</v>
      </c>
      <c r="AH149" s="9">
        <v>0</v>
      </c>
      <c r="AI149" s="9">
        <v>1389.4</v>
      </c>
      <c r="AJ149" s="9">
        <v>0</v>
      </c>
      <c r="AK149" s="9">
        <v>58633.32</v>
      </c>
      <c r="AL149" s="9">
        <v>210643.32</v>
      </c>
      <c r="AM149" s="9">
        <v>0</v>
      </c>
      <c r="AN149" s="9">
        <v>0</v>
      </c>
      <c r="AO149" s="9">
        <v>320955.74</v>
      </c>
      <c r="AP149" s="218">
        <v>33072830.440000001</v>
      </c>
    </row>
    <row r="150" spans="1:42" ht="15" customHeight="1">
      <c r="A150" s="214" t="s">
        <v>524</v>
      </c>
      <c r="B150" s="244">
        <v>4450332.6100000003</v>
      </c>
      <c r="C150" s="244">
        <v>10705760.5</v>
      </c>
      <c r="D150" s="244">
        <v>268713.76</v>
      </c>
      <c r="E150" s="244">
        <v>2964147.11</v>
      </c>
      <c r="F150" s="244">
        <v>805721.04</v>
      </c>
      <c r="G150" s="244">
        <v>38061.519999999997</v>
      </c>
      <c r="H150" s="244">
        <v>0</v>
      </c>
      <c r="I150" s="244">
        <v>301014.52</v>
      </c>
      <c r="J150" s="244">
        <v>773</v>
      </c>
      <c r="K150" s="244">
        <v>1199002.95</v>
      </c>
      <c r="L150" s="244">
        <v>697.16</v>
      </c>
      <c r="M150" s="244">
        <v>3363630.85</v>
      </c>
      <c r="N150" s="244">
        <v>1502065.49</v>
      </c>
      <c r="O150" s="244">
        <v>100330.29</v>
      </c>
      <c r="P150" s="244">
        <v>0</v>
      </c>
      <c r="Q150" s="244">
        <v>0</v>
      </c>
      <c r="R150" s="244">
        <v>2284702.48</v>
      </c>
      <c r="S150" s="244">
        <v>584856.12</v>
      </c>
      <c r="T150" s="244">
        <v>260519.17</v>
      </c>
      <c r="U150" s="244">
        <v>8633.76</v>
      </c>
      <c r="V150" s="244">
        <v>287920.44</v>
      </c>
      <c r="W150" s="244">
        <v>544.88</v>
      </c>
      <c r="X150" s="244">
        <v>0</v>
      </c>
      <c r="Y150" s="244">
        <v>150</v>
      </c>
      <c r="Z150" s="244">
        <v>334362.45</v>
      </c>
      <c r="AA150" s="244">
        <v>0</v>
      </c>
      <c r="AB150" s="244">
        <v>0</v>
      </c>
      <c r="AC150" s="244">
        <v>1150095.73</v>
      </c>
      <c r="AD150" s="244">
        <v>0</v>
      </c>
      <c r="AE150" s="244">
        <v>185559.12</v>
      </c>
      <c r="AF150" s="244">
        <v>23454.14</v>
      </c>
      <c r="AG150" s="244">
        <v>0</v>
      </c>
      <c r="AH150" s="244">
        <v>0</v>
      </c>
      <c r="AI150" s="244">
        <v>1025.04</v>
      </c>
      <c r="AJ150" s="244">
        <v>0</v>
      </c>
      <c r="AK150" s="244">
        <v>51179.64</v>
      </c>
      <c r="AL150" s="244">
        <v>239737.18</v>
      </c>
      <c r="AM150" s="244">
        <v>0</v>
      </c>
      <c r="AN150" s="244">
        <v>0</v>
      </c>
      <c r="AO150" s="244">
        <v>302432.78999999998</v>
      </c>
      <c r="AP150" s="245">
        <v>31415423.739999998</v>
      </c>
    </row>
    <row r="151" spans="1:42" ht="15.75" customHeight="1">
      <c r="A151" s="214" t="s">
        <v>531</v>
      </c>
      <c r="B151" s="9">
        <v>4613417.53</v>
      </c>
      <c r="C151" s="9">
        <v>9675793.1099999994</v>
      </c>
      <c r="D151" s="9">
        <v>72659.960000000006</v>
      </c>
      <c r="E151" s="9">
        <v>2840719.72</v>
      </c>
      <c r="F151" s="9">
        <v>515262.29</v>
      </c>
      <c r="G151" s="9">
        <v>32837.71</v>
      </c>
      <c r="H151" s="9">
        <v>0</v>
      </c>
      <c r="I151" s="9">
        <v>319688.92</v>
      </c>
      <c r="J151" s="9">
        <v>3692.44</v>
      </c>
      <c r="K151" s="9">
        <v>1198869.3700000001</v>
      </c>
      <c r="L151" s="9">
        <v>0</v>
      </c>
      <c r="M151" s="9">
        <v>4085600.68</v>
      </c>
      <c r="N151" s="9">
        <v>1615246.55</v>
      </c>
      <c r="O151" s="9">
        <v>106727.74</v>
      </c>
      <c r="P151" s="9">
        <v>0</v>
      </c>
      <c r="Q151" s="9">
        <v>0</v>
      </c>
      <c r="R151" s="9">
        <v>2511212.14</v>
      </c>
      <c r="S151" s="9">
        <v>687784.4</v>
      </c>
      <c r="T151" s="9">
        <v>773838.25</v>
      </c>
      <c r="U151" s="9">
        <v>8199.7999999999993</v>
      </c>
      <c r="V151" s="9">
        <v>287478.92</v>
      </c>
      <c r="W151" s="9">
        <v>498.96</v>
      </c>
      <c r="X151" s="9">
        <v>0</v>
      </c>
      <c r="Y151" s="9">
        <v>46</v>
      </c>
      <c r="Z151" s="9">
        <v>385436.59</v>
      </c>
      <c r="AA151" s="9">
        <v>0</v>
      </c>
      <c r="AB151" s="9">
        <v>0</v>
      </c>
      <c r="AC151" s="9">
        <v>1087269.31</v>
      </c>
      <c r="AD151" s="9">
        <v>0</v>
      </c>
      <c r="AE151" s="9">
        <v>184454.12</v>
      </c>
      <c r="AF151" s="9">
        <v>33124.120000000003</v>
      </c>
      <c r="AG151" s="9">
        <v>0</v>
      </c>
      <c r="AH151" s="9">
        <v>0</v>
      </c>
      <c r="AI151" s="9">
        <v>1020</v>
      </c>
      <c r="AJ151" s="9">
        <v>0</v>
      </c>
      <c r="AK151" s="9">
        <v>70969.960000000006</v>
      </c>
      <c r="AL151" s="9">
        <v>257007</v>
      </c>
      <c r="AM151" s="9">
        <v>0</v>
      </c>
      <c r="AN151" s="9">
        <v>0</v>
      </c>
      <c r="AO151" s="9">
        <v>285126.36</v>
      </c>
      <c r="AP151" s="218">
        <v>31653981.949999999</v>
      </c>
    </row>
    <row r="152" spans="1:42" ht="15.75" customHeight="1">
      <c r="A152" s="214" t="s">
        <v>532</v>
      </c>
      <c r="B152" s="244">
        <v>4781954.03</v>
      </c>
      <c r="C152" s="244">
        <v>10476448.9</v>
      </c>
      <c r="D152" s="244">
        <v>4003.6</v>
      </c>
      <c r="E152" s="244">
        <v>2947797.9</v>
      </c>
      <c r="F152" s="244">
        <v>844248.37</v>
      </c>
      <c r="G152" s="244">
        <v>37962.080000000002</v>
      </c>
      <c r="H152" s="244">
        <v>0</v>
      </c>
      <c r="I152" s="244">
        <v>137947.04</v>
      </c>
      <c r="J152" s="244">
        <v>2189</v>
      </c>
      <c r="K152" s="244">
        <v>1485403.93</v>
      </c>
      <c r="L152" s="244">
        <v>0</v>
      </c>
      <c r="M152" s="244">
        <v>4840493.7</v>
      </c>
      <c r="N152" s="244">
        <v>1477109.89</v>
      </c>
      <c r="O152" s="244">
        <v>155120.44</v>
      </c>
      <c r="P152" s="244">
        <v>0</v>
      </c>
      <c r="Q152" s="244">
        <v>0</v>
      </c>
      <c r="R152" s="244">
        <v>2557879.8199999998</v>
      </c>
      <c r="S152" s="244">
        <v>741734.8</v>
      </c>
      <c r="T152" s="244">
        <v>1007614.59</v>
      </c>
      <c r="U152" s="244">
        <v>5068.8</v>
      </c>
      <c r="V152" s="244">
        <v>368212.17</v>
      </c>
      <c r="W152" s="244">
        <v>553.16</v>
      </c>
      <c r="X152" s="244">
        <v>0</v>
      </c>
      <c r="Y152" s="244">
        <v>48</v>
      </c>
      <c r="Z152" s="244">
        <v>393666.57</v>
      </c>
      <c r="AA152" s="244">
        <v>0</v>
      </c>
      <c r="AB152" s="244">
        <v>0</v>
      </c>
      <c r="AC152" s="244">
        <v>1275961.1499999999</v>
      </c>
      <c r="AD152" s="244">
        <v>0</v>
      </c>
      <c r="AE152" s="244">
        <v>217159.91</v>
      </c>
      <c r="AF152" s="244">
        <v>38247.4</v>
      </c>
      <c r="AG152" s="244">
        <v>0</v>
      </c>
      <c r="AH152" s="244">
        <v>0</v>
      </c>
      <c r="AI152" s="244">
        <v>1562.16</v>
      </c>
      <c r="AJ152" s="244">
        <v>0</v>
      </c>
      <c r="AK152" s="244">
        <v>63233.24</v>
      </c>
      <c r="AL152" s="244">
        <v>266438.21000000002</v>
      </c>
      <c r="AM152" s="244">
        <v>0</v>
      </c>
      <c r="AN152" s="244">
        <v>0</v>
      </c>
      <c r="AO152" s="244">
        <v>352834.1</v>
      </c>
      <c r="AP152" s="245">
        <v>34480892.960000001</v>
      </c>
    </row>
    <row r="153" spans="1:42" ht="15" customHeight="1">
      <c r="A153" s="214" t="s">
        <v>533</v>
      </c>
      <c r="B153" s="9">
        <v>5916318.6399999997</v>
      </c>
      <c r="C153" s="9">
        <v>8992614.7300000004</v>
      </c>
      <c r="D153" s="9">
        <v>8989.64</v>
      </c>
      <c r="E153" s="9">
        <v>2965923.7</v>
      </c>
      <c r="F153" s="9">
        <v>967388.69</v>
      </c>
      <c r="G153" s="9">
        <v>36872.85</v>
      </c>
      <c r="H153" s="9">
        <v>0</v>
      </c>
      <c r="I153" s="9">
        <v>360158.52</v>
      </c>
      <c r="J153" s="9">
        <v>5087</v>
      </c>
      <c r="K153" s="9">
        <v>1784951.96</v>
      </c>
      <c r="L153" s="9">
        <v>191</v>
      </c>
      <c r="M153" s="9">
        <v>5473890.3300000001</v>
      </c>
      <c r="N153" s="9">
        <v>1862349.5</v>
      </c>
      <c r="O153" s="9">
        <v>121867.93</v>
      </c>
      <c r="P153" s="9">
        <v>0</v>
      </c>
      <c r="Q153" s="9">
        <v>0</v>
      </c>
      <c r="R153" s="9">
        <v>2770324.7</v>
      </c>
      <c r="S153" s="9">
        <v>1006641.84</v>
      </c>
      <c r="T153" s="9">
        <v>423804.06</v>
      </c>
      <c r="U153" s="9">
        <v>8857.8799999999992</v>
      </c>
      <c r="V153" s="9">
        <v>389183.89</v>
      </c>
      <c r="W153" s="9">
        <v>45.36</v>
      </c>
      <c r="X153" s="9">
        <v>0</v>
      </c>
      <c r="Y153" s="9">
        <v>2002</v>
      </c>
      <c r="Z153" s="9">
        <v>439547.19</v>
      </c>
      <c r="AA153" s="9">
        <v>0</v>
      </c>
      <c r="AB153" s="9">
        <v>636</v>
      </c>
      <c r="AC153" s="9">
        <v>1182178.92</v>
      </c>
      <c r="AD153" s="9">
        <v>0</v>
      </c>
      <c r="AE153" s="9">
        <v>213098.51</v>
      </c>
      <c r="AF153" s="9">
        <v>41961.46</v>
      </c>
      <c r="AG153" s="9">
        <v>0</v>
      </c>
      <c r="AH153" s="9">
        <v>0</v>
      </c>
      <c r="AI153" s="9">
        <v>240</v>
      </c>
      <c r="AJ153" s="9">
        <v>0</v>
      </c>
      <c r="AK153" s="9">
        <v>59070.32</v>
      </c>
      <c r="AL153" s="9">
        <v>287474.40000000002</v>
      </c>
      <c r="AM153" s="9">
        <v>0</v>
      </c>
      <c r="AN153" s="9">
        <v>0</v>
      </c>
      <c r="AO153" s="9">
        <v>323205.33</v>
      </c>
      <c r="AP153" s="218">
        <v>35644876.350000001</v>
      </c>
    </row>
    <row r="154" spans="1:42" ht="15" customHeight="1">
      <c r="A154" s="214" t="s">
        <v>537</v>
      </c>
      <c r="B154" s="244">
        <v>6934513.8799999999</v>
      </c>
      <c r="C154" s="244">
        <v>9493798.2699999996</v>
      </c>
      <c r="D154" s="244">
        <v>55462</v>
      </c>
      <c r="E154" s="244">
        <v>2937070.63</v>
      </c>
      <c r="F154" s="244">
        <v>689297.56</v>
      </c>
      <c r="G154" s="244">
        <v>39223.42</v>
      </c>
      <c r="H154" s="244">
        <v>0</v>
      </c>
      <c r="I154" s="244">
        <v>246466.52</v>
      </c>
      <c r="J154" s="244">
        <v>5637</v>
      </c>
      <c r="K154" s="244">
        <v>1656039.92</v>
      </c>
      <c r="L154" s="244">
        <v>951</v>
      </c>
      <c r="M154" s="244">
        <v>5933880.0899999999</v>
      </c>
      <c r="N154" s="244">
        <v>1892555.31</v>
      </c>
      <c r="O154" s="244">
        <v>103325.32</v>
      </c>
      <c r="P154" s="244">
        <v>0</v>
      </c>
      <c r="Q154" s="244">
        <v>0</v>
      </c>
      <c r="R154" s="244">
        <v>2803045.52</v>
      </c>
      <c r="S154" s="244">
        <v>1092399.6000000001</v>
      </c>
      <c r="T154" s="244">
        <v>423341.08</v>
      </c>
      <c r="U154" s="244">
        <v>6800.88</v>
      </c>
      <c r="V154" s="244">
        <v>338520.66</v>
      </c>
      <c r="W154" s="244">
        <v>0</v>
      </c>
      <c r="X154" s="244">
        <v>0</v>
      </c>
      <c r="Y154" s="244">
        <v>495</v>
      </c>
      <c r="Z154" s="244">
        <v>447350.98</v>
      </c>
      <c r="AA154" s="244">
        <v>0</v>
      </c>
      <c r="AB154" s="244">
        <v>181.44</v>
      </c>
      <c r="AC154" s="244">
        <v>935409.77</v>
      </c>
      <c r="AD154" s="244">
        <v>0</v>
      </c>
      <c r="AE154" s="244">
        <v>195143.39</v>
      </c>
      <c r="AF154" s="244">
        <v>37331.31</v>
      </c>
      <c r="AG154" s="244">
        <v>0</v>
      </c>
      <c r="AH154" s="244">
        <v>0</v>
      </c>
      <c r="AI154" s="244">
        <v>608.6</v>
      </c>
      <c r="AJ154" s="244">
        <v>0</v>
      </c>
      <c r="AK154" s="244">
        <v>61368.72</v>
      </c>
      <c r="AL154" s="244">
        <v>199814.64</v>
      </c>
      <c r="AM154" s="244">
        <v>0</v>
      </c>
      <c r="AN154" s="244">
        <v>0</v>
      </c>
      <c r="AO154" s="244">
        <v>305662.03000000003</v>
      </c>
      <c r="AP154" s="245">
        <v>36835694.539999999</v>
      </c>
    </row>
    <row r="155" spans="1:42" ht="15" customHeight="1">
      <c r="A155" s="214" t="s">
        <v>538</v>
      </c>
      <c r="B155" s="9">
        <v>7560611.4800000004</v>
      </c>
      <c r="C155" s="9">
        <v>9469849.3699999992</v>
      </c>
      <c r="D155" s="9">
        <v>163937.88</v>
      </c>
      <c r="E155" s="9">
        <v>2712963.12</v>
      </c>
      <c r="F155" s="9">
        <v>802825.86</v>
      </c>
      <c r="G155" s="9">
        <v>41205.050000000003</v>
      </c>
      <c r="H155" s="9">
        <v>0</v>
      </c>
      <c r="I155" s="9">
        <v>413001</v>
      </c>
      <c r="J155" s="9">
        <v>6034.44</v>
      </c>
      <c r="K155" s="9">
        <v>1775359.59</v>
      </c>
      <c r="L155" s="9">
        <v>2027</v>
      </c>
      <c r="M155" s="9">
        <v>6360463</v>
      </c>
      <c r="N155" s="9">
        <v>1948522.57</v>
      </c>
      <c r="O155" s="9">
        <v>145058.09</v>
      </c>
      <c r="P155" s="9">
        <v>0</v>
      </c>
      <c r="Q155" s="9">
        <v>0</v>
      </c>
      <c r="R155" s="9">
        <v>2802745.12</v>
      </c>
      <c r="S155" s="9">
        <v>1043188.52</v>
      </c>
      <c r="T155" s="9">
        <v>529119.30000000005</v>
      </c>
      <c r="U155" s="9">
        <v>7896.4</v>
      </c>
      <c r="V155" s="9">
        <v>363724.18</v>
      </c>
      <c r="W155" s="9">
        <v>2446.2399999999998</v>
      </c>
      <c r="X155" s="9">
        <v>0</v>
      </c>
      <c r="Y155" s="9">
        <v>0</v>
      </c>
      <c r="Z155" s="9">
        <v>436936.78</v>
      </c>
      <c r="AA155" s="9">
        <v>0</v>
      </c>
      <c r="AB155" s="9">
        <v>0</v>
      </c>
      <c r="AC155" s="9">
        <v>1080381.31</v>
      </c>
      <c r="AD155" s="9">
        <v>0</v>
      </c>
      <c r="AE155" s="9">
        <v>242419.46</v>
      </c>
      <c r="AF155" s="9">
        <v>38776.61</v>
      </c>
      <c r="AG155" s="9">
        <v>0</v>
      </c>
      <c r="AH155" s="9">
        <v>0</v>
      </c>
      <c r="AI155" s="9">
        <v>5631</v>
      </c>
      <c r="AJ155" s="9">
        <v>0</v>
      </c>
      <c r="AK155" s="9">
        <v>60155.040000000001</v>
      </c>
      <c r="AL155" s="9">
        <v>236273.32</v>
      </c>
      <c r="AM155" s="9">
        <v>0</v>
      </c>
      <c r="AN155" s="9">
        <v>0</v>
      </c>
      <c r="AO155" s="9">
        <v>356955.28</v>
      </c>
      <c r="AP155" s="218">
        <v>38608507.009999998</v>
      </c>
    </row>
    <row r="156" spans="1:42" ht="15" customHeight="1">
      <c r="A156" s="214" t="s">
        <v>539</v>
      </c>
      <c r="B156" s="244">
        <v>7243756.2000000002</v>
      </c>
      <c r="C156" s="244">
        <v>9643895.1999999993</v>
      </c>
      <c r="D156" s="244">
        <v>275871.2</v>
      </c>
      <c r="E156" s="244">
        <v>2564440.4300000002</v>
      </c>
      <c r="F156" s="244">
        <v>643456.39</v>
      </c>
      <c r="G156" s="244">
        <v>47763.22</v>
      </c>
      <c r="H156" s="244">
        <v>0</v>
      </c>
      <c r="I156" s="244">
        <v>123027.48</v>
      </c>
      <c r="J156" s="244">
        <v>7722.76</v>
      </c>
      <c r="K156" s="244">
        <v>1791827.7</v>
      </c>
      <c r="L156" s="244">
        <v>5059</v>
      </c>
      <c r="M156" s="244">
        <v>6787610.71</v>
      </c>
      <c r="N156" s="244">
        <v>2065040.07</v>
      </c>
      <c r="O156" s="244">
        <v>152916.93</v>
      </c>
      <c r="P156" s="244">
        <v>0</v>
      </c>
      <c r="Q156" s="244">
        <v>0</v>
      </c>
      <c r="R156" s="244">
        <v>2901845.38</v>
      </c>
      <c r="S156" s="244">
        <v>1140515.76</v>
      </c>
      <c r="T156" s="244">
        <v>607709.06999999995</v>
      </c>
      <c r="U156" s="244">
        <v>8441.6</v>
      </c>
      <c r="V156" s="244">
        <v>311758.03999999998</v>
      </c>
      <c r="W156" s="244">
        <v>8812.3799999999992</v>
      </c>
      <c r="X156" s="244">
        <v>0</v>
      </c>
      <c r="Y156" s="244">
        <v>143</v>
      </c>
      <c r="Z156" s="244">
        <v>453096.97</v>
      </c>
      <c r="AA156" s="244">
        <v>0</v>
      </c>
      <c r="AB156" s="244">
        <v>0</v>
      </c>
      <c r="AC156" s="244">
        <v>1170674.33</v>
      </c>
      <c r="AD156" s="244">
        <v>0</v>
      </c>
      <c r="AE156" s="244">
        <v>259022.57</v>
      </c>
      <c r="AF156" s="244">
        <v>40957.97</v>
      </c>
      <c r="AG156" s="244">
        <v>0</v>
      </c>
      <c r="AH156" s="244">
        <v>0</v>
      </c>
      <c r="AI156" s="244">
        <v>3010.16</v>
      </c>
      <c r="AJ156" s="244">
        <v>0</v>
      </c>
      <c r="AK156" s="244">
        <v>75084.28</v>
      </c>
      <c r="AL156" s="244">
        <v>223263.11</v>
      </c>
      <c r="AM156" s="244">
        <v>0</v>
      </c>
      <c r="AN156" s="244">
        <v>0</v>
      </c>
      <c r="AO156" s="244">
        <v>350974.04</v>
      </c>
      <c r="AP156" s="245">
        <v>38907695.950000003</v>
      </c>
    </row>
    <row r="157" spans="1:42" ht="15" customHeight="1">
      <c r="A157" s="214" t="s">
        <v>545</v>
      </c>
      <c r="B157" s="9">
        <v>6049828.0800000001</v>
      </c>
      <c r="C157" s="9">
        <v>8873106.3699999992</v>
      </c>
      <c r="D157" s="9">
        <v>278955.40999999997</v>
      </c>
      <c r="E157" s="9">
        <v>2712415.72</v>
      </c>
      <c r="F157" s="9">
        <v>806044.67</v>
      </c>
      <c r="G157" s="9">
        <v>51592.639999999999</v>
      </c>
      <c r="H157" s="9">
        <v>0</v>
      </c>
      <c r="I157" s="9">
        <v>200194.11</v>
      </c>
      <c r="J157" s="9">
        <v>6605.76</v>
      </c>
      <c r="K157" s="9">
        <v>1811408.05</v>
      </c>
      <c r="L157" s="9">
        <v>3282</v>
      </c>
      <c r="M157" s="9">
        <v>6644442.2000000002</v>
      </c>
      <c r="N157" s="9">
        <v>2042863.12</v>
      </c>
      <c r="O157" s="9">
        <v>178940.98</v>
      </c>
      <c r="P157" s="9">
        <v>0</v>
      </c>
      <c r="Q157" s="9">
        <v>0</v>
      </c>
      <c r="R157" s="9">
        <v>2790384.41</v>
      </c>
      <c r="S157" s="9">
        <v>1134081.1200000001</v>
      </c>
      <c r="T157" s="9">
        <v>497765.08</v>
      </c>
      <c r="U157" s="9">
        <v>8229.16</v>
      </c>
      <c r="V157" s="9">
        <v>291190.17</v>
      </c>
      <c r="W157" s="9">
        <v>17101.55</v>
      </c>
      <c r="X157" s="9">
        <v>0</v>
      </c>
      <c r="Y157" s="9">
        <v>328</v>
      </c>
      <c r="Z157" s="9">
        <v>437839.58</v>
      </c>
      <c r="AA157" s="9">
        <v>0</v>
      </c>
      <c r="AB157" s="9">
        <v>317</v>
      </c>
      <c r="AC157" s="9">
        <v>1159106.8</v>
      </c>
      <c r="AD157" s="9">
        <v>0</v>
      </c>
      <c r="AE157" s="9">
        <v>251184.94</v>
      </c>
      <c r="AF157" s="9">
        <v>45487.19</v>
      </c>
      <c r="AG157" s="9">
        <v>0</v>
      </c>
      <c r="AH157" s="9">
        <v>0</v>
      </c>
      <c r="AI157" s="9">
        <v>1747.8</v>
      </c>
      <c r="AJ157" s="9">
        <v>0</v>
      </c>
      <c r="AK157" s="9">
        <v>71373.679999999993</v>
      </c>
      <c r="AL157" s="9">
        <v>143999.57</v>
      </c>
      <c r="AM157" s="9">
        <v>0</v>
      </c>
      <c r="AN157" s="9">
        <v>0</v>
      </c>
      <c r="AO157" s="9">
        <v>333631.38</v>
      </c>
      <c r="AP157" s="218">
        <v>36843446.539999999</v>
      </c>
    </row>
    <row r="158" spans="1:42" ht="15" customHeight="1" thickBot="1">
      <c r="A158" s="214" t="s">
        <v>547</v>
      </c>
      <c r="B158" s="244">
        <v>7238411.8600000003</v>
      </c>
      <c r="C158" s="244">
        <v>11572418.17</v>
      </c>
      <c r="D158" s="244">
        <v>119505</v>
      </c>
      <c r="E158" s="244">
        <v>3574728.02</v>
      </c>
      <c r="F158" s="244">
        <v>845802.45</v>
      </c>
      <c r="G158" s="244">
        <v>64342.48</v>
      </c>
      <c r="H158" s="244">
        <v>0</v>
      </c>
      <c r="I158" s="244">
        <v>94647.48</v>
      </c>
      <c r="J158" s="244">
        <v>8164</v>
      </c>
      <c r="K158" s="244">
        <v>2338184.11</v>
      </c>
      <c r="L158" s="244">
        <v>5722</v>
      </c>
      <c r="M158" s="244">
        <v>8869581.0800000001</v>
      </c>
      <c r="N158" s="244">
        <v>3262954.09</v>
      </c>
      <c r="O158" s="244">
        <v>228134.11</v>
      </c>
      <c r="P158" s="244">
        <v>0</v>
      </c>
      <c r="Q158" s="244">
        <v>0</v>
      </c>
      <c r="R158" s="244">
        <v>3456690.91</v>
      </c>
      <c r="S158" s="244">
        <v>1942895.2</v>
      </c>
      <c r="T158" s="244">
        <v>1192977.77</v>
      </c>
      <c r="U158" s="244">
        <v>8413.24</v>
      </c>
      <c r="V158" s="244">
        <v>451395.72</v>
      </c>
      <c r="W158" s="244">
        <v>7768.33</v>
      </c>
      <c r="X158" s="244">
        <v>0</v>
      </c>
      <c r="Y158" s="244">
        <v>289</v>
      </c>
      <c r="Z158" s="244">
        <v>545901.14</v>
      </c>
      <c r="AA158" s="244">
        <v>0</v>
      </c>
      <c r="AB158" s="244">
        <v>0</v>
      </c>
      <c r="AC158" s="244">
        <v>849509.54</v>
      </c>
      <c r="AD158" s="244">
        <v>0</v>
      </c>
      <c r="AE158" s="244">
        <v>294254.09999999998</v>
      </c>
      <c r="AF158" s="244">
        <v>44193.32</v>
      </c>
      <c r="AG158" s="244">
        <v>0</v>
      </c>
      <c r="AH158" s="244">
        <v>0</v>
      </c>
      <c r="AI158" s="244">
        <v>2364</v>
      </c>
      <c r="AJ158" s="244">
        <v>0</v>
      </c>
      <c r="AK158" s="244">
        <v>73572.800000000003</v>
      </c>
      <c r="AL158" s="244">
        <v>171049.49</v>
      </c>
      <c r="AM158" s="244">
        <v>0</v>
      </c>
      <c r="AN158" s="244">
        <v>0</v>
      </c>
      <c r="AO158" s="244">
        <v>362384.42</v>
      </c>
      <c r="AP158" s="245">
        <v>47626253.829999998</v>
      </c>
    </row>
    <row r="159" spans="1:42" ht="15" customHeight="1" thickTop="1">
      <c r="A159" s="260"/>
      <c r="B159" s="120">
        <f>+SUM(B147:B158)</f>
        <v>72771562.5</v>
      </c>
      <c r="C159" s="120">
        <f t="shared" ref="C159:AP159" si="11">+SUM(C147:C158)</f>
        <v>119757575.84</v>
      </c>
      <c r="D159" s="120">
        <f t="shared" si="11"/>
        <v>2272546.5299999998</v>
      </c>
      <c r="E159" s="120">
        <f t="shared" si="11"/>
        <v>33895771.759999998</v>
      </c>
      <c r="F159" s="120">
        <f t="shared" si="11"/>
        <v>8607078.4399999995</v>
      </c>
      <c r="G159" s="120">
        <f t="shared" si="11"/>
        <v>537760.75999999989</v>
      </c>
      <c r="H159" s="120">
        <f t="shared" si="11"/>
        <v>38370</v>
      </c>
      <c r="I159" s="120">
        <f t="shared" si="11"/>
        <v>2588914.85</v>
      </c>
      <c r="J159" s="120">
        <f t="shared" si="11"/>
        <v>65046.280000000006</v>
      </c>
      <c r="K159" s="120">
        <f t="shared" si="11"/>
        <v>19762251.679999996</v>
      </c>
      <c r="L159" s="120">
        <f t="shared" si="11"/>
        <v>34393.479999999996</v>
      </c>
      <c r="M159" s="120">
        <f t="shared" si="11"/>
        <v>66599553.589999996</v>
      </c>
      <c r="N159" s="120">
        <f t="shared" si="11"/>
        <v>23863283.830000002</v>
      </c>
      <c r="O159" s="120">
        <f t="shared" si="11"/>
        <v>1706511.79</v>
      </c>
      <c r="P159" s="120">
        <f t="shared" si="11"/>
        <v>0</v>
      </c>
      <c r="Q159" s="120">
        <f t="shared" si="11"/>
        <v>0</v>
      </c>
      <c r="R159" s="120">
        <f t="shared" si="11"/>
        <v>32344176.84</v>
      </c>
      <c r="S159" s="120">
        <f t="shared" si="11"/>
        <v>11652805.529999997</v>
      </c>
      <c r="T159" s="120">
        <f t="shared" si="11"/>
        <v>8219300.7799999993</v>
      </c>
      <c r="U159" s="120">
        <f t="shared" si="11"/>
        <v>87662.88</v>
      </c>
      <c r="V159" s="120">
        <f t="shared" si="11"/>
        <v>4063215.4299999997</v>
      </c>
      <c r="W159" s="120">
        <f t="shared" si="11"/>
        <v>110006.74000000003</v>
      </c>
      <c r="X159" s="120">
        <f t="shared" si="11"/>
        <v>0</v>
      </c>
      <c r="Y159" s="120">
        <f t="shared" si="11"/>
        <v>5086</v>
      </c>
      <c r="Z159" s="120">
        <f t="shared" si="11"/>
        <v>4989153.5899999989</v>
      </c>
      <c r="AA159" s="120">
        <f t="shared" si="11"/>
        <v>0</v>
      </c>
      <c r="AB159" s="120">
        <f t="shared" si="11"/>
        <v>1134.44</v>
      </c>
      <c r="AC159" s="120">
        <f t="shared" si="11"/>
        <v>11700899.960000001</v>
      </c>
      <c r="AD159" s="120">
        <f t="shared" si="11"/>
        <v>0</v>
      </c>
      <c r="AE159" s="120">
        <f t="shared" si="11"/>
        <v>2634524.7700000005</v>
      </c>
      <c r="AF159" s="120">
        <f t="shared" si="11"/>
        <v>457329.68999999994</v>
      </c>
      <c r="AG159" s="120">
        <f t="shared" si="11"/>
        <v>0</v>
      </c>
      <c r="AH159" s="120">
        <f t="shared" si="11"/>
        <v>498.24</v>
      </c>
      <c r="AI159" s="120">
        <f t="shared" si="11"/>
        <v>19504.28</v>
      </c>
      <c r="AJ159" s="120">
        <f t="shared" si="11"/>
        <v>0</v>
      </c>
      <c r="AK159" s="120">
        <f t="shared" si="11"/>
        <v>813290.04</v>
      </c>
      <c r="AL159" s="120">
        <f t="shared" si="11"/>
        <v>2729043.3599999994</v>
      </c>
      <c r="AM159" s="120">
        <f t="shared" si="11"/>
        <v>0</v>
      </c>
      <c r="AN159" s="120">
        <f t="shared" si="11"/>
        <v>0</v>
      </c>
      <c r="AO159" s="120">
        <f t="shared" si="11"/>
        <v>3849334.37</v>
      </c>
      <c r="AP159" s="120">
        <f t="shared" si="11"/>
        <v>436177588.26999998</v>
      </c>
    </row>
    <row r="160" spans="1:42" ht="15" customHeight="1">
      <c r="A160" s="214" t="s">
        <v>550</v>
      </c>
      <c r="B160" s="6">
        <v>6607107.8799999999</v>
      </c>
      <c r="C160" s="6">
        <v>9302921.0999999996</v>
      </c>
      <c r="D160" s="6">
        <v>147110</v>
      </c>
      <c r="E160" s="6">
        <v>3326157.56</v>
      </c>
      <c r="F160" s="6">
        <v>540138.04</v>
      </c>
      <c r="G160" s="6">
        <v>46605.83</v>
      </c>
      <c r="H160" s="6">
        <v>0</v>
      </c>
      <c r="I160" s="6">
        <v>156214.31</v>
      </c>
      <c r="J160" s="6">
        <v>6332.32</v>
      </c>
      <c r="K160" s="6">
        <v>1656746.9</v>
      </c>
      <c r="L160" s="6">
        <v>5463</v>
      </c>
      <c r="M160" s="6">
        <v>6438170.9699999997</v>
      </c>
      <c r="N160" s="6">
        <v>1963928.62</v>
      </c>
      <c r="O160" s="6">
        <v>132110.85</v>
      </c>
      <c r="P160" s="6">
        <v>0</v>
      </c>
      <c r="Q160" s="6">
        <v>0</v>
      </c>
      <c r="R160" s="6">
        <v>2795184.89</v>
      </c>
      <c r="S160" s="6">
        <v>848149.2</v>
      </c>
      <c r="T160" s="6">
        <v>907495.26</v>
      </c>
      <c r="U160" s="6">
        <v>9057.1200000000008</v>
      </c>
      <c r="V160" s="6">
        <v>386089.53</v>
      </c>
      <c r="W160" s="6">
        <v>4213.6400000000003</v>
      </c>
      <c r="X160" s="6">
        <v>0</v>
      </c>
      <c r="Y160" s="6">
        <v>144</v>
      </c>
      <c r="Z160" s="6">
        <v>425920.18</v>
      </c>
      <c r="AA160" s="6">
        <v>0</v>
      </c>
      <c r="AB160" s="6">
        <v>0</v>
      </c>
      <c r="AC160" s="6">
        <v>639698.5</v>
      </c>
      <c r="AD160" s="6">
        <v>0</v>
      </c>
      <c r="AE160" s="6">
        <v>246400.31</v>
      </c>
      <c r="AF160" s="6">
        <v>37406.839999999997</v>
      </c>
      <c r="AG160" s="6">
        <v>0</v>
      </c>
      <c r="AH160" s="6">
        <v>0</v>
      </c>
      <c r="AI160" s="6">
        <v>1131.08</v>
      </c>
      <c r="AJ160" s="6">
        <v>0</v>
      </c>
      <c r="AK160" s="6">
        <v>54497.440000000002</v>
      </c>
      <c r="AL160" s="6">
        <v>194628.26</v>
      </c>
      <c r="AM160" s="6">
        <v>0</v>
      </c>
      <c r="AN160" s="6">
        <v>0</v>
      </c>
      <c r="AO160" s="6">
        <v>273218.71000000002</v>
      </c>
      <c r="AP160" s="261">
        <v>37152242.340000004</v>
      </c>
    </row>
    <row r="161" spans="1:42" ht="15" customHeight="1">
      <c r="A161" s="214" t="s">
        <v>567</v>
      </c>
      <c r="B161" s="265">
        <v>6126864.1600000001</v>
      </c>
      <c r="C161" s="265">
        <v>10020398.02</v>
      </c>
      <c r="D161" s="265">
        <v>0</v>
      </c>
      <c r="E161" s="265">
        <v>3161059.19</v>
      </c>
      <c r="F161" s="265">
        <v>604615.88</v>
      </c>
      <c r="G161" s="265">
        <v>39589.769999999997</v>
      </c>
      <c r="H161" s="265">
        <v>0</v>
      </c>
      <c r="I161" s="265">
        <v>167530.28</v>
      </c>
      <c r="J161" s="265">
        <v>5390.96</v>
      </c>
      <c r="K161" s="265">
        <v>1491663.21</v>
      </c>
      <c r="L161" s="265">
        <v>4577.92</v>
      </c>
      <c r="M161" s="265">
        <v>5860364.2300000004</v>
      </c>
      <c r="N161" s="265">
        <v>1901827.01</v>
      </c>
      <c r="O161" s="265">
        <v>134429.25</v>
      </c>
      <c r="P161" s="265">
        <v>0</v>
      </c>
      <c r="Q161" s="265">
        <v>0</v>
      </c>
      <c r="R161" s="265">
        <v>2599466.23</v>
      </c>
      <c r="S161" s="265">
        <v>803196.42</v>
      </c>
      <c r="T161" s="265">
        <v>793204.31</v>
      </c>
      <c r="U161" s="265">
        <v>8146.48</v>
      </c>
      <c r="V161" s="265">
        <v>354443.25</v>
      </c>
      <c r="W161" s="265">
        <v>3146.59</v>
      </c>
      <c r="X161" s="265">
        <v>0</v>
      </c>
      <c r="Y161" s="265">
        <v>1088.6400000000001</v>
      </c>
      <c r="Z161" s="265">
        <v>403671.41</v>
      </c>
      <c r="AA161" s="265">
        <v>0</v>
      </c>
      <c r="AB161" s="265">
        <v>0</v>
      </c>
      <c r="AC161" s="265">
        <v>645999.30000000005</v>
      </c>
      <c r="AD161" s="265">
        <v>0</v>
      </c>
      <c r="AE161" s="265">
        <v>225782.26</v>
      </c>
      <c r="AF161" s="265">
        <v>25770.3</v>
      </c>
      <c r="AG161" s="265">
        <v>0</v>
      </c>
      <c r="AH161" s="265">
        <v>0</v>
      </c>
      <c r="AI161" s="265">
        <v>573</v>
      </c>
      <c r="AJ161" s="265">
        <v>0</v>
      </c>
      <c r="AK161" s="265">
        <v>61438.92</v>
      </c>
      <c r="AL161" s="265">
        <v>202740.8</v>
      </c>
      <c r="AM161" s="265">
        <v>0</v>
      </c>
      <c r="AN161" s="265">
        <v>0</v>
      </c>
      <c r="AO161" s="265">
        <v>304817.38</v>
      </c>
      <c r="AP161" s="266">
        <v>35951795.170000002</v>
      </c>
    </row>
    <row r="162" spans="1:42" ht="15" customHeight="1">
      <c r="A162" s="214" t="s">
        <v>569</v>
      </c>
      <c r="B162" s="6">
        <v>5717397.7999999998</v>
      </c>
      <c r="C162" s="6">
        <v>14180514.289999999</v>
      </c>
      <c r="D162" s="6">
        <v>0</v>
      </c>
      <c r="E162" s="6">
        <v>3458279.24</v>
      </c>
      <c r="F162" s="6">
        <v>706414.43</v>
      </c>
      <c r="G162" s="6">
        <v>46579.89</v>
      </c>
      <c r="H162" s="6">
        <v>0</v>
      </c>
      <c r="I162" s="6">
        <v>190279.2</v>
      </c>
      <c r="J162" s="6">
        <v>6705.68</v>
      </c>
      <c r="K162" s="6">
        <v>1554902.32</v>
      </c>
      <c r="L162" s="6">
        <v>998</v>
      </c>
      <c r="M162" s="6">
        <v>6191641.8200000003</v>
      </c>
      <c r="N162" s="6">
        <v>2202473.42</v>
      </c>
      <c r="O162" s="6">
        <v>124912.74</v>
      </c>
      <c r="P162" s="6">
        <v>0</v>
      </c>
      <c r="Q162" s="6">
        <v>0</v>
      </c>
      <c r="R162" s="6">
        <v>2917804.73</v>
      </c>
      <c r="S162" s="6">
        <v>970286.28</v>
      </c>
      <c r="T162" s="6">
        <v>1101676.24</v>
      </c>
      <c r="U162" s="6">
        <v>15173.12</v>
      </c>
      <c r="V162" s="6">
        <v>326631.92</v>
      </c>
      <c r="W162" s="6">
        <v>3679.22</v>
      </c>
      <c r="X162" s="6">
        <v>0</v>
      </c>
      <c r="Y162" s="6">
        <v>498.96</v>
      </c>
      <c r="Z162" s="6">
        <v>469345.65</v>
      </c>
      <c r="AA162" s="6">
        <v>0</v>
      </c>
      <c r="AB162" s="6">
        <v>19</v>
      </c>
      <c r="AC162" s="6">
        <v>698958.28</v>
      </c>
      <c r="AD162" s="6">
        <v>0</v>
      </c>
      <c r="AE162" s="6">
        <v>282211.23</v>
      </c>
      <c r="AF162" s="6">
        <v>33466.07</v>
      </c>
      <c r="AG162" s="6">
        <v>0</v>
      </c>
      <c r="AH162" s="6">
        <v>0</v>
      </c>
      <c r="AI162" s="6">
        <v>10674</v>
      </c>
      <c r="AJ162" s="6">
        <v>0</v>
      </c>
      <c r="AK162" s="6">
        <v>63450.879999999997</v>
      </c>
      <c r="AL162" s="6">
        <v>253406.23</v>
      </c>
      <c r="AM162" s="6">
        <v>0</v>
      </c>
      <c r="AN162" s="6">
        <v>0</v>
      </c>
      <c r="AO162" s="6">
        <v>419490.69</v>
      </c>
      <c r="AP162" s="261">
        <v>41947871.329999998</v>
      </c>
    </row>
    <row r="163" spans="1:42" ht="15" customHeight="1">
      <c r="A163" s="214" t="s">
        <v>571</v>
      </c>
      <c r="B163" s="265">
        <v>5461344.7000000002</v>
      </c>
      <c r="C163" s="265">
        <v>12193831.48</v>
      </c>
      <c r="D163" s="265">
        <v>2367</v>
      </c>
      <c r="E163" s="265">
        <v>3404652.39</v>
      </c>
      <c r="F163" s="265">
        <v>526346.30000000005</v>
      </c>
      <c r="G163" s="265">
        <v>39618.730000000003</v>
      </c>
      <c r="H163" s="265">
        <v>0</v>
      </c>
      <c r="I163" s="265">
        <v>337085.96</v>
      </c>
      <c r="J163" s="265">
        <v>1769.68</v>
      </c>
      <c r="K163" s="265">
        <v>1619698.61</v>
      </c>
      <c r="L163" s="265">
        <v>8</v>
      </c>
      <c r="M163" s="265">
        <v>5635103.7000000002</v>
      </c>
      <c r="N163" s="265">
        <v>1994026.04</v>
      </c>
      <c r="O163" s="265">
        <v>102187.35</v>
      </c>
      <c r="P163" s="265">
        <v>0</v>
      </c>
      <c r="Q163" s="265">
        <v>0</v>
      </c>
      <c r="R163" s="265">
        <v>2557753.56</v>
      </c>
      <c r="S163" s="265">
        <v>877666.68</v>
      </c>
      <c r="T163" s="265">
        <v>284378.74</v>
      </c>
      <c r="U163" s="265">
        <v>7086.77</v>
      </c>
      <c r="V163" s="265">
        <v>327713</v>
      </c>
      <c r="W163" s="265">
        <v>2266.23</v>
      </c>
      <c r="X163" s="265">
        <v>0</v>
      </c>
      <c r="Y163" s="265">
        <v>184.08</v>
      </c>
      <c r="Z163" s="265">
        <v>442161.44</v>
      </c>
      <c r="AA163" s="265">
        <v>0</v>
      </c>
      <c r="AB163" s="265">
        <v>0</v>
      </c>
      <c r="AC163" s="265">
        <v>730255.69</v>
      </c>
      <c r="AD163" s="265">
        <v>0</v>
      </c>
      <c r="AE163" s="265">
        <v>288799.38</v>
      </c>
      <c r="AF163" s="265">
        <v>26272.57</v>
      </c>
      <c r="AG163" s="265">
        <v>0</v>
      </c>
      <c r="AH163" s="265">
        <v>0</v>
      </c>
      <c r="AI163" s="265">
        <v>955</v>
      </c>
      <c r="AJ163" s="265">
        <v>0</v>
      </c>
      <c r="AK163" s="265">
        <v>65897.759999999995</v>
      </c>
      <c r="AL163" s="265">
        <v>230878.95</v>
      </c>
      <c r="AM163" s="265">
        <v>0</v>
      </c>
      <c r="AN163" s="265">
        <v>0</v>
      </c>
      <c r="AO163" s="265">
        <v>342842.79</v>
      </c>
      <c r="AP163" s="266">
        <v>37503152.579999998</v>
      </c>
    </row>
    <row r="164" spans="1:42" ht="15" customHeight="1">
      <c r="A164" s="214" t="s">
        <v>574</v>
      </c>
      <c r="B164" s="6">
        <v>5890631.8799999999</v>
      </c>
      <c r="C164" s="6">
        <v>11817499.529999999</v>
      </c>
      <c r="D164" s="6">
        <v>1134</v>
      </c>
      <c r="E164" s="6">
        <v>3771840.94</v>
      </c>
      <c r="F164" s="6">
        <v>620396.79</v>
      </c>
      <c r="G164" s="6">
        <v>47211.38</v>
      </c>
      <c r="H164" s="6">
        <v>0</v>
      </c>
      <c r="I164" s="6">
        <v>226642.52</v>
      </c>
      <c r="J164" s="6">
        <v>2753.44</v>
      </c>
      <c r="K164" s="6">
        <v>1714759.73</v>
      </c>
      <c r="L164" s="6">
        <v>136.08000000000001</v>
      </c>
      <c r="M164" s="6">
        <v>6242226.4699999997</v>
      </c>
      <c r="N164" s="6">
        <v>2260451.54</v>
      </c>
      <c r="O164" s="6">
        <v>135822.23000000001</v>
      </c>
      <c r="P164" s="6">
        <v>0</v>
      </c>
      <c r="Q164" s="6">
        <v>0</v>
      </c>
      <c r="R164" s="6">
        <v>2876047.55</v>
      </c>
      <c r="S164" s="6">
        <v>954690.8</v>
      </c>
      <c r="T164" s="6">
        <v>427521.68</v>
      </c>
      <c r="U164" s="6">
        <v>8549.1200000000008</v>
      </c>
      <c r="V164" s="6">
        <v>368500.28</v>
      </c>
      <c r="W164" s="6">
        <v>0</v>
      </c>
      <c r="X164" s="6">
        <v>0</v>
      </c>
      <c r="Y164" s="6">
        <v>92</v>
      </c>
      <c r="Z164" s="6">
        <v>495275.06</v>
      </c>
      <c r="AA164" s="6">
        <v>0</v>
      </c>
      <c r="AB164" s="6">
        <v>0</v>
      </c>
      <c r="AC164" s="6">
        <v>937104.63</v>
      </c>
      <c r="AD164" s="6">
        <v>0</v>
      </c>
      <c r="AE164" s="6">
        <v>317728.21000000002</v>
      </c>
      <c r="AF164" s="6">
        <v>28847.98</v>
      </c>
      <c r="AG164" s="6">
        <v>0</v>
      </c>
      <c r="AH164" s="6">
        <v>0</v>
      </c>
      <c r="AI164" s="6">
        <v>655</v>
      </c>
      <c r="AJ164" s="6">
        <v>0</v>
      </c>
      <c r="AK164" s="6">
        <v>90260.72</v>
      </c>
      <c r="AL164" s="6">
        <v>269719.31</v>
      </c>
      <c r="AM164" s="6">
        <v>0</v>
      </c>
      <c r="AN164" s="6">
        <v>0</v>
      </c>
      <c r="AO164" s="6">
        <v>437867.37</v>
      </c>
      <c r="AP164" s="261">
        <v>39944366.240000002</v>
      </c>
    </row>
    <row r="165" spans="1:42" ht="15" customHeight="1">
      <c r="A165" s="214" t="s">
        <v>579</v>
      </c>
      <c r="B165" s="265">
        <v>6019952.0700000003</v>
      </c>
      <c r="C165" s="265">
        <v>10640767.73</v>
      </c>
      <c r="D165" s="265">
        <v>47524.68</v>
      </c>
      <c r="E165" s="265">
        <v>3212546.39</v>
      </c>
      <c r="F165" s="265">
        <v>502541.32</v>
      </c>
      <c r="G165" s="265">
        <v>62374.68</v>
      </c>
      <c r="H165" s="265">
        <v>0</v>
      </c>
      <c r="I165" s="265">
        <v>132949.82</v>
      </c>
      <c r="J165" s="265">
        <v>3147.36</v>
      </c>
      <c r="K165" s="265">
        <v>1973796.59</v>
      </c>
      <c r="L165" s="265">
        <v>362.88</v>
      </c>
      <c r="M165" s="265">
        <v>6957875.3600000003</v>
      </c>
      <c r="N165" s="265">
        <v>2333236.0299999998</v>
      </c>
      <c r="O165" s="265">
        <v>163238.20000000001</v>
      </c>
      <c r="P165" s="265">
        <v>0</v>
      </c>
      <c r="Q165" s="265">
        <v>0</v>
      </c>
      <c r="R165" s="265">
        <v>2849043.32</v>
      </c>
      <c r="S165" s="265">
        <v>991266.8</v>
      </c>
      <c r="T165" s="265">
        <v>542512.76</v>
      </c>
      <c r="U165" s="265">
        <v>6286.84</v>
      </c>
      <c r="V165" s="265">
        <v>428026.62</v>
      </c>
      <c r="W165" s="265">
        <v>0</v>
      </c>
      <c r="X165" s="265">
        <v>0</v>
      </c>
      <c r="Y165" s="265">
        <v>1543.52</v>
      </c>
      <c r="Z165" s="265">
        <v>501665.89</v>
      </c>
      <c r="AA165" s="265">
        <v>0</v>
      </c>
      <c r="AB165" s="265">
        <v>0</v>
      </c>
      <c r="AC165" s="265">
        <v>1139749.2</v>
      </c>
      <c r="AD165" s="265">
        <v>0</v>
      </c>
      <c r="AE165" s="265">
        <v>324012.27</v>
      </c>
      <c r="AF165" s="265">
        <v>41703.07</v>
      </c>
      <c r="AG165" s="265">
        <v>0</v>
      </c>
      <c r="AH165" s="265">
        <v>0</v>
      </c>
      <c r="AI165" s="265">
        <v>3083</v>
      </c>
      <c r="AJ165" s="265">
        <v>0</v>
      </c>
      <c r="AK165" s="265">
        <v>78465.88</v>
      </c>
      <c r="AL165" s="265">
        <v>240452.37</v>
      </c>
      <c r="AM165" s="265">
        <v>0</v>
      </c>
      <c r="AN165" s="265">
        <v>0</v>
      </c>
      <c r="AO165" s="265">
        <v>406281.73</v>
      </c>
      <c r="AP165" s="266">
        <v>39604406.380000003</v>
      </c>
    </row>
    <row r="166" spans="1:42" ht="18.75">
      <c r="A166" s="66" t="s">
        <v>183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</row>
    <row r="167" spans="1:42" ht="18.75">
      <c r="A167" s="198" t="s">
        <v>576</v>
      </c>
      <c r="B167" s="68"/>
      <c r="C167" s="68"/>
      <c r="D167" s="68"/>
    </row>
  </sheetData>
  <sheetProtection password="9E07" sheet="1" objects="1" scenarios="1"/>
  <mergeCells count="1">
    <mergeCell ref="A1:AP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P167"/>
  <sheetViews>
    <sheetView topLeftCell="AB1" zoomScaleNormal="100" workbookViewId="0">
      <pane ySplit="3" topLeftCell="A148" activePane="bottomLeft" state="frozen"/>
      <selection activeCell="A85" sqref="A85"/>
      <selection pane="bottomLeft" activeCell="AP166" sqref="AP166"/>
    </sheetView>
  </sheetViews>
  <sheetFormatPr baseColWidth="10" defaultRowHeight="15"/>
  <cols>
    <col min="1" max="1" width="12.42578125" customWidth="1"/>
    <col min="2" max="2" width="13.85546875" customWidth="1"/>
    <col min="3" max="3" width="13.28515625" customWidth="1"/>
    <col min="4" max="4" width="11.5703125" bestFit="1" customWidth="1"/>
    <col min="5" max="5" width="13.42578125" customWidth="1"/>
    <col min="6" max="6" width="15.5703125" customWidth="1"/>
    <col min="7" max="8" width="11.5703125" bestFit="1" customWidth="1"/>
    <col min="9" max="9" width="13.7109375" customWidth="1"/>
    <col min="10" max="10" width="13.28515625" customWidth="1"/>
    <col min="11" max="11" width="14.5703125" customWidth="1"/>
    <col min="12" max="12" width="15.140625" customWidth="1"/>
    <col min="13" max="13" width="16.42578125" customWidth="1"/>
    <col min="14" max="14" width="14.140625" customWidth="1"/>
    <col min="15" max="17" width="11.5703125" bestFit="1" customWidth="1"/>
    <col min="18" max="18" width="12.85546875" customWidth="1"/>
    <col min="19" max="21" width="11.5703125" bestFit="1" customWidth="1"/>
    <col min="22" max="22" width="15.140625" customWidth="1"/>
    <col min="23" max="28" width="11.5703125" bestFit="1" customWidth="1"/>
    <col min="29" max="29" width="13.140625" customWidth="1"/>
    <col min="30" max="40" width="11.5703125" bestFit="1" customWidth="1"/>
    <col min="41" max="41" width="13.42578125" customWidth="1"/>
    <col min="42" max="42" width="14.42578125" customWidth="1"/>
  </cols>
  <sheetData>
    <row r="1" spans="1:42" ht="46.5" customHeight="1">
      <c r="A1" s="269" t="s">
        <v>554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</row>
    <row r="2" spans="1:42">
      <c r="A2" s="16" t="s">
        <v>109</v>
      </c>
      <c r="B2" s="17" t="s">
        <v>272</v>
      </c>
      <c r="C2" s="17" t="s">
        <v>273</v>
      </c>
      <c r="D2" s="17" t="s">
        <v>274</v>
      </c>
      <c r="E2" s="17" t="s">
        <v>275</v>
      </c>
      <c r="F2" s="17" t="s">
        <v>276</v>
      </c>
      <c r="G2" s="17" t="s">
        <v>277</v>
      </c>
      <c r="H2" s="17" t="s">
        <v>300</v>
      </c>
      <c r="I2" s="17" t="s">
        <v>278</v>
      </c>
      <c r="J2" s="17" t="s">
        <v>279</v>
      </c>
      <c r="K2" s="17" t="s">
        <v>280</v>
      </c>
      <c r="L2" s="17" t="s">
        <v>281</v>
      </c>
      <c r="M2" s="17" t="s">
        <v>282</v>
      </c>
      <c r="N2" s="17" t="s">
        <v>283</v>
      </c>
      <c r="O2" s="17" t="s">
        <v>284</v>
      </c>
      <c r="P2" s="17" t="s">
        <v>301</v>
      </c>
      <c r="Q2" s="17" t="s">
        <v>302</v>
      </c>
      <c r="R2" s="17" t="s">
        <v>285</v>
      </c>
      <c r="S2" s="17" t="s">
        <v>286</v>
      </c>
      <c r="T2" s="17" t="s">
        <v>287</v>
      </c>
      <c r="U2" s="17" t="s">
        <v>288</v>
      </c>
      <c r="V2" s="17" t="s">
        <v>289</v>
      </c>
      <c r="W2" s="17" t="s">
        <v>290</v>
      </c>
      <c r="X2" s="17" t="s">
        <v>312</v>
      </c>
      <c r="Y2" s="17" t="s">
        <v>291</v>
      </c>
      <c r="Z2" s="17" t="s">
        <v>292</v>
      </c>
      <c r="AA2" s="17" t="s">
        <v>303</v>
      </c>
      <c r="AB2" s="17" t="s">
        <v>304</v>
      </c>
      <c r="AC2" s="17" t="s">
        <v>293</v>
      </c>
      <c r="AD2" s="17" t="s">
        <v>305</v>
      </c>
      <c r="AE2" s="17" t="s">
        <v>294</v>
      </c>
      <c r="AF2" s="17" t="s">
        <v>295</v>
      </c>
      <c r="AG2" s="17" t="s">
        <v>306</v>
      </c>
      <c r="AH2" s="17" t="s">
        <v>307</v>
      </c>
      <c r="AI2" s="17" t="s">
        <v>296</v>
      </c>
      <c r="AJ2" s="17" t="s">
        <v>308</v>
      </c>
      <c r="AK2" s="17" t="s">
        <v>297</v>
      </c>
      <c r="AL2" s="17" t="s">
        <v>298</v>
      </c>
      <c r="AM2" s="17" t="s">
        <v>309</v>
      </c>
      <c r="AN2" s="17" t="s">
        <v>310</v>
      </c>
      <c r="AO2" s="17" t="s">
        <v>299</v>
      </c>
      <c r="AP2" t="s">
        <v>184</v>
      </c>
    </row>
    <row r="3" spans="1:42" s="25" customFormat="1">
      <c r="A3" s="18" t="s">
        <v>110</v>
      </c>
      <c r="B3" s="79" t="s">
        <v>195</v>
      </c>
      <c r="C3" s="27" t="s">
        <v>196</v>
      </c>
      <c r="D3" s="79" t="s">
        <v>118</v>
      </c>
      <c r="E3" s="79" t="s">
        <v>119</v>
      </c>
      <c r="F3" s="79" t="s">
        <v>120</v>
      </c>
      <c r="G3" s="27" t="s">
        <v>121</v>
      </c>
      <c r="H3" s="79" t="s">
        <v>122</v>
      </c>
      <c r="I3" s="79" t="s">
        <v>123</v>
      </c>
      <c r="J3" s="27" t="s">
        <v>124</v>
      </c>
      <c r="K3" s="27" t="s">
        <v>125</v>
      </c>
      <c r="L3" s="27" t="s">
        <v>126</v>
      </c>
      <c r="M3" s="79" t="s">
        <v>543</v>
      </c>
      <c r="N3" s="27" t="s">
        <v>128</v>
      </c>
      <c r="O3" s="27" t="s">
        <v>117</v>
      </c>
      <c r="P3" s="27" t="s">
        <v>129</v>
      </c>
      <c r="Q3" s="27" t="s">
        <v>117</v>
      </c>
      <c r="R3" s="27" t="s">
        <v>130</v>
      </c>
      <c r="S3" s="27" t="s">
        <v>127</v>
      </c>
      <c r="T3" s="27" t="s">
        <v>131</v>
      </c>
      <c r="U3" s="27" t="s">
        <v>132</v>
      </c>
      <c r="V3" s="27" t="s">
        <v>133</v>
      </c>
      <c r="W3" s="27" t="s">
        <v>117</v>
      </c>
      <c r="X3" s="27" t="s">
        <v>197</v>
      </c>
      <c r="Y3" s="27" t="s">
        <v>134</v>
      </c>
      <c r="Z3" s="27" t="s">
        <v>135</v>
      </c>
      <c r="AA3" s="27" t="s">
        <v>136</v>
      </c>
      <c r="AB3" s="27" t="s">
        <v>137</v>
      </c>
      <c r="AC3" s="27" t="s">
        <v>138</v>
      </c>
      <c r="AD3" s="27" t="s">
        <v>139</v>
      </c>
      <c r="AE3" s="27" t="s">
        <v>140</v>
      </c>
      <c r="AF3" s="27" t="s">
        <v>141</v>
      </c>
      <c r="AG3" s="27" t="s">
        <v>142</v>
      </c>
      <c r="AH3" s="27" t="s">
        <v>143</v>
      </c>
      <c r="AI3" s="27" t="s">
        <v>144</v>
      </c>
      <c r="AJ3" s="27" t="s">
        <v>145</v>
      </c>
      <c r="AK3" s="27" t="s">
        <v>146</v>
      </c>
      <c r="AL3" s="27" t="s">
        <v>147</v>
      </c>
      <c r="AM3" s="27" t="s">
        <v>148</v>
      </c>
      <c r="AN3" s="27" t="s">
        <v>149</v>
      </c>
      <c r="AO3" s="27" t="s">
        <v>150</v>
      </c>
    </row>
    <row r="4" spans="1:42">
      <c r="A4" s="18" t="s">
        <v>0</v>
      </c>
      <c r="B4" s="9">
        <v>552630.53</v>
      </c>
      <c r="C4" s="9">
        <v>1093566.6499999999</v>
      </c>
      <c r="D4" s="9">
        <v>1309.17</v>
      </c>
      <c r="E4" s="9">
        <v>276681.77</v>
      </c>
      <c r="F4" s="9">
        <v>67507.72</v>
      </c>
      <c r="G4" s="9">
        <v>5951.17</v>
      </c>
      <c r="H4" s="9">
        <v>0</v>
      </c>
      <c r="I4" s="9">
        <v>25133.02</v>
      </c>
      <c r="J4" s="9">
        <v>2196.16</v>
      </c>
      <c r="K4" s="9">
        <v>139816.82999999999</v>
      </c>
      <c r="L4" s="9">
        <v>487.76</v>
      </c>
      <c r="M4" s="9">
        <v>291138.07</v>
      </c>
      <c r="N4" s="9">
        <v>177027.28</v>
      </c>
      <c r="O4" s="9">
        <v>46253.06</v>
      </c>
      <c r="P4" s="9">
        <v>0</v>
      </c>
      <c r="Q4" s="9">
        <v>9938.94</v>
      </c>
      <c r="R4" s="9">
        <v>247556.63</v>
      </c>
      <c r="S4" s="9">
        <v>35117.4</v>
      </c>
      <c r="T4" s="9">
        <v>33078.28</v>
      </c>
      <c r="U4" s="9">
        <v>4980.5200000000004</v>
      </c>
      <c r="V4" s="9">
        <v>15602.51</v>
      </c>
      <c r="W4" s="9">
        <v>33718.959999999999</v>
      </c>
      <c r="X4" s="9">
        <v>2953.86</v>
      </c>
      <c r="Y4" s="9">
        <v>130.08000000000001</v>
      </c>
      <c r="Z4" s="9">
        <v>27673.26</v>
      </c>
      <c r="AA4" s="9">
        <v>7341.36</v>
      </c>
      <c r="AB4" s="9">
        <v>2692.78</v>
      </c>
      <c r="AC4" s="9">
        <v>212466.5</v>
      </c>
      <c r="AD4" s="9">
        <v>16075.92</v>
      </c>
      <c r="AE4" s="9">
        <v>7216.14</v>
      </c>
      <c r="AF4" s="9">
        <v>3041.1</v>
      </c>
      <c r="AG4" s="9">
        <v>0</v>
      </c>
      <c r="AH4" s="9">
        <v>0</v>
      </c>
      <c r="AI4" s="9">
        <v>3111.94</v>
      </c>
      <c r="AJ4" s="9">
        <v>0</v>
      </c>
      <c r="AK4" s="9">
        <v>0</v>
      </c>
      <c r="AL4" s="9">
        <v>18395.82</v>
      </c>
      <c r="AM4" s="9">
        <v>25997.08</v>
      </c>
      <c r="AN4" s="9">
        <v>0</v>
      </c>
      <c r="AO4" s="9">
        <v>27164.44</v>
      </c>
      <c r="AP4" s="37">
        <v>3413952.7099999976</v>
      </c>
    </row>
    <row r="5" spans="1:42">
      <c r="A5" s="18" t="s">
        <v>1</v>
      </c>
      <c r="B5" s="9">
        <v>1018286.32</v>
      </c>
      <c r="C5" s="9">
        <v>1390814.72</v>
      </c>
      <c r="D5" s="9">
        <v>1580.56</v>
      </c>
      <c r="E5" s="9">
        <v>484013.61</v>
      </c>
      <c r="F5" s="9">
        <v>61282.69</v>
      </c>
      <c r="G5" s="9">
        <v>1824.73</v>
      </c>
      <c r="H5" s="9">
        <v>0</v>
      </c>
      <c r="I5" s="9">
        <v>50752.93</v>
      </c>
      <c r="J5" s="9">
        <v>2444.75</v>
      </c>
      <c r="K5" s="9">
        <v>199849.33</v>
      </c>
      <c r="L5" s="9">
        <v>627.61</v>
      </c>
      <c r="M5" s="9">
        <v>346788.44</v>
      </c>
      <c r="N5" s="9">
        <v>172378.32</v>
      </c>
      <c r="O5" s="9">
        <v>46183.97</v>
      </c>
      <c r="P5" s="9">
        <v>0</v>
      </c>
      <c r="Q5" s="9">
        <v>8789.7000000000007</v>
      </c>
      <c r="R5" s="9">
        <v>329252.71000000002</v>
      </c>
      <c r="S5" s="9">
        <v>32000.58</v>
      </c>
      <c r="T5" s="9">
        <v>69213.19</v>
      </c>
      <c r="U5" s="9">
        <v>4443</v>
      </c>
      <c r="V5" s="9">
        <v>26719.3</v>
      </c>
      <c r="W5" s="9">
        <v>66546.509999999995</v>
      </c>
      <c r="X5" s="9">
        <v>5558.14</v>
      </c>
      <c r="Y5" s="9">
        <v>70.27</v>
      </c>
      <c r="Z5" s="9">
        <v>25614.02</v>
      </c>
      <c r="AA5" s="9">
        <v>8828.5400000000009</v>
      </c>
      <c r="AB5" s="9">
        <v>2666.72</v>
      </c>
      <c r="AC5" s="9">
        <v>243558.2</v>
      </c>
      <c r="AD5" s="9">
        <v>7960.94</v>
      </c>
      <c r="AE5" s="9">
        <v>15216.89</v>
      </c>
      <c r="AF5" s="9">
        <v>3011.81</v>
      </c>
      <c r="AG5" s="9">
        <v>0</v>
      </c>
      <c r="AH5" s="9">
        <v>0</v>
      </c>
      <c r="AI5" s="9">
        <v>2892.62</v>
      </c>
      <c r="AJ5" s="9">
        <v>0</v>
      </c>
      <c r="AK5" s="9">
        <v>0</v>
      </c>
      <c r="AL5" s="9">
        <v>12617.88</v>
      </c>
      <c r="AM5" s="9">
        <v>28906.01</v>
      </c>
      <c r="AN5" s="9">
        <v>0</v>
      </c>
      <c r="AO5" s="9">
        <v>46999.01</v>
      </c>
      <c r="AP5" s="37">
        <v>4717694.0199999977</v>
      </c>
    </row>
    <row r="6" spans="1:42">
      <c r="A6" s="18" t="s">
        <v>2</v>
      </c>
      <c r="B6" s="9">
        <v>1087939.55</v>
      </c>
      <c r="C6" s="9">
        <v>1571910.46</v>
      </c>
      <c r="D6" s="9">
        <v>4211.3</v>
      </c>
      <c r="E6" s="9">
        <v>575288.80000000005</v>
      </c>
      <c r="F6" s="9">
        <v>98444.89</v>
      </c>
      <c r="G6" s="9">
        <v>1636.19</v>
      </c>
      <c r="H6" s="9">
        <v>0</v>
      </c>
      <c r="I6" s="9">
        <v>89314.4</v>
      </c>
      <c r="J6" s="9">
        <v>2653.64</v>
      </c>
      <c r="K6" s="9">
        <v>282234.83</v>
      </c>
      <c r="L6" s="9">
        <v>696.82</v>
      </c>
      <c r="M6" s="9">
        <v>336879.96</v>
      </c>
      <c r="N6" s="9">
        <v>181971.03</v>
      </c>
      <c r="O6" s="9">
        <v>36863.94</v>
      </c>
      <c r="P6" s="9">
        <v>0</v>
      </c>
      <c r="Q6" s="9">
        <v>8018.89</v>
      </c>
      <c r="R6" s="9">
        <v>365375.4</v>
      </c>
      <c r="S6" s="9">
        <v>38278.410000000003</v>
      </c>
      <c r="T6" s="9">
        <v>49556.68</v>
      </c>
      <c r="U6" s="9">
        <v>6024.64</v>
      </c>
      <c r="V6" s="9">
        <v>24993.13</v>
      </c>
      <c r="W6" s="9">
        <v>68712.95</v>
      </c>
      <c r="X6" s="9">
        <v>6909.9</v>
      </c>
      <c r="Y6" s="9">
        <v>151.78</v>
      </c>
      <c r="Z6" s="9">
        <v>29812.48</v>
      </c>
      <c r="AA6" s="9">
        <v>6127.18</v>
      </c>
      <c r="AB6" s="9">
        <v>3392.84</v>
      </c>
      <c r="AC6" s="9">
        <v>292510.52</v>
      </c>
      <c r="AD6" s="9">
        <v>17387.38</v>
      </c>
      <c r="AE6" s="9">
        <v>16658.580000000002</v>
      </c>
      <c r="AF6" s="9">
        <v>4157.2700000000004</v>
      </c>
      <c r="AG6" s="9">
        <v>0</v>
      </c>
      <c r="AH6" s="9">
        <v>0</v>
      </c>
      <c r="AI6" s="9">
        <v>3064.57</v>
      </c>
      <c r="AJ6" s="9">
        <v>0</v>
      </c>
      <c r="AK6" s="9">
        <v>0</v>
      </c>
      <c r="AL6" s="9">
        <v>40263.15</v>
      </c>
      <c r="AM6" s="9">
        <v>30210.3</v>
      </c>
      <c r="AN6" s="9">
        <v>0</v>
      </c>
      <c r="AO6" s="9">
        <v>35292.54</v>
      </c>
      <c r="AP6" s="37">
        <v>5316944.3999999994</v>
      </c>
    </row>
    <row r="7" spans="1:42">
      <c r="A7" s="18" t="s">
        <v>3</v>
      </c>
      <c r="B7" s="9">
        <v>914684.89</v>
      </c>
      <c r="C7" s="9">
        <v>1646679.31</v>
      </c>
      <c r="D7" s="9">
        <v>2114.0100000000002</v>
      </c>
      <c r="E7" s="9">
        <v>367154.85</v>
      </c>
      <c r="F7" s="9">
        <v>91193.43</v>
      </c>
      <c r="G7" s="9">
        <v>1598.32</v>
      </c>
      <c r="H7" s="9">
        <v>0</v>
      </c>
      <c r="I7" s="9">
        <v>108292.55</v>
      </c>
      <c r="J7" s="9">
        <v>2099.3000000000002</v>
      </c>
      <c r="K7" s="9">
        <v>225715.23</v>
      </c>
      <c r="L7" s="9">
        <v>726.27</v>
      </c>
      <c r="M7" s="9">
        <v>236956.93</v>
      </c>
      <c r="N7" s="9">
        <v>199039.45</v>
      </c>
      <c r="O7" s="9">
        <v>40921.54</v>
      </c>
      <c r="P7" s="9">
        <v>0</v>
      </c>
      <c r="Q7" s="9">
        <v>4058.73</v>
      </c>
      <c r="R7" s="9">
        <v>356352.65</v>
      </c>
      <c r="S7" s="9">
        <v>39988.370000000003</v>
      </c>
      <c r="T7" s="9">
        <v>24877.5</v>
      </c>
      <c r="U7" s="9">
        <v>2636.59</v>
      </c>
      <c r="V7" s="9">
        <v>24226.49</v>
      </c>
      <c r="W7" s="9">
        <v>78709</v>
      </c>
      <c r="X7" s="9">
        <v>5500.41</v>
      </c>
      <c r="Y7" s="9">
        <v>227.05</v>
      </c>
      <c r="Z7" s="9">
        <v>29491.919999999998</v>
      </c>
      <c r="AA7" s="9">
        <v>7617.18</v>
      </c>
      <c r="AB7" s="9">
        <v>1620.44</v>
      </c>
      <c r="AC7" s="9">
        <v>279772.59999999998</v>
      </c>
      <c r="AD7" s="9">
        <v>10521.78</v>
      </c>
      <c r="AE7" s="9">
        <v>13200.59</v>
      </c>
      <c r="AF7" s="9">
        <v>3325.2</v>
      </c>
      <c r="AG7" s="9">
        <v>0</v>
      </c>
      <c r="AH7" s="9">
        <v>0</v>
      </c>
      <c r="AI7" s="9">
        <v>3019.61</v>
      </c>
      <c r="AJ7" s="9">
        <v>0</v>
      </c>
      <c r="AK7" s="9">
        <v>0</v>
      </c>
      <c r="AL7" s="9">
        <v>32434.52</v>
      </c>
      <c r="AM7" s="9">
        <v>28359.7</v>
      </c>
      <c r="AN7" s="9">
        <v>0</v>
      </c>
      <c r="AO7" s="9">
        <v>46237.19</v>
      </c>
      <c r="AP7" s="37">
        <v>4829353.6000000006</v>
      </c>
    </row>
    <row r="8" spans="1:42">
      <c r="A8" s="18" t="s">
        <v>4</v>
      </c>
      <c r="B8" s="9">
        <v>970054.31</v>
      </c>
      <c r="C8" s="9">
        <v>1498309.58</v>
      </c>
      <c r="D8" s="9">
        <v>1913.25</v>
      </c>
      <c r="E8" s="9">
        <v>374262.34</v>
      </c>
      <c r="F8" s="9">
        <v>102857.57</v>
      </c>
      <c r="G8" s="9">
        <v>1598.79</v>
      </c>
      <c r="H8" s="9">
        <v>0</v>
      </c>
      <c r="I8" s="9">
        <v>52380.1</v>
      </c>
      <c r="J8" s="9">
        <v>2534.87</v>
      </c>
      <c r="K8" s="9">
        <v>190981.37</v>
      </c>
      <c r="L8" s="9">
        <v>1736.84</v>
      </c>
      <c r="M8" s="9">
        <v>211689.17</v>
      </c>
      <c r="N8" s="9">
        <v>204037.01</v>
      </c>
      <c r="O8" s="9">
        <v>40270.080000000002</v>
      </c>
      <c r="P8" s="9">
        <v>0</v>
      </c>
      <c r="Q8" s="9">
        <v>4742.93</v>
      </c>
      <c r="R8" s="9">
        <v>388029.61</v>
      </c>
      <c r="S8" s="9">
        <v>47373.35</v>
      </c>
      <c r="T8" s="9">
        <v>23824.84</v>
      </c>
      <c r="U8" s="9">
        <v>8096.13</v>
      </c>
      <c r="V8" s="9">
        <v>26364.44</v>
      </c>
      <c r="W8" s="9">
        <v>72411.03</v>
      </c>
      <c r="X8" s="9">
        <v>4587.12</v>
      </c>
      <c r="Y8" s="9">
        <v>143.44</v>
      </c>
      <c r="Z8" s="9">
        <v>28642.34</v>
      </c>
      <c r="AA8" s="9">
        <v>7482.81</v>
      </c>
      <c r="AB8" s="9">
        <v>1879.03</v>
      </c>
      <c r="AC8" s="9">
        <v>276848.89</v>
      </c>
      <c r="AD8" s="9">
        <v>10498.56</v>
      </c>
      <c r="AE8" s="9">
        <v>19330.099999999999</v>
      </c>
      <c r="AF8" s="9">
        <v>3938.44</v>
      </c>
      <c r="AG8" s="9">
        <v>0</v>
      </c>
      <c r="AH8" s="9">
        <v>0</v>
      </c>
      <c r="AI8" s="9">
        <v>3127.34</v>
      </c>
      <c r="AJ8" s="9">
        <v>0</v>
      </c>
      <c r="AK8" s="9">
        <v>0</v>
      </c>
      <c r="AL8" s="9">
        <v>19574.93</v>
      </c>
      <c r="AM8" s="9">
        <v>47322.78</v>
      </c>
      <c r="AN8" s="9">
        <v>0</v>
      </c>
      <c r="AO8" s="9">
        <v>41532.85</v>
      </c>
      <c r="AP8" s="37">
        <v>4688376.2399999993</v>
      </c>
    </row>
    <row r="9" spans="1:42">
      <c r="A9" s="18" t="s">
        <v>5</v>
      </c>
      <c r="B9" s="9">
        <v>940934.92</v>
      </c>
      <c r="C9" s="9">
        <v>1540684.83</v>
      </c>
      <c r="D9" s="9">
        <v>2476.33</v>
      </c>
      <c r="E9" s="9">
        <v>301517.15000000002</v>
      </c>
      <c r="F9" s="9">
        <v>90302.99</v>
      </c>
      <c r="G9" s="9">
        <v>2406.41</v>
      </c>
      <c r="H9" s="9">
        <v>0</v>
      </c>
      <c r="I9" s="9">
        <v>51709.78</v>
      </c>
      <c r="J9" s="9">
        <v>1757.19</v>
      </c>
      <c r="K9" s="9">
        <v>194975.28</v>
      </c>
      <c r="L9" s="9">
        <v>2823.52</v>
      </c>
      <c r="M9" s="9">
        <v>342300.27</v>
      </c>
      <c r="N9" s="9">
        <v>181664.6</v>
      </c>
      <c r="O9" s="9">
        <v>52664.93</v>
      </c>
      <c r="P9" s="9">
        <v>10.77</v>
      </c>
      <c r="Q9" s="9">
        <v>6727.64</v>
      </c>
      <c r="R9" s="9">
        <v>369804.13</v>
      </c>
      <c r="S9" s="9">
        <v>47959.34</v>
      </c>
      <c r="T9" s="9">
        <v>17434.490000000002</v>
      </c>
      <c r="U9" s="9">
        <v>7011.1</v>
      </c>
      <c r="V9" s="9">
        <v>34722.629999999997</v>
      </c>
      <c r="W9" s="9">
        <v>79952.02</v>
      </c>
      <c r="X9" s="9">
        <v>6385.93</v>
      </c>
      <c r="Y9" s="9">
        <v>3839.31</v>
      </c>
      <c r="Z9" s="9">
        <v>28351.16</v>
      </c>
      <c r="AA9" s="9">
        <v>5876.56</v>
      </c>
      <c r="AB9" s="9">
        <v>1619.13</v>
      </c>
      <c r="AC9" s="9">
        <v>306322.37</v>
      </c>
      <c r="AD9" s="9">
        <v>8826.17</v>
      </c>
      <c r="AE9" s="9">
        <v>20382.02</v>
      </c>
      <c r="AF9" s="9">
        <v>4193.97</v>
      </c>
      <c r="AG9" s="9">
        <v>0</v>
      </c>
      <c r="AH9" s="9">
        <v>0</v>
      </c>
      <c r="AI9" s="9">
        <v>2838.8</v>
      </c>
      <c r="AJ9" s="9">
        <v>0</v>
      </c>
      <c r="AK9" s="9">
        <v>0</v>
      </c>
      <c r="AL9" s="9">
        <v>18953.07</v>
      </c>
      <c r="AM9" s="9">
        <v>36451.68</v>
      </c>
      <c r="AN9" s="9">
        <v>0</v>
      </c>
      <c r="AO9" s="9">
        <v>55375.14</v>
      </c>
      <c r="AP9" s="37">
        <v>4769255.629999998</v>
      </c>
    </row>
    <row r="10" spans="1:42">
      <c r="A10" s="18" t="s">
        <v>6</v>
      </c>
      <c r="B10" s="9">
        <v>1206698.49</v>
      </c>
      <c r="C10" s="9">
        <v>1335290.5900000001</v>
      </c>
      <c r="D10" s="9">
        <v>3808.3</v>
      </c>
      <c r="E10" s="9">
        <v>314091.65999999997</v>
      </c>
      <c r="F10" s="9">
        <v>90618.71</v>
      </c>
      <c r="G10" s="9">
        <v>5070.7299999999996</v>
      </c>
      <c r="H10" s="9">
        <v>0</v>
      </c>
      <c r="I10" s="9">
        <v>42977.35</v>
      </c>
      <c r="J10" s="9">
        <v>2075.84</v>
      </c>
      <c r="K10" s="9">
        <v>178666.64</v>
      </c>
      <c r="L10" s="9">
        <v>908.69</v>
      </c>
      <c r="M10" s="9">
        <v>501833.91</v>
      </c>
      <c r="N10" s="9">
        <v>197296.51</v>
      </c>
      <c r="O10" s="9">
        <v>52953.08</v>
      </c>
      <c r="P10" s="9">
        <v>0</v>
      </c>
      <c r="Q10" s="9">
        <v>6654.89</v>
      </c>
      <c r="R10" s="9">
        <v>364359.38</v>
      </c>
      <c r="S10" s="9">
        <v>47292.4</v>
      </c>
      <c r="T10" s="9">
        <v>9250.67</v>
      </c>
      <c r="U10" s="9">
        <v>6969.09</v>
      </c>
      <c r="V10" s="9">
        <v>32324.74</v>
      </c>
      <c r="W10" s="9">
        <v>52473.18</v>
      </c>
      <c r="X10" s="9">
        <v>6560.87</v>
      </c>
      <c r="Y10" s="9">
        <v>24209.85</v>
      </c>
      <c r="Z10" s="9">
        <v>30690.16</v>
      </c>
      <c r="AA10" s="9">
        <v>7323.94</v>
      </c>
      <c r="AB10" s="9">
        <v>1622.63</v>
      </c>
      <c r="AC10" s="9">
        <v>279807.21000000002</v>
      </c>
      <c r="AD10" s="9">
        <v>8021.89</v>
      </c>
      <c r="AE10" s="9">
        <v>20964.560000000001</v>
      </c>
      <c r="AF10" s="9">
        <v>3526.17</v>
      </c>
      <c r="AG10" s="9">
        <v>0</v>
      </c>
      <c r="AH10" s="9">
        <v>0</v>
      </c>
      <c r="AI10" s="9">
        <v>3370.26</v>
      </c>
      <c r="AJ10" s="9">
        <v>0</v>
      </c>
      <c r="AK10" s="9">
        <v>0</v>
      </c>
      <c r="AL10" s="9">
        <v>21115.72</v>
      </c>
      <c r="AM10" s="9">
        <v>73184.22</v>
      </c>
      <c r="AN10" s="9">
        <v>0</v>
      </c>
      <c r="AO10" s="9">
        <v>40000.04</v>
      </c>
      <c r="AP10" s="37">
        <v>4972012.3699999992</v>
      </c>
    </row>
    <row r="11" spans="1:42">
      <c r="A11" s="18" t="s">
        <v>7</v>
      </c>
      <c r="B11" s="9">
        <v>1240844.19</v>
      </c>
      <c r="C11" s="9">
        <v>891361.81</v>
      </c>
      <c r="D11" s="9">
        <v>7364.83</v>
      </c>
      <c r="E11" s="9">
        <v>361949.26</v>
      </c>
      <c r="F11" s="9">
        <v>84452.55</v>
      </c>
      <c r="G11" s="9">
        <v>2066.75</v>
      </c>
      <c r="H11" s="9">
        <v>0</v>
      </c>
      <c r="I11" s="9">
        <v>53352.88</v>
      </c>
      <c r="J11" s="9">
        <v>2379.4299999999998</v>
      </c>
      <c r="K11" s="9">
        <v>181971.27</v>
      </c>
      <c r="L11" s="9">
        <v>500.04</v>
      </c>
      <c r="M11" s="9">
        <v>459741.76</v>
      </c>
      <c r="N11" s="9">
        <v>183336.93</v>
      </c>
      <c r="O11" s="9">
        <v>44850.85</v>
      </c>
      <c r="P11" s="9">
        <v>0</v>
      </c>
      <c r="Q11" s="9">
        <v>5617.02</v>
      </c>
      <c r="R11" s="9">
        <v>333406.55</v>
      </c>
      <c r="S11" s="9">
        <v>55198.64</v>
      </c>
      <c r="T11" s="9">
        <v>19193.14</v>
      </c>
      <c r="U11" s="9">
        <v>9092.42</v>
      </c>
      <c r="V11" s="9">
        <v>25275.82</v>
      </c>
      <c r="W11" s="9">
        <v>47314.31</v>
      </c>
      <c r="X11" s="9">
        <v>5276.99</v>
      </c>
      <c r="Y11" s="9">
        <v>3365.43</v>
      </c>
      <c r="Z11" s="9">
        <v>28307.73</v>
      </c>
      <c r="AA11" s="9">
        <v>6071.68</v>
      </c>
      <c r="AB11" s="9">
        <v>191.88</v>
      </c>
      <c r="AC11" s="9">
        <v>190080.35</v>
      </c>
      <c r="AD11" s="9">
        <v>5168.03</v>
      </c>
      <c r="AE11" s="9">
        <v>24463.81</v>
      </c>
      <c r="AF11" s="9">
        <v>3910.04</v>
      </c>
      <c r="AG11" s="9">
        <v>0</v>
      </c>
      <c r="AH11" s="9">
        <v>0</v>
      </c>
      <c r="AI11" s="9">
        <v>2685.69</v>
      </c>
      <c r="AJ11" s="9">
        <v>0</v>
      </c>
      <c r="AK11" s="9">
        <v>0</v>
      </c>
      <c r="AL11" s="9">
        <v>15797.08</v>
      </c>
      <c r="AM11" s="9">
        <v>58781.66</v>
      </c>
      <c r="AN11" s="9">
        <v>0</v>
      </c>
      <c r="AO11" s="9">
        <v>37683.26</v>
      </c>
      <c r="AP11" s="37">
        <v>4391054.08</v>
      </c>
    </row>
    <row r="12" spans="1:42">
      <c r="A12" s="18" t="s">
        <v>8</v>
      </c>
      <c r="B12" s="9">
        <v>1286746.02</v>
      </c>
      <c r="C12" s="9">
        <v>908589.61</v>
      </c>
      <c r="D12" s="9">
        <v>3786.69</v>
      </c>
      <c r="E12" s="9">
        <v>279309.21000000002</v>
      </c>
      <c r="F12" s="9">
        <v>69666.19</v>
      </c>
      <c r="G12" s="9">
        <v>2613.39</v>
      </c>
      <c r="H12" s="9">
        <v>0</v>
      </c>
      <c r="I12" s="9">
        <v>57717.86</v>
      </c>
      <c r="J12" s="9">
        <v>4303.2299999999996</v>
      </c>
      <c r="K12" s="9">
        <v>169499.06</v>
      </c>
      <c r="L12" s="9">
        <v>628.23</v>
      </c>
      <c r="M12" s="9">
        <v>442298.92</v>
      </c>
      <c r="N12" s="9">
        <v>178604.34</v>
      </c>
      <c r="O12" s="9">
        <v>44971.96</v>
      </c>
      <c r="P12" s="9">
        <v>17.37</v>
      </c>
      <c r="Q12" s="9">
        <v>5507.83</v>
      </c>
      <c r="R12" s="9">
        <v>347850.79</v>
      </c>
      <c r="S12" s="9">
        <v>50463.48</v>
      </c>
      <c r="T12" s="9">
        <v>17701.62</v>
      </c>
      <c r="U12" s="9">
        <v>9352.9599999999991</v>
      </c>
      <c r="V12" s="9">
        <v>24285.84</v>
      </c>
      <c r="W12" s="9">
        <v>48563.18</v>
      </c>
      <c r="X12" s="9">
        <v>4392.3900000000003</v>
      </c>
      <c r="Y12" s="9">
        <v>239.38</v>
      </c>
      <c r="Z12" s="9">
        <v>29749.42</v>
      </c>
      <c r="AA12" s="9">
        <v>5443.3</v>
      </c>
      <c r="AB12" s="9">
        <v>618.05999999999995</v>
      </c>
      <c r="AC12" s="9">
        <v>241657.15</v>
      </c>
      <c r="AD12" s="9">
        <v>4835.88</v>
      </c>
      <c r="AE12" s="9">
        <v>25689.18</v>
      </c>
      <c r="AF12" s="9">
        <v>3930.52</v>
      </c>
      <c r="AG12" s="9">
        <v>0</v>
      </c>
      <c r="AH12" s="9">
        <v>0</v>
      </c>
      <c r="AI12" s="9">
        <v>5365.5</v>
      </c>
      <c r="AJ12" s="9">
        <v>0</v>
      </c>
      <c r="AK12" s="9">
        <v>0</v>
      </c>
      <c r="AL12" s="9">
        <v>19571.78</v>
      </c>
      <c r="AM12" s="9">
        <v>64367.01</v>
      </c>
      <c r="AN12" s="9">
        <v>0</v>
      </c>
      <c r="AO12" s="9">
        <v>53294.14</v>
      </c>
      <c r="AP12" s="37">
        <v>4411631.4899999984</v>
      </c>
    </row>
    <row r="13" spans="1:42">
      <c r="A13" s="18" t="s">
        <v>9</v>
      </c>
      <c r="B13" s="9">
        <v>1238037.06</v>
      </c>
      <c r="C13" s="9">
        <v>1170254.31</v>
      </c>
      <c r="D13" s="9">
        <v>3188.98</v>
      </c>
      <c r="E13" s="9">
        <v>354695.02</v>
      </c>
      <c r="F13" s="9">
        <v>163635.57999999999</v>
      </c>
      <c r="G13" s="9">
        <v>3385.76</v>
      </c>
      <c r="H13" s="9">
        <v>0</v>
      </c>
      <c r="I13" s="9">
        <v>120503.24</v>
      </c>
      <c r="J13" s="9">
        <v>2805.88</v>
      </c>
      <c r="K13" s="9">
        <v>173814.08</v>
      </c>
      <c r="L13" s="9">
        <v>467.25</v>
      </c>
      <c r="M13" s="9">
        <v>498231.15</v>
      </c>
      <c r="N13" s="9">
        <v>189871.35999999999</v>
      </c>
      <c r="O13" s="9">
        <v>48702.2</v>
      </c>
      <c r="P13" s="9">
        <v>0</v>
      </c>
      <c r="Q13" s="9">
        <v>4624.59</v>
      </c>
      <c r="R13" s="9">
        <v>359843.04</v>
      </c>
      <c r="S13" s="9">
        <v>51557.14</v>
      </c>
      <c r="T13" s="9">
        <v>22465.77</v>
      </c>
      <c r="U13" s="9">
        <v>9059.58</v>
      </c>
      <c r="V13" s="9">
        <v>23896.959999999999</v>
      </c>
      <c r="W13" s="9">
        <v>62557.14</v>
      </c>
      <c r="X13" s="9">
        <v>3250.03</v>
      </c>
      <c r="Y13" s="9">
        <v>444.43</v>
      </c>
      <c r="Z13" s="9">
        <v>29578.82</v>
      </c>
      <c r="AA13" s="9">
        <v>8057.04</v>
      </c>
      <c r="AB13" s="9">
        <v>182.66</v>
      </c>
      <c r="AC13" s="9">
        <v>264286.71000000002</v>
      </c>
      <c r="AD13" s="9">
        <v>3300.24</v>
      </c>
      <c r="AE13" s="9">
        <v>23924.92</v>
      </c>
      <c r="AF13" s="9">
        <v>3542.55</v>
      </c>
      <c r="AG13" s="9">
        <v>0</v>
      </c>
      <c r="AH13" s="9">
        <v>0</v>
      </c>
      <c r="AI13" s="9">
        <v>4109.84</v>
      </c>
      <c r="AJ13" s="9">
        <v>0</v>
      </c>
      <c r="AK13" s="9">
        <v>0</v>
      </c>
      <c r="AL13" s="9">
        <v>14884.18</v>
      </c>
      <c r="AM13" s="9">
        <v>54815.54</v>
      </c>
      <c r="AN13" s="9">
        <v>0</v>
      </c>
      <c r="AO13" s="9">
        <v>44703.18</v>
      </c>
      <c r="AP13" s="37">
        <v>4956676.2299999986</v>
      </c>
    </row>
    <row r="14" spans="1:42">
      <c r="A14" s="18" t="s">
        <v>10</v>
      </c>
      <c r="B14" s="9">
        <v>1208205.48</v>
      </c>
      <c r="C14" s="9">
        <v>1353298.69</v>
      </c>
      <c r="D14" s="9">
        <v>2678.66</v>
      </c>
      <c r="E14" s="9">
        <v>405093.27</v>
      </c>
      <c r="F14" s="9">
        <v>45338.58</v>
      </c>
      <c r="G14" s="9">
        <v>2367.44</v>
      </c>
      <c r="H14" s="9">
        <v>0</v>
      </c>
      <c r="I14" s="9">
        <v>91083.87</v>
      </c>
      <c r="J14" s="9">
        <v>1930.64</v>
      </c>
      <c r="K14" s="9">
        <v>182613.46</v>
      </c>
      <c r="L14" s="9">
        <v>1204.74</v>
      </c>
      <c r="M14" s="9">
        <v>431769.4</v>
      </c>
      <c r="N14" s="9">
        <v>190761.54</v>
      </c>
      <c r="O14" s="9">
        <v>44487.98</v>
      </c>
      <c r="P14" s="9">
        <v>11.73</v>
      </c>
      <c r="Q14" s="9">
        <v>4654.7299999999996</v>
      </c>
      <c r="R14" s="9">
        <v>343888.3</v>
      </c>
      <c r="S14" s="9">
        <v>47022.33</v>
      </c>
      <c r="T14" s="9">
        <v>20873.009999999998</v>
      </c>
      <c r="U14" s="9">
        <v>9179.2099999999991</v>
      </c>
      <c r="V14" s="9">
        <v>56898.559999999998</v>
      </c>
      <c r="W14" s="9">
        <v>61044.82</v>
      </c>
      <c r="X14" s="9">
        <v>5836.33</v>
      </c>
      <c r="Y14" s="9">
        <v>500.98</v>
      </c>
      <c r="Z14" s="9">
        <v>26630.34</v>
      </c>
      <c r="AA14" s="9">
        <v>7873.39</v>
      </c>
      <c r="AB14" s="9">
        <v>607.76</v>
      </c>
      <c r="AC14" s="9">
        <v>250651.62</v>
      </c>
      <c r="AD14" s="9">
        <v>2975.71</v>
      </c>
      <c r="AE14" s="9">
        <v>24562.5</v>
      </c>
      <c r="AF14" s="9">
        <v>3679.31</v>
      </c>
      <c r="AG14" s="9">
        <v>0</v>
      </c>
      <c r="AH14" s="9">
        <v>0</v>
      </c>
      <c r="AI14" s="9">
        <v>2260.21</v>
      </c>
      <c r="AJ14" s="9">
        <v>0</v>
      </c>
      <c r="AK14" s="9">
        <v>0</v>
      </c>
      <c r="AL14" s="9">
        <v>14107.45</v>
      </c>
      <c r="AM14" s="9">
        <v>49505.5</v>
      </c>
      <c r="AN14" s="9">
        <v>0</v>
      </c>
      <c r="AO14" s="9">
        <v>61539.41</v>
      </c>
      <c r="AP14" s="37">
        <v>4955136.95</v>
      </c>
    </row>
    <row r="15" spans="1:42">
      <c r="A15" s="18" t="s">
        <v>11</v>
      </c>
      <c r="B15" s="9">
        <v>1448660.72</v>
      </c>
      <c r="C15" s="9">
        <v>1433052.08</v>
      </c>
      <c r="D15" s="9">
        <v>8176.3</v>
      </c>
      <c r="E15" s="9">
        <v>352531.22</v>
      </c>
      <c r="F15" s="9">
        <v>79755.7</v>
      </c>
      <c r="G15" s="9">
        <v>3412.39</v>
      </c>
      <c r="H15" s="9">
        <v>0</v>
      </c>
      <c r="I15" s="9">
        <v>131544.97</v>
      </c>
      <c r="J15" s="9">
        <v>2677.65</v>
      </c>
      <c r="K15" s="9">
        <v>201652.55</v>
      </c>
      <c r="L15" s="9">
        <v>881.28</v>
      </c>
      <c r="M15" s="9">
        <v>559587.12</v>
      </c>
      <c r="N15" s="9">
        <v>306619.8</v>
      </c>
      <c r="O15" s="9">
        <v>53104.84</v>
      </c>
      <c r="P15" s="9">
        <v>0</v>
      </c>
      <c r="Q15" s="9">
        <v>5296.77</v>
      </c>
      <c r="R15" s="9">
        <v>439847.46</v>
      </c>
      <c r="S15" s="9">
        <v>97213.52</v>
      </c>
      <c r="T15" s="9">
        <v>46744.78</v>
      </c>
      <c r="U15" s="9">
        <v>10693.61</v>
      </c>
      <c r="V15" s="9">
        <v>25484.17</v>
      </c>
      <c r="W15" s="9">
        <v>80820.45</v>
      </c>
      <c r="X15" s="9">
        <v>5714.68</v>
      </c>
      <c r="Y15" s="9">
        <v>468.75</v>
      </c>
      <c r="Z15" s="9">
        <v>33710.29</v>
      </c>
      <c r="AA15" s="9">
        <v>6743.24</v>
      </c>
      <c r="AB15" s="9">
        <v>992.82</v>
      </c>
      <c r="AC15" s="9">
        <v>293167.26</v>
      </c>
      <c r="AD15" s="9">
        <v>5599.48</v>
      </c>
      <c r="AE15" s="9">
        <v>32317.71</v>
      </c>
      <c r="AF15" s="9">
        <v>4633.78</v>
      </c>
      <c r="AG15" s="9">
        <v>0</v>
      </c>
      <c r="AH15" s="9">
        <v>0</v>
      </c>
      <c r="AI15" s="9">
        <v>2486.08</v>
      </c>
      <c r="AJ15" s="9">
        <v>0</v>
      </c>
      <c r="AK15" s="9">
        <v>0</v>
      </c>
      <c r="AL15" s="9">
        <v>18629</v>
      </c>
      <c r="AM15" s="9">
        <v>69746.820000000007</v>
      </c>
      <c r="AN15" s="9">
        <v>0</v>
      </c>
      <c r="AO15" s="9">
        <v>53639.26</v>
      </c>
      <c r="AP15" s="37">
        <v>5815606.5499999998</v>
      </c>
    </row>
    <row r="16" spans="1:42">
      <c r="A16" s="18"/>
      <c r="B16" s="41">
        <f>SUBTOTAL(109,B4:B15)</f>
        <v>13113722.480000002</v>
      </c>
      <c r="C16" s="41">
        <f t="shared" ref="C16:AP16" si="0">SUBTOTAL(109,C4:C15)</f>
        <v>15833812.640000001</v>
      </c>
      <c r="D16" s="41">
        <f t="shared" si="0"/>
        <v>42608.380000000005</v>
      </c>
      <c r="E16" s="41">
        <f t="shared" si="0"/>
        <v>4446588.16</v>
      </c>
      <c r="F16" s="41">
        <f t="shared" si="0"/>
        <v>1045056.5999999999</v>
      </c>
      <c r="G16" s="41">
        <f t="shared" si="0"/>
        <v>33932.07</v>
      </c>
      <c r="H16" s="41">
        <f t="shared" si="0"/>
        <v>0</v>
      </c>
      <c r="I16" s="41">
        <f t="shared" si="0"/>
        <v>874762.94999999984</v>
      </c>
      <c r="J16" s="41">
        <f t="shared" si="0"/>
        <v>29858.579999999998</v>
      </c>
      <c r="K16" s="41">
        <f t="shared" si="0"/>
        <v>2321789.9299999997</v>
      </c>
      <c r="L16" s="41">
        <f t="shared" si="0"/>
        <v>11689.050000000001</v>
      </c>
      <c r="M16" s="41">
        <f t="shared" si="0"/>
        <v>4659215.0999999996</v>
      </c>
      <c r="N16" s="41">
        <f t="shared" si="0"/>
        <v>2362608.17</v>
      </c>
      <c r="O16" s="41">
        <f t="shared" si="0"/>
        <v>552228.43000000005</v>
      </c>
      <c r="P16" s="41">
        <f t="shared" si="0"/>
        <v>39.870000000000005</v>
      </c>
      <c r="Q16" s="41">
        <f t="shared" si="0"/>
        <v>74632.66</v>
      </c>
      <c r="R16" s="41">
        <f t="shared" si="0"/>
        <v>4245566.6499999994</v>
      </c>
      <c r="S16" s="41">
        <f t="shared" si="0"/>
        <v>589464.96000000008</v>
      </c>
      <c r="T16" s="41">
        <f t="shared" si="0"/>
        <v>354213.97</v>
      </c>
      <c r="U16" s="41">
        <f t="shared" si="0"/>
        <v>87538.849999999991</v>
      </c>
      <c r="V16" s="41">
        <f t="shared" si="0"/>
        <v>340794.58999999997</v>
      </c>
      <c r="W16" s="41">
        <f t="shared" si="0"/>
        <v>752823.54999999993</v>
      </c>
      <c r="X16" s="41">
        <f t="shared" si="0"/>
        <v>62926.649999999994</v>
      </c>
      <c r="Y16" s="41">
        <f t="shared" si="0"/>
        <v>33790.75</v>
      </c>
      <c r="Z16" s="41">
        <f t="shared" si="0"/>
        <v>348251.94</v>
      </c>
      <c r="AA16" s="41">
        <f t="shared" si="0"/>
        <v>84786.22</v>
      </c>
      <c r="AB16" s="41">
        <f t="shared" si="0"/>
        <v>18086.75</v>
      </c>
      <c r="AC16" s="41">
        <f t="shared" si="0"/>
        <v>3131129.38</v>
      </c>
      <c r="AD16" s="41">
        <f t="shared" si="0"/>
        <v>101171.98000000001</v>
      </c>
      <c r="AE16" s="41">
        <f t="shared" si="0"/>
        <v>243926.99999999997</v>
      </c>
      <c r="AF16" s="41">
        <f t="shared" si="0"/>
        <v>44890.159999999996</v>
      </c>
      <c r="AG16" s="41">
        <f t="shared" si="0"/>
        <v>0</v>
      </c>
      <c r="AH16" s="41">
        <f t="shared" si="0"/>
        <v>0</v>
      </c>
      <c r="AI16" s="41">
        <f t="shared" si="0"/>
        <v>38332.46</v>
      </c>
      <c r="AJ16" s="41">
        <f t="shared" si="0"/>
        <v>0</v>
      </c>
      <c r="AK16" s="41">
        <f t="shared" si="0"/>
        <v>0</v>
      </c>
      <c r="AL16" s="41">
        <f t="shared" si="0"/>
        <v>246344.58000000002</v>
      </c>
      <c r="AM16" s="41">
        <f t="shared" si="0"/>
        <v>567648.30000000005</v>
      </c>
      <c r="AN16" s="41">
        <f t="shared" si="0"/>
        <v>0</v>
      </c>
      <c r="AO16" s="41">
        <f t="shared" si="0"/>
        <v>543460.46</v>
      </c>
      <c r="AP16" s="41">
        <f t="shared" si="0"/>
        <v>57237694.269999988</v>
      </c>
    </row>
    <row r="17" spans="1:42">
      <c r="A17" s="18" t="s">
        <v>12</v>
      </c>
      <c r="B17" s="9">
        <v>1333234.77</v>
      </c>
      <c r="C17" s="9">
        <v>1120192.76</v>
      </c>
      <c r="D17" s="9">
        <v>69293.56</v>
      </c>
      <c r="E17" s="9">
        <v>279085.06</v>
      </c>
      <c r="F17" s="9">
        <v>61484.53</v>
      </c>
      <c r="G17" s="9">
        <v>2780.13</v>
      </c>
      <c r="H17" s="9">
        <v>0</v>
      </c>
      <c r="I17" s="9">
        <v>112698.9</v>
      </c>
      <c r="J17" s="9">
        <v>2198.94</v>
      </c>
      <c r="K17" s="9">
        <v>161891.32</v>
      </c>
      <c r="L17" s="9">
        <v>334.58</v>
      </c>
      <c r="M17" s="9">
        <v>428967.1</v>
      </c>
      <c r="N17" s="9">
        <v>169765.58</v>
      </c>
      <c r="O17" s="9">
        <v>43485.85</v>
      </c>
      <c r="P17" s="9">
        <v>1308.54</v>
      </c>
      <c r="Q17" s="9">
        <v>3451.57</v>
      </c>
      <c r="R17" s="9">
        <v>371547.89</v>
      </c>
      <c r="S17" s="9">
        <v>39766.14</v>
      </c>
      <c r="T17" s="9">
        <v>51292.34</v>
      </c>
      <c r="U17" s="9">
        <v>9377.8799999999992</v>
      </c>
      <c r="V17" s="9">
        <v>15101.21</v>
      </c>
      <c r="W17" s="9">
        <v>50801.11</v>
      </c>
      <c r="X17" s="9">
        <v>5232.24</v>
      </c>
      <c r="Y17" s="9">
        <v>581.41999999999996</v>
      </c>
      <c r="Z17" s="9">
        <v>27800.36</v>
      </c>
      <c r="AA17" s="9">
        <v>10415.08</v>
      </c>
      <c r="AB17" s="9">
        <v>986.79</v>
      </c>
      <c r="AC17" s="9">
        <v>227982.98</v>
      </c>
      <c r="AD17" s="9">
        <v>6658.69</v>
      </c>
      <c r="AE17" s="9">
        <v>27935.67</v>
      </c>
      <c r="AF17" s="9">
        <v>3869.18</v>
      </c>
      <c r="AG17" s="9">
        <v>0</v>
      </c>
      <c r="AH17" s="9">
        <v>0</v>
      </c>
      <c r="AI17" s="9">
        <v>2275.5100000000002</v>
      </c>
      <c r="AJ17" s="9">
        <v>0</v>
      </c>
      <c r="AK17" s="9">
        <v>0</v>
      </c>
      <c r="AL17" s="9">
        <v>18261.66</v>
      </c>
      <c r="AM17" s="9">
        <v>57665.71</v>
      </c>
      <c r="AN17" s="9">
        <v>0</v>
      </c>
      <c r="AO17" s="9">
        <v>36063.800000000003</v>
      </c>
      <c r="AP17" s="37">
        <v>4753788.8500000006</v>
      </c>
    </row>
    <row r="18" spans="1:42">
      <c r="A18" s="18" t="s">
        <v>13</v>
      </c>
      <c r="B18" s="9">
        <v>1150588.1499999999</v>
      </c>
      <c r="C18" s="9">
        <v>939457.69</v>
      </c>
      <c r="D18" s="9">
        <v>45302.67</v>
      </c>
      <c r="E18" s="9">
        <v>238418.22</v>
      </c>
      <c r="F18" s="9">
        <v>118002.54</v>
      </c>
      <c r="G18" s="9">
        <v>2913.82</v>
      </c>
      <c r="H18" s="9">
        <v>0</v>
      </c>
      <c r="I18" s="9">
        <v>180567.9</v>
      </c>
      <c r="J18" s="9">
        <v>2059.46</v>
      </c>
      <c r="K18" s="9">
        <v>153386.65</v>
      </c>
      <c r="L18" s="9">
        <v>53.96</v>
      </c>
      <c r="M18" s="9">
        <v>441921.43</v>
      </c>
      <c r="N18" s="9">
        <v>161766.81</v>
      </c>
      <c r="O18" s="9">
        <v>40754.879999999997</v>
      </c>
      <c r="P18" s="9">
        <v>0</v>
      </c>
      <c r="Q18" s="9">
        <v>3677.32</v>
      </c>
      <c r="R18" s="9">
        <v>352403.18</v>
      </c>
      <c r="S18" s="9">
        <v>35186.51</v>
      </c>
      <c r="T18" s="9">
        <v>47784.55</v>
      </c>
      <c r="U18" s="9">
        <v>9179.61</v>
      </c>
      <c r="V18" s="9">
        <v>18657.400000000001</v>
      </c>
      <c r="W18" s="9">
        <v>37695.919999999998</v>
      </c>
      <c r="X18" s="9">
        <v>5453.88</v>
      </c>
      <c r="Y18" s="9">
        <v>250.91</v>
      </c>
      <c r="Z18" s="9">
        <v>26756.17</v>
      </c>
      <c r="AA18" s="9">
        <v>7967.11</v>
      </c>
      <c r="AB18" s="9">
        <v>1619.79</v>
      </c>
      <c r="AC18" s="9">
        <v>200069.61</v>
      </c>
      <c r="AD18" s="9">
        <v>1903.82</v>
      </c>
      <c r="AE18" s="9">
        <v>27363.74</v>
      </c>
      <c r="AF18" s="9">
        <v>3425.78</v>
      </c>
      <c r="AG18" s="9">
        <v>0</v>
      </c>
      <c r="AH18" s="9">
        <v>0</v>
      </c>
      <c r="AI18" s="9">
        <v>2061.9299999999998</v>
      </c>
      <c r="AJ18" s="9">
        <v>0</v>
      </c>
      <c r="AK18" s="9">
        <v>0</v>
      </c>
      <c r="AL18" s="9">
        <v>17184.13</v>
      </c>
      <c r="AM18" s="9">
        <v>38151.99</v>
      </c>
      <c r="AN18" s="9">
        <v>0</v>
      </c>
      <c r="AO18" s="9">
        <v>30793.4</v>
      </c>
      <c r="AP18" s="37">
        <v>4342780.93</v>
      </c>
    </row>
    <row r="19" spans="1:42">
      <c r="A19" s="18" t="s">
        <v>14</v>
      </c>
      <c r="B19" s="9">
        <v>1216541.26</v>
      </c>
      <c r="C19" s="9">
        <v>1046151.73</v>
      </c>
      <c r="D19" s="9">
        <v>59424.01</v>
      </c>
      <c r="E19" s="9">
        <v>208119.63</v>
      </c>
      <c r="F19" s="9">
        <v>128306.27</v>
      </c>
      <c r="G19" s="9">
        <v>2152.9899999999998</v>
      </c>
      <c r="H19" s="9">
        <v>0</v>
      </c>
      <c r="I19" s="9">
        <v>140640.59</v>
      </c>
      <c r="J19" s="9">
        <v>2099.5500000000002</v>
      </c>
      <c r="K19" s="9">
        <v>139385.48000000001</v>
      </c>
      <c r="L19" s="9">
        <v>120.11</v>
      </c>
      <c r="M19" s="9">
        <v>451206.72</v>
      </c>
      <c r="N19" s="9">
        <v>197209.2</v>
      </c>
      <c r="O19" s="9">
        <v>48316.59</v>
      </c>
      <c r="P19" s="9">
        <v>0</v>
      </c>
      <c r="Q19" s="9">
        <v>3494.4</v>
      </c>
      <c r="R19" s="9">
        <v>398565.21</v>
      </c>
      <c r="S19" s="9">
        <v>39257.17</v>
      </c>
      <c r="T19" s="9">
        <v>36865.74</v>
      </c>
      <c r="U19" s="9">
        <v>8737.77</v>
      </c>
      <c r="V19" s="9">
        <v>22335.13</v>
      </c>
      <c r="W19" s="9">
        <v>66801.009999999995</v>
      </c>
      <c r="X19" s="9">
        <v>5411.81</v>
      </c>
      <c r="Y19" s="9">
        <v>226.71</v>
      </c>
      <c r="Z19" s="9">
        <v>29162.89</v>
      </c>
      <c r="AA19" s="9">
        <v>9044.27</v>
      </c>
      <c r="AB19" s="9">
        <v>2142.54</v>
      </c>
      <c r="AC19" s="9">
        <v>237937.3</v>
      </c>
      <c r="AD19" s="9">
        <v>4073.7</v>
      </c>
      <c r="AE19" s="9">
        <v>31220.95</v>
      </c>
      <c r="AF19" s="9">
        <v>4659.63</v>
      </c>
      <c r="AG19" s="9">
        <v>0</v>
      </c>
      <c r="AH19" s="9">
        <v>0</v>
      </c>
      <c r="AI19" s="9">
        <v>2003.62</v>
      </c>
      <c r="AJ19" s="9">
        <v>0</v>
      </c>
      <c r="AK19" s="9">
        <v>0</v>
      </c>
      <c r="AL19" s="9">
        <v>15580.26</v>
      </c>
      <c r="AM19" s="9">
        <v>28768.12</v>
      </c>
      <c r="AN19" s="9">
        <v>0</v>
      </c>
      <c r="AO19" s="9">
        <v>34619.980000000003</v>
      </c>
      <c r="AP19" s="37">
        <v>4620582.3399999989</v>
      </c>
    </row>
    <row r="20" spans="1:42">
      <c r="A20" s="18" t="s">
        <v>15</v>
      </c>
      <c r="B20" s="9">
        <v>925097.15</v>
      </c>
      <c r="C20" s="9">
        <v>1190484.49</v>
      </c>
      <c r="D20" s="9">
        <v>55597.77</v>
      </c>
      <c r="E20" s="9">
        <v>160510.62</v>
      </c>
      <c r="F20" s="9">
        <v>145835.59</v>
      </c>
      <c r="G20" s="9">
        <v>1783.3</v>
      </c>
      <c r="H20" s="9">
        <v>0</v>
      </c>
      <c r="I20" s="9">
        <v>76160.33</v>
      </c>
      <c r="J20" s="9">
        <v>2047.9</v>
      </c>
      <c r="K20" s="9">
        <v>138072.56</v>
      </c>
      <c r="L20" s="9">
        <v>484.28</v>
      </c>
      <c r="M20" s="9">
        <v>308312.13</v>
      </c>
      <c r="N20" s="9">
        <v>190422.27</v>
      </c>
      <c r="O20" s="9">
        <v>39269.89</v>
      </c>
      <c r="P20" s="9">
        <v>896.29</v>
      </c>
      <c r="Q20" s="9">
        <v>2077.91</v>
      </c>
      <c r="R20" s="9">
        <v>340582.35</v>
      </c>
      <c r="S20" s="9">
        <v>35386.07</v>
      </c>
      <c r="T20" s="9">
        <v>18704.34</v>
      </c>
      <c r="U20" s="9">
        <v>2448.5100000000002</v>
      </c>
      <c r="V20" s="9">
        <v>30571.119999999999</v>
      </c>
      <c r="W20" s="9">
        <v>56512.95</v>
      </c>
      <c r="X20" s="9">
        <v>4339.3900000000003</v>
      </c>
      <c r="Y20" s="9">
        <v>133.26</v>
      </c>
      <c r="Z20" s="9">
        <v>26325.81</v>
      </c>
      <c r="AA20" s="9">
        <v>4331.08</v>
      </c>
      <c r="AB20" s="9">
        <v>1227.03</v>
      </c>
      <c r="AC20" s="9">
        <v>276863.28000000003</v>
      </c>
      <c r="AD20" s="9">
        <v>3049.65</v>
      </c>
      <c r="AE20" s="9">
        <v>47374.32</v>
      </c>
      <c r="AF20" s="9">
        <v>4305.43</v>
      </c>
      <c r="AG20" s="9">
        <v>0</v>
      </c>
      <c r="AH20" s="9">
        <v>0</v>
      </c>
      <c r="AI20" s="9">
        <v>1825.83</v>
      </c>
      <c r="AJ20" s="9">
        <v>0</v>
      </c>
      <c r="AK20" s="9">
        <v>0</v>
      </c>
      <c r="AL20" s="9">
        <v>11436.71</v>
      </c>
      <c r="AM20" s="9">
        <v>31006.97</v>
      </c>
      <c r="AN20" s="9">
        <v>0</v>
      </c>
      <c r="AO20" s="9">
        <v>41741.160000000003</v>
      </c>
      <c r="AP20" s="37">
        <v>4175217.74</v>
      </c>
    </row>
    <row r="21" spans="1:42">
      <c r="A21" s="18" t="s">
        <v>16</v>
      </c>
      <c r="B21" s="9">
        <v>840230.42</v>
      </c>
      <c r="C21" s="9">
        <v>1230296.22</v>
      </c>
      <c r="D21" s="9">
        <v>9074.34</v>
      </c>
      <c r="E21" s="9">
        <v>256022.73</v>
      </c>
      <c r="F21" s="9">
        <v>98739.66</v>
      </c>
      <c r="G21" s="9">
        <v>1969.54</v>
      </c>
      <c r="H21" s="9">
        <v>0</v>
      </c>
      <c r="I21" s="9">
        <v>16284.91</v>
      </c>
      <c r="J21" s="9">
        <v>2484.9</v>
      </c>
      <c r="K21" s="9">
        <v>125511.2</v>
      </c>
      <c r="L21" s="9">
        <v>342.58</v>
      </c>
      <c r="M21" s="9">
        <v>348522.25</v>
      </c>
      <c r="N21" s="9">
        <v>171166</v>
      </c>
      <c r="O21" s="9">
        <v>41829.919999999998</v>
      </c>
      <c r="P21" s="9">
        <v>0</v>
      </c>
      <c r="Q21" s="9">
        <v>2038.02</v>
      </c>
      <c r="R21" s="9">
        <v>319632.12</v>
      </c>
      <c r="S21" s="9">
        <v>41698.199999999997</v>
      </c>
      <c r="T21" s="9">
        <v>9687.26</v>
      </c>
      <c r="U21" s="9">
        <v>2693.66</v>
      </c>
      <c r="V21" s="9">
        <v>37583.32</v>
      </c>
      <c r="W21" s="9">
        <v>90670.16</v>
      </c>
      <c r="X21" s="9">
        <v>6705.87</v>
      </c>
      <c r="Y21" s="9">
        <v>114.59</v>
      </c>
      <c r="Z21" s="9">
        <v>30799.360000000001</v>
      </c>
      <c r="AA21" s="9">
        <v>9598.5400000000009</v>
      </c>
      <c r="AB21" s="9">
        <v>1160.3499999999999</v>
      </c>
      <c r="AC21" s="9">
        <v>249099.44</v>
      </c>
      <c r="AD21" s="9">
        <v>3237.74</v>
      </c>
      <c r="AE21" s="9">
        <v>40618.39</v>
      </c>
      <c r="AF21" s="9">
        <v>5150.99</v>
      </c>
      <c r="AG21" s="9">
        <v>0</v>
      </c>
      <c r="AH21" s="9">
        <v>0</v>
      </c>
      <c r="AI21" s="9">
        <v>2226.91</v>
      </c>
      <c r="AJ21" s="9">
        <v>0</v>
      </c>
      <c r="AK21" s="9">
        <v>0</v>
      </c>
      <c r="AL21" s="9">
        <v>13230.47</v>
      </c>
      <c r="AM21" s="9">
        <v>39398.300000000003</v>
      </c>
      <c r="AN21" s="9">
        <v>0</v>
      </c>
      <c r="AO21" s="9">
        <v>41022.97</v>
      </c>
      <c r="AP21" s="37">
        <v>4088841.3300000019</v>
      </c>
    </row>
    <row r="22" spans="1:42">
      <c r="A22" s="18" t="s">
        <v>17</v>
      </c>
      <c r="B22" s="9">
        <v>1020624.91</v>
      </c>
      <c r="C22" s="9">
        <v>1020608.5</v>
      </c>
      <c r="D22" s="9">
        <v>282.08</v>
      </c>
      <c r="E22" s="9">
        <v>291769.28999999998</v>
      </c>
      <c r="F22" s="9">
        <v>85868.83</v>
      </c>
      <c r="G22" s="9">
        <v>1954.46</v>
      </c>
      <c r="H22" s="9">
        <v>0</v>
      </c>
      <c r="I22" s="9">
        <v>17006.37</v>
      </c>
      <c r="J22" s="9">
        <v>2213.37</v>
      </c>
      <c r="K22" s="9">
        <v>148447.53</v>
      </c>
      <c r="L22" s="9">
        <v>1940.41</v>
      </c>
      <c r="M22" s="9">
        <v>405274.24</v>
      </c>
      <c r="N22" s="9">
        <v>179616.85</v>
      </c>
      <c r="O22" s="9">
        <v>57506.36</v>
      </c>
      <c r="P22" s="9">
        <v>0</v>
      </c>
      <c r="Q22" s="9">
        <v>2696.98</v>
      </c>
      <c r="R22" s="9">
        <v>274863.26</v>
      </c>
      <c r="S22" s="9">
        <v>33837.47</v>
      </c>
      <c r="T22" s="9">
        <v>9761.18</v>
      </c>
      <c r="U22" s="9">
        <v>1189.6500000000001</v>
      </c>
      <c r="V22" s="9">
        <v>26181.51</v>
      </c>
      <c r="W22" s="9">
        <v>92780.14</v>
      </c>
      <c r="X22" s="9">
        <v>7224.69</v>
      </c>
      <c r="Y22" s="9">
        <v>154.88999999999999</v>
      </c>
      <c r="Z22" s="9">
        <v>28495.77</v>
      </c>
      <c r="AA22" s="9">
        <v>11630.88</v>
      </c>
      <c r="AB22" s="9">
        <v>781.88</v>
      </c>
      <c r="AC22" s="9">
        <v>192395.62</v>
      </c>
      <c r="AD22" s="9">
        <v>3404.51</v>
      </c>
      <c r="AE22" s="9">
        <v>35674.82</v>
      </c>
      <c r="AF22" s="9">
        <v>5251.03</v>
      </c>
      <c r="AG22" s="9">
        <v>0</v>
      </c>
      <c r="AH22" s="9">
        <v>0</v>
      </c>
      <c r="AI22" s="9">
        <v>2220.91</v>
      </c>
      <c r="AJ22" s="9">
        <v>0</v>
      </c>
      <c r="AK22" s="9">
        <v>0</v>
      </c>
      <c r="AL22" s="9">
        <v>20119.87</v>
      </c>
      <c r="AM22" s="9">
        <v>76101.539999999994</v>
      </c>
      <c r="AN22" s="9">
        <v>0</v>
      </c>
      <c r="AO22" s="9">
        <v>52116.87</v>
      </c>
      <c r="AP22" s="37">
        <v>4109996.6700000004</v>
      </c>
    </row>
    <row r="23" spans="1:42">
      <c r="A23" s="18" t="s">
        <v>18</v>
      </c>
      <c r="B23" s="9">
        <v>1219354.1499999999</v>
      </c>
      <c r="C23" s="9">
        <v>1010917.69</v>
      </c>
      <c r="D23" s="9">
        <v>41.17</v>
      </c>
      <c r="E23" s="9">
        <v>293143.88</v>
      </c>
      <c r="F23" s="9">
        <v>52616.46</v>
      </c>
      <c r="G23" s="9">
        <v>2653.73</v>
      </c>
      <c r="H23" s="9">
        <v>0</v>
      </c>
      <c r="I23" s="9">
        <v>58889.53</v>
      </c>
      <c r="J23" s="9">
        <v>2445.84</v>
      </c>
      <c r="K23" s="9">
        <v>148346.06</v>
      </c>
      <c r="L23" s="9">
        <v>843.22</v>
      </c>
      <c r="M23" s="9">
        <v>493818.32</v>
      </c>
      <c r="N23" s="9">
        <v>177270.19</v>
      </c>
      <c r="O23" s="9">
        <v>64127.360000000001</v>
      </c>
      <c r="P23" s="9">
        <v>2478.0700000000002</v>
      </c>
      <c r="Q23" s="9">
        <v>2059.3200000000002</v>
      </c>
      <c r="R23" s="9">
        <v>252431.03</v>
      </c>
      <c r="S23" s="9">
        <v>34990.400000000001</v>
      </c>
      <c r="T23" s="9">
        <v>10770.66</v>
      </c>
      <c r="U23" s="9">
        <v>78.03</v>
      </c>
      <c r="V23" s="9">
        <v>46771.16</v>
      </c>
      <c r="W23" s="9">
        <v>57841.46</v>
      </c>
      <c r="X23" s="9">
        <v>5998.22</v>
      </c>
      <c r="Y23" s="9">
        <v>390.59</v>
      </c>
      <c r="Z23" s="9">
        <v>24475.05</v>
      </c>
      <c r="AA23" s="9">
        <v>9094.7199999999993</v>
      </c>
      <c r="AB23" s="9">
        <v>1107.68</v>
      </c>
      <c r="AC23" s="9">
        <v>188136.79</v>
      </c>
      <c r="AD23" s="9">
        <v>166.77</v>
      </c>
      <c r="AE23" s="9">
        <v>31250.85</v>
      </c>
      <c r="AF23" s="9">
        <v>5246.23</v>
      </c>
      <c r="AG23" s="9">
        <v>0</v>
      </c>
      <c r="AH23" s="9">
        <v>0</v>
      </c>
      <c r="AI23" s="9">
        <v>2139.84</v>
      </c>
      <c r="AJ23" s="9">
        <v>0</v>
      </c>
      <c r="AK23" s="9">
        <v>0</v>
      </c>
      <c r="AL23" s="9">
        <v>17668.37</v>
      </c>
      <c r="AM23" s="9">
        <v>57657.27</v>
      </c>
      <c r="AN23" s="9">
        <v>0</v>
      </c>
      <c r="AO23" s="9">
        <v>50513.760000000002</v>
      </c>
      <c r="AP23" s="37">
        <v>4325733.8699999982</v>
      </c>
    </row>
    <row r="24" spans="1:42">
      <c r="A24" s="18" t="s">
        <v>19</v>
      </c>
      <c r="B24" s="9">
        <v>1149930.22</v>
      </c>
      <c r="C24" s="9">
        <v>1130670.03</v>
      </c>
      <c r="D24" s="9">
        <v>509.93</v>
      </c>
      <c r="E24" s="9">
        <v>380627.67</v>
      </c>
      <c r="F24" s="9">
        <v>76588.53</v>
      </c>
      <c r="G24" s="9">
        <v>2428.79</v>
      </c>
      <c r="H24" s="9">
        <v>0</v>
      </c>
      <c r="I24" s="9">
        <v>213097.78</v>
      </c>
      <c r="J24" s="9">
        <v>2441.0300000000002</v>
      </c>
      <c r="K24" s="9">
        <v>125320.52</v>
      </c>
      <c r="L24" s="9">
        <v>553.5</v>
      </c>
      <c r="M24" s="9">
        <v>458503.33</v>
      </c>
      <c r="N24" s="9">
        <v>181276</v>
      </c>
      <c r="O24" s="9">
        <v>48511.85</v>
      </c>
      <c r="P24" s="9">
        <v>2002.35</v>
      </c>
      <c r="Q24" s="9">
        <v>5693.89</v>
      </c>
      <c r="R24" s="9">
        <v>280660.61</v>
      </c>
      <c r="S24" s="9">
        <v>36389.160000000003</v>
      </c>
      <c r="T24" s="9">
        <v>10320.52</v>
      </c>
      <c r="U24" s="9">
        <v>501.4</v>
      </c>
      <c r="V24" s="9">
        <v>37119.19</v>
      </c>
      <c r="W24" s="9">
        <v>56540.29</v>
      </c>
      <c r="X24" s="9">
        <v>5280.74</v>
      </c>
      <c r="Y24" s="9">
        <v>390.18</v>
      </c>
      <c r="Z24" s="9">
        <v>27554.57</v>
      </c>
      <c r="AA24" s="9">
        <v>8593.36</v>
      </c>
      <c r="AB24" s="9">
        <v>32.06</v>
      </c>
      <c r="AC24" s="9">
        <v>216085.45</v>
      </c>
      <c r="AD24" s="9">
        <v>569.58000000000004</v>
      </c>
      <c r="AE24" s="9">
        <v>26232.47</v>
      </c>
      <c r="AF24" s="9">
        <v>4559.97</v>
      </c>
      <c r="AG24" s="9">
        <v>0</v>
      </c>
      <c r="AH24" s="9">
        <v>0</v>
      </c>
      <c r="AI24" s="9">
        <v>2035.94</v>
      </c>
      <c r="AJ24" s="9">
        <v>0</v>
      </c>
      <c r="AK24" s="9">
        <v>0</v>
      </c>
      <c r="AL24" s="9">
        <v>13398.25</v>
      </c>
      <c r="AM24" s="9">
        <v>57871.17</v>
      </c>
      <c r="AN24" s="9">
        <v>0</v>
      </c>
      <c r="AO24" s="9">
        <v>54129.37</v>
      </c>
      <c r="AP24" s="37">
        <v>4616419.7</v>
      </c>
    </row>
    <row r="25" spans="1:42">
      <c r="A25" s="18" t="s">
        <v>20</v>
      </c>
      <c r="B25" s="9">
        <v>1135441.6599999999</v>
      </c>
      <c r="C25" s="9">
        <v>1089559.7</v>
      </c>
      <c r="D25" s="9">
        <v>44839.73</v>
      </c>
      <c r="E25" s="9">
        <v>308824.78999999998</v>
      </c>
      <c r="F25" s="9">
        <v>60477.919999999998</v>
      </c>
      <c r="G25" s="9">
        <v>1933.02</v>
      </c>
      <c r="H25" s="9">
        <v>0</v>
      </c>
      <c r="I25" s="9">
        <v>283942.25</v>
      </c>
      <c r="J25" s="9">
        <v>2257.61</v>
      </c>
      <c r="K25" s="9">
        <v>121239.89</v>
      </c>
      <c r="L25" s="9">
        <v>580.98</v>
      </c>
      <c r="M25" s="9">
        <v>447587.26</v>
      </c>
      <c r="N25" s="9">
        <v>172983.26</v>
      </c>
      <c r="O25" s="9">
        <v>53737.63</v>
      </c>
      <c r="P25" s="9">
        <v>0</v>
      </c>
      <c r="Q25" s="9">
        <v>4888.7299999999996</v>
      </c>
      <c r="R25" s="9">
        <v>296463.74</v>
      </c>
      <c r="S25" s="9">
        <v>35838.959999999999</v>
      </c>
      <c r="T25" s="9">
        <v>5723.95</v>
      </c>
      <c r="U25" s="9">
        <v>2901.35</v>
      </c>
      <c r="V25" s="9">
        <v>27231.279999999999</v>
      </c>
      <c r="W25" s="9">
        <v>44198</v>
      </c>
      <c r="X25" s="9">
        <v>4682.6400000000003</v>
      </c>
      <c r="Y25" s="9">
        <v>401.51</v>
      </c>
      <c r="Z25" s="9">
        <v>26660.26</v>
      </c>
      <c r="AA25" s="9">
        <v>12807.68</v>
      </c>
      <c r="AB25" s="9">
        <v>0</v>
      </c>
      <c r="AC25" s="9">
        <v>253342.27</v>
      </c>
      <c r="AD25" s="9">
        <v>866.7</v>
      </c>
      <c r="AE25" s="9">
        <v>25770.6</v>
      </c>
      <c r="AF25" s="9">
        <v>4736.1400000000003</v>
      </c>
      <c r="AG25" s="9">
        <v>0</v>
      </c>
      <c r="AH25" s="9">
        <v>0</v>
      </c>
      <c r="AI25" s="9">
        <v>5824.54</v>
      </c>
      <c r="AJ25" s="9">
        <v>0</v>
      </c>
      <c r="AK25" s="9">
        <v>0</v>
      </c>
      <c r="AL25" s="9">
        <v>12963.81</v>
      </c>
      <c r="AM25" s="9">
        <v>52874.36</v>
      </c>
      <c r="AN25" s="9">
        <v>0</v>
      </c>
      <c r="AO25" s="9">
        <v>64329.97</v>
      </c>
      <c r="AP25" s="37">
        <v>4605912.1899999976</v>
      </c>
    </row>
    <row r="26" spans="1:42">
      <c r="A26" s="18" t="s">
        <v>21</v>
      </c>
      <c r="B26" s="9">
        <v>1168131.42</v>
      </c>
      <c r="C26" s="9">
        <v>812250.69</v>
      </c>
      <c r="D26" s="9">
        <v>20149.82</v>
      </c>
      <c r="E26" s="9">
        <v>328477.06</v>
      </c>
      <c r="F26" s="9">
        <v>87300.44</v>
      </c>
      <c r="G26" s="9">
        <v>2390.56</v>
      </c>
      <c r="H26" s="9">
        <v>0</v>
      </c>
      <c r="I26" s="9">
        <v>359727.45</v>
      </c>
      <c r="J26" s="9">
        <v>2300.87</v>
      </c>
      <c r="K26" s="9">
        <v>153615.07999999999</v>
      </c>
      <c r="L26" s="9">
        <v>848.23</v>
      </c>
      <c r="M26" s="9">
        <v>405281.33</v>
      </c>
      <c r="N26" s="9">
        <v>184547.4</v>
      </c>
      <c r="O26" s="9">
        <v>60932.95</v>
      </c>
      <c r="P26" s="9">
        <v>11.46</v>
      </c>
      <c r="Q26" s="9">
        <v>4915.28</v>
      </c>
      <c r="R26" s="9">
        <v>331064.17</v>
      </c>
      <c r="S26" s="9">
        <v>40586.33</v>
      </c>
      <c r="T26" s="9">
        <v>3928.39</v>
      </c>
      <c r="U26" s="9">
        <v>3158.52</v>
      </c>
      <c r="V26" s="9">
        <v>25590.55</v>
      </c>
      <c r="W26" s="9">
        <v>43887.93</v>
      </c>
      <c r="X26" s="9">
        <v>4631.54</v>
      </c>
      <c r="Y26" s="9">
        <v>669.42</v>
      </c>
      <c r="Z26" s="9">
        <v>27180.6</v>
      </c>
      <c r="AA26" s="9">
        <v>11613.76</v>
      </c>
      <c r="AB26" s="9">
        <v>0</v>
      </c>
      <c r="AC26" s="9">
        <v>269876.59999999998</v>
      </c>
      <c r="AD26" s="9">
        <v>3728.67</v>
      </c>
      <c r="AE26" s="9">
        <v>20328.68</v>
      </c>
      <c r="AF26" s="9">
        <v>5146.2299999999996</v>
      </c>
      <c r="AG26" s="9">
        <v>0</v>
      </c>
      <c r="AH26" s="9">
        <v>0</v>
      </c>
      <c r="AI26" s="9">
        <v>7551.05</v>
      </c>
      <c r="AJ26" s="9">
        <v>0</v>
      </c>
      <c r="AK26" s="9">
        <v>0</v>
      </c>
      <c r="AL26" s="9">
        <v>17830.849999999999</v>
      </c>
      <c r="AM26" s="9">
        <v>42902.22</v>
      </c>
      <c r="AN26" s="9">
        <v>38.68</v>
      </c>
      <c r="AO26" s="9">
        <v>62123.83</v>
      </c>
      <c r="AP26" s="37">
        <v>4512718.0599999987</v>
      </c>
    </row>
    <row r="27" spans="1:42">
      <c r="A27" s="18" t="s">
        <v>22</v>
      </c>
      <c r="B27" s="9">
        <v>986428.14</v>
      </c>
      <c r="C27" s="9">
        <v>795793.45</v>
      </c>
      <c r="D27" s="9">
        <v>229.75</v>
      </c>
      <c r="E27" s="9">
        <v>318088.09000000003</v>
      </c>
      <c r="F27" s="9">
        <v>47766.48</v>
      </c>
      <c r="G27" s="9">
        <v>2584.48</v>
      </c>
      <c r="H27" s="9">
        <v>0</v>
      </c>
      <c r="I27" s="9">
        <v>204523.41</v>
      </c>
      <c r="J27" s="9">
        <v>2058.59</v>
      </c>
      <c r="K27" s="9">
        <v>160974.18</v>
      </c>
      <c r="L27" s="9">
        <v>1012.86</v>
      </c>
      <c r="M27" s="9">
        <v>365443.06</v>
      </c>
      <c r="N27" s="9">
        <v>207039.52</v>
      </c>
      <c r="O27" s="9">
        <v>45189.71</v>
      </c>
      <c r="P27" s="9">
        <v>654.04</v>
      </c>
      <c r="Q27" s="9">
        <v>4149.78</v>
      </c>
      <c r="R27" s="9">
        <v>332250.03000000003</v>
      </c>
      <c r="S27" s="9">
        <v>45171.34</v>
      </c>
      <c r="T27" s="9">
        <v>34357.97</v>
      </c>
      <c r="U27" s="9">
        <v>4619.45</v>
      </c>
      <c r="V27" s="9">
        <v>20949.740000000002</v>
      </c>
      <c r="W27" s="9">
        <v>48323.29</v>
      </c>
      <c r="X27" s="9">
        <v>5868.25</v>
      </c>
      <c r="Y27" s="9">
        <v>451.7</v>
      </c>
      <c r="Z27" s="9">
        <v>28273.87</v>
      </c>
      <c r="AA27" s="9">
        <v>10873.45</v>
      </c>
      <c r="AB27" s="9">
        <v>551.27</v>
      </c>
      <c r="AC27" s="9">
        <v>267947.51</v>
      </c>
      <c r="AD27" s="9">
        <v>5184.6499999999996</v>
      </c>
      <c r="AE27" s="9">
        <v>26680.09</v>
      </c>
      <c r="AF27" s="9">
        <v>3858.44</v>
      </c>
      <c r="AG27" s="9">
        <v>0</v>
      </c>
      <c r="AH27" s="9">
        <v>0</v>
      </c>
      <c r="AI27" s="9">
        <v>2542.87</v>
      </c>
      <c r="AJ27" s="9">
        <v>0</v>
      </c>
      <c r="AK27" s="9">
        <v>0</v>
      </c>
      <c r="AL27" s="9">
        <v>15981.25</v>
      </c>
      <c r="AM27" s="9">
        <v>23795.119999999999</v>
      </c>
      <c r="AN27" s="9">
        <v>0</v>
      </c>
      <c r="AO27" s="9">
        <v>39668.5</v>
      </c>
      <c r="AP27" s="37">
        <v>4059284.33</v>
      </c>
    </row>
    <row r="28" spans="1:42">
      <c r="A28" s="18" t="s">
        <v>23</v>
      </c>
      <c r="B28" s="9">
        <v>997107.6</v>
      </c>
      <c r="C28" s="9">
        <v>1068452.78</v>
      </c>
      <c r="D28" s="9">
        <v>1322.76</v>
      </c>
      <c r="E28" s="9">
        <v>423320.63</v>
      </c>
      <c r="F28" s="9">
        <v>125789.11</v>
      </c>
      <c r="G28" s="9">
        <v>4554.57</v>
      </c>
      <c r="H28" s="9">
        <v>0</v>
      </c>
      <c r="I28" s="9">
        <v>62075.39</v>
      </c>
      <c r="J28" s="9">
        <v>1870.37</v>
      </c>
      <c r="K28" s="9">
        <v>166505.84</v>
      </c>
      <c r="L28" s="9">
        <v>1399.23</v>
      </c>
      <c r="M28" s="9">
        <v>407350.48</v>
      </c>
      <c r="N28" s="9">
        <v>325690.07</v>
      </c>
      <c r="O28" s="9">
        <v>54775.5</v>
      </c>
      <c r="P28" s="9">
        <v>17.04</v>
      </c>
      <c r="Q28" s="9">
        <v>4468.13</v>
      </c>
      <c r="R28" s="9">
        <v>418774.77</v>
      </c>
      <c r="S28" s="9">
        <v>90081.14</v>
      </c>
      <c r="T28" s="9">
        <v>52882.67</v>
      </c>
      <c r="U28" s="9">
        <v>5550.68</v>
      </c>
      <c r="V28" s="9">
        <v>29177.88</v>
      </c>
      <c r="W28" s="9">
        <v>64124.73</v>
      </c>
      <c r="X28" s="9">
        <v>7951.52</v>
      </c>
      <c r="Y28" s="9">
        <v>399.72</v>
      </c>
      <c r="Z28" s="9">
        <v>34339.15</v>
      </c>
      <c r="AA28" s="9">
        <v>12197.79</v>
      </c>
      <c r="AB28" s="9">
        <v>7.45</v>
      </c>
      <c r="AC28" s="9">
        <v>325866.74</v>
      </c>
      <c r="AD28" s="9">
        <v>1580.5</v>
      </c>
      <c r="AE28" s="9">
        <v>39979.15</v>
      </c>
      <c r="AF28" s="9">
        <v>4528.5</v>
      </c>
      <c r="AG28" s="9">
        <v>0</v>
      </c>
      <c r="AH28" s="9">
        <v>0</v>
      </c>
      <c r="AI28" s="9">
        <v>2155.3200000000002</v>
      </c>
      <c r="AJ28" s="9">
        <v>0</v>
      </c>
      <c r="AK28" s="9">
        <v>0</v>
      </c>
      <c r="AL28" s="9">
        <v>14403.81</v>
      </c>
      <c r="AM28" s="9">
        <v>29917.4</v>
      </c>
      <c r="AN28" s="9">
        <v>0</v>
      </c>
      <c r="AO28" s="9">
        <v>40213.82</v>
      </c>
      <c r="AP28" s="37">
        <v>4818832.2400000012</v>
      </c>
    </row>
    <row r="29" spans="1:42">
      <c r="A29" s="18"/>
      <c r="B29" s="41">
        <f t="shared" ref="B29:AP29" si="1">SUBTOTAL(109,B17:B28)</f>
        <v>13142709.850000001</v>
      </c>
      <c r="C29" s="41">
        <f t="shared" si="1"/>
        <v>12454835.729999997</v>
      </c>
      <c r="D29" s="41">
        <f t="shared" si="1"/>
        <v>306067.58999999997</v>
      </c>
      <c r="E29" s="41">
        <f t="shared" si="1"/>
        <v>3486407.67</v>
      </c>
      <c r="F29" s="41">
        <f t="shared" si="1"/>
        <v>1088776.3600000001</v>
      </c>
      <c r="G29" s="41">
        <f t="shared" si="1"/>
        <v>30099.39</v>
      </c>
      <c r="H29" s="41">
        <f t="shared" si="1"/>
        <v>0</v>
      </c>
      <c r="I29" s="41">
        <f t="shared" si="1"/>
        <v>1725614.8099999998</v>
      </c>
      <c r="J29" s="41">
        <f t="shared" si="1"/>
        <v>26478.429999999997</v>
      </c>
      <c r="K29" s="41">
        <f t="shared" si="1"/>
        <v>1742696.31</v>
      </c>
      <c r="L29" s="41">
        <f t="shared" si="1"/>
        <v>8513.94</v>
      </c>
      <c r="M29" s="41">
        <f t="shared" si="1"/>
        <v>4962187.6500000004</v>
      </c>
      <c r="N29" s="41">
        <f t="shared" si="1"/>
        <v>2318753.15</v>
      </c>
      <c r="O29" s="41">
        <f t="shared" si="1"/>
        <v>598438.49</v>
      </c>
      <c r="P29" s="41">
        <f t="shared" si="1"/>
        <v>7367.79</v>
      </c>
      <c r="Q29" s="41">
        <f t="shared" si="1"/>
        <v>43611.329999999994</v>
      </c>
      <c r="R29" s="41">
        <f t="shared" si="1"/>
        <v>3969238.36</v>
      </c>
      <c r="S29" s="41">
        <f t="shared" si="1"/>
        <v>508188.89</v>
      </c>
      <c r="T29" s="41">
        <f t="shared" si="1"/>
        <v>292079.57</v>
      </c>
      <c r="U29" s="41">
        <f t="shared" si="1"/>
        <v>50436.509999999987</v>
      </c>
      <c r="V29" s="41">
        <f t="shared" si="1"/>
        <v>337269.49</v>
      </c>
      <c r="W29" s="41">
        <f t="shared" si="1"/>
        <v>710176.99000000011</v>
      </c>
      <c r="X29" s="41">
        <f t="shared" si="1"/>
        <v>68780.789999999994</v>
      </c>
      <c r="Y29" s="41">
        <f t="shared" si="1"/>
        <v>4164.8999999999996</v>
      </c>
      <c r="Z29" s="41">
        <f t="shared" si="1"/>
        <v>337823.86</v>
      </c>
      <c r="AA29" s="41">
        <f t="shared" si="1"/>
        <v>118167.72</v>
      </c>
      <c r="AB29" s="41">
        <f t="shared" si="1"/>
        <v>9616.84</v>
      </c>
      <c r="AC29" s="41">
        <f t="shared" si="1"/>
        <v>2905603.59</v>
      </c>
      <c r="AD29" s="41">
        <f t="shared" si="1"/>
        <v>34424.980000000003</v>
      </c>
      <c r="AE29" s="41">
        <f t="shared" si="1"/>
        <v>380429.73000000004</v>
      </c>
      <c r="AF29" s="41">
        <f t="shared" si="1"/>
        <v>54737.55</v>
      </c>
      <c r="AG29" s="41">
        <f t="shared" si="1"/>
        <v>0</v>
      </c>
      <c r="AH29" s="41">
        <f t="shared" si="1"/>
        <v>0</v>
      </c>
      <c r="AI29" s="41">
        <f t="shared" si="1"/>
        <v>34864.269999999997</v>
      </c>
      <c r="AJ29" s="41">
        <f t="shared" si="1"/>
        <v>0</v>
      </c>
      <c r="AK29" s="41">
        <f t="shared" si="1"/>
        <v>0</v>
      </c>
      <c r="AL29" s="41">
        <f t="shared" si="1"/>
        <v>188059.44</v>
      </c>
      <c r="AM29" s="41">
        <f t="shared" si="1"/>
        <v>536110.16999999993</v>
      </c>
      <c r="AN29" s="41">
        <f t="shared" si="1"/>
        <v>38.68</v>
      </c>
      <c r="AO29" s="41">
        <f t="shared" si="1"/>
        <v>547337.43000000005</v>
      </c>
      <c r="AP29" s="41">
        <f t="shared" si="1"/>
        <v>53030108.249999993</v>
      </c>
    </row>
    <row r="30" spans="1:42">
      <c r="A30" s="18" t="s">
        <v>24</v>
      </c>
      <c r="B30" s="9">
        <v>739453.71</v>
      </c>
      <c r="C30" s="9">
        <v>1429994.07</v>
      </c>
      <c r="D30" s="9">
        <v>654.13</v>
      </c>
      <c r="E30" s="9">
        <v>391138.57</v>
      </c>
      <c r="F30" s="9">
        <v>75713.899999999994</v>
      </c>
      <c r="G30" s="9">
        <v>3866.06</v>
      </c>
      <c r="H30" s="9">
        <v>0</v>
      </c>
      <c r="I30" s="9">
        <v>173864.9</v>
      </c>
      <c r="J30" s="9">
        <v>1764.61</v>
      </c>
      <c r="K30" s="9">
        <v>154051.07999999999</v>
      </c>
      <c r="L30" s="9">
        <v>856.03</v>
      </c>
      <c r="M30" s="9">
        <v>284423.81</v>
      </c>
      <c r="N30" s="9">
        <v>171130.08</v>
      </c>
      <c r="O30" s="9">
        <v>41021.32</v>
      </c>
      <c r="P30" s="9">
        <v>0</v>
      </c>
      <c r="Q30" s="9">
        <v>4193.7</v>
      </c>
      <c r="R30" s="9">
        <v>310347.25</v>
      </c>
      <c r="S30" s="9">
        <v>32903.56</v>
      </c>
      <c r="T30" s="9">
        <v>44127.839999999997</v>
      </c>
      <c r="U30" s="9">
        <v>4223.99</v>
      </c>
      <c r="V30" s="9">
        <v>44846.400000000001</v>
      </c>
      <c r="W30" s="9">
        <v>46722.61</v>
      </c>
      <c r="X30" s="9">
        <v>6768.48</v>
      </c>
      <c r="Y30" s="9">
        <v>389.09</v>
      </c>
      <c r="Z30" s="9">
        <v>25642.86</v>
      </c>
      <c r="AA30" s="9">
        <v>12256.51</v>
      </c>
      <c r="AB30" s="9">
        <v>10.79</v>
      </c>
      <c r="AC30" s="9">
        <v>303989.40000000002</v>
      </c>
      <c r="AD30" s="9">
        <v>848.33</v>
      </c>
      <c r="AE30" s="9">
        <v>26390.04</v>
      </c>
      <c r="AF30" s="9">
        <v>4143.5200000000004</v>
      </c>
      <c r="AG30" s="9">
        <v>0</v>
      </c>
      <c r="AH30" s="9">
        <v>0</v>
      </c>
      <c r="AI30" s="9">
        <v>3408.44</v>
      </c>
      <c r="AJ30" s="9">
        <v>0</v>
      </c>
      <c r="AK30" s="9">
        <v>0</v>
      </c>
      <c r="AL30" s="9">
        <v>27283.07</v>
      </c>
      <c r="AM30" s="9">
        <v>21520.81</v>
      </c>
      <c r="AN30" s="9">
        <v>0</v>
      </c>
      <c r="AO30" s="9">
        <v>29357.46</v>
      </c>
      <c r="AP30" s="37">
        <v>4417306.419999999</v>
      </c>
    </row>
    <row r="31" spans="1:42">
      <c r="A31" s="18" t="s">
        <v>25</v>
      </c>
      <c r="B31" s="9">
        <v>640151.07999999996</v>
      </c>
      <c r="C31" s="9">
        <v>1375392.09</v>
      </c>
      <c r="D31" s="9">
        <v>79.03</v>
      </c>
      <c r="E31" s="9">
        <v>405719.05</v>
      </c>
      <c r="F31" s="9">
        <v>96751.6</v>
      </c>
      <c r="G31" s="9">
        <v>2418.58</v>
      </c>
      <c r="H31" s="9">
        <v>0</v>
      </c>
      <c r="I31" s="9">
        <v>100521.28</v>
      </c>
      <c r="J31" s="9">
        <v>1191.68</v>
      </c>
      <c r="K31" s="9">
        <v>143039.78</v>
      </c>
      <c r="L31" s="9">
        <v>746.18</v>
      </c>
      <c r="M31" s="9">
        <v>230548.29</v>
      </c>
      <c r="N31" s="9">
        <v>150034.56</v>
      </c>
      <c r="O31" s="9">
        <v>40515.64</v>
      </c>
      <c r="P31" s="9">
        <v>656.62</v>
      </c>
      <c r="Q31" s="9">
        <v>1966.8</v>
      </c>
      <c r="R31" s="9">
        <v>255312.75</v>
      </c>
      <c r="S31" s="9">
        <v>30502.799999999999</v>
      </c>
      <c r="T31" s="9">
        <v>72471.19</v>
      </c>
      <c r="U31" s="9">
        <v>4216.0200000000004</v>
      </c>
      <c r="V31" s="9">
        <v>45145.8</v>
      </c>
      <c r="W31" s="9">
        <v>42955.360000000001</v>
      </c>
      <c r="X31" s="9">
        <v>5846.62</v>
      </c>
      <c r="Y31" s="9">
        <v>345.31</v>
      </c>
      <c r="Z31" s="9">
        <v>24751.47</v>
      </c>
      <c r="AA31" s="9">
        <v>11586.74</v>
      </c>
      <c r="AB31" s="9">
        <v>0</v>
      </c>
      <c r="AC31" s="9">
        <v>245258.55</v>
      </c>
      <c r="AD31" s="9">
        <v>584.39</v>
      </c>
      <c r="AE31" s="9">
        <v>30795.45</v>
      </c>
      <c r="AF31" s="9">
        <v>3647.75</v>
      </c>
      <c r="AG31" s="9">
        <v>0</v>
      </c>
      <c r="AH31" s="9">
        <v>0</v>
      </c>
      <c r="AI31" s="9">
        <v>2806.94</v>
      </c>
      <c r="AJ31" s="9">
        <v>0</v>
      </c>
      <c r="AK31" s="9">
        <v>0</v>
      </c>
      <c r="AL31" s="9">
        <v>16519.400000000001</v>
      </c>
      <c r="AM31" s="9">
        <v>19535.73</v>
      </c>
      <c r="AN31" s="9">
        <v>0</v>
      </c>
      <c r="AO31" s="9">
        <v>28109.13</v>
      </c>
      <c r="AP31" s="37">
        <v>4030123.66</v>
      </c>
    </row>
    <row r="32" spans="1:42">
      <c r="A32" s="18" t="s">
        <v>26</v>
      </c>
      <c r="B32" s="9">
        <v>699337.7</v>
      </c>
      <c r="C32" s="9">
        <v>1682464.54</v>
      </c>
      <c r="D32" s="9">
        <v>3565.01</v>
      </c>
      <c r="E32" s="9">
        <v>445225.31</v>
      </c>
      <c r="F32" s="9">
        <v>122686.27</v>
      </c>
      <c r="G32" s="9">
        <v>2699.99</v>
      </c>
      <c r="H32" s="9">
        <v>0</v>
      </c>
      <c r="I32" s="9">
        <v>262540.06</v>
      </c>
      <c r="J32" s="9">
        <v>1337</v>
      </c>
      <c r="K32" s="9">
        <v>127966.88</v>
      </c>
      <c r="L32" s="9">
        <v>968.05</v>
      </c>
      <c r="M32" s="9">
        <v>206544.08</v>
      </c>
      <c r="N32" s="9">
        <v>146499.26999999999</v>
      </c>
      <c r="O32" s="9">
        <v>49782.07</v>
      </c>
      <c r="P32" s="9">
        <v>0</v>
      </c>
      <c r="Q32" s="9">
        <v>576.63</v>
      </c>
      <c r="R32" s="9">
        <v>229259.75</v>
      </c>
      <c r="S32" s="9">
        <v>34053.19</v>
      </c>
      <c r="T32" s="9">
        <v>58049.37</v>
      </c>
      <c r="U32" s="9">
        <v>2988.37</v>
      </c>
      <c r="V32" s="9">
        <v>38169.64</v>
      </c>
      <c r="W32" s="9">
        <v>29795.65</v>
      </c>
      <c r="X32" s="9">
        <v>5456.16</v>
      </c>
      <c r="Y32" s="9">
        <v>308.61</v>
      </c>
      <c r="Z32" s="9">
        <v>25167.27</v>
      </c>
      <c r="AA32" s="9">
        <v>14064.8</v>
      </c>
      <c r="AB32" s="9">
        <v>0</v>
      </c>
      <c r="AC32" s="9">
        <v>274359.27</v>
      </c>
      <c r="AD32" s="9">
        <v>2667.74</v>
      </c>
      <c r="AE32" s="9">
        <v>22796.12</v>
      </c>
      <c r="AF32" s="9">
        <v>4608.8500000000004</v>
      </c>
      <c r="AG32" s="9">
        <v>0</v>
      </c>
      <c r="AH32" s="9">
        <v>0</v>
      </c>
      <c r="AI32" s="9">
        <v>5021.24</v>
      </c>
      <c r="AJ32" s="9">
        <v>0</v>
      </c>
      <c r="AK32" s="9">
        <v>0</v>
      </c>
      <c r="AL32" s="9">
        <v>13992.77</v>
      </c>
      <c r="AM32" s="9">
        <v>20039.759999999998</v>
      </c>
      <c r="AN32" s="9">
        <v>0</v>
      </c>
      <c r="AO32" s="9">
        <v>32661.4</v>
      </c>
      <c r="AP32" s="37">
        <v>4565652.8199999994</v>
      </c>
    </row>
    <row r="33" spans="1:42">
      <c r="A33" s="18" t="s">
        <v>27</v>
      </c>
      <c r="B33" s="9">
        <v>630039.24</v>
      </c>
      <c r="C33" s="9">
        <v>1526593.06</v>
      </c>
      <c r="D33" s="9">
        <v>3577.5</v>
      </c>
      <c r="E33" s="9">
        <v>259775.14</v>
      </c>
      <c r="F33" s="9">
        <v>132808.97</v>
      </c>
      <c r="G33" s="9">
        <v>3055.24</v>
      </c>
      <c r="H33" s="9">
        <v>1694.98</v>
      </c>
      <c r="I33" s="9">
        <v>165777.07</v>
      </c>
      <c r="J33" s="9">
        <v>1831.19</v>
      </c>
      <c r="K33" s="9">
        <v>117632.42</v>
      </c>
      <c r="L33" s="9">
        <v>1007.88</v>
      </c>
      <c r="M33" s="9">
        <v>154741.57999999999</v>
      </c>
      <c r="N33" s="9">
        <v>131916.62</v>
      </c>
      <c r="O33" s="9">
        <v>42260.62</v>
      </c>
      <c r="P33" s="9">
        <v>932.45</v>
      </c>
      <c r="Q33" s="9">
        <v>653.26</v>
      </c>
      <c r="R33" s="9">
        <v>190400.18</v>
      </c>
      <c r="S33" s="9">
        <v>28857.77</v>
      </c>
      <c r="T33" s="9">
        <v>22275.43</v>
      </c>
      <c r="U33" s="9">
        <v>2578.81</v>
      </c>
      <c r="V33" s="9">
        <v>41987.26</v>
      </c>
      <c r="W33" s="9">
        <v>36923.72</v>
      </c>
      <c r="X33" s="9">
        <v>5523.6</v>
      </c>
      <c r="Y33" s="9">
        <v>295.41000000000003</v>
      </c>
      <c r="Z33" s="9">
        <v>22420.12</v>
      </c>
      <c r="AA33" s="9">
        <v>10758.17</v>
      </c>
      <c r="AB33" s="9">
        <v>0</v>
      </c>
      <c r="AC33" s="9">
        <v>241068.21</v>
      </c>
      <c r="AD33" s="9">
        <v>13026.55</v>
      </c>
      <c r="AE33" s="9">
        <v>40614.36</v>
      </c>
      <c r="AF33" s="9">
        <v>3625</v>
      </c>
      <c r="AG33" s="9">
        <v>0</v>
      </c>
      <c r="AH33" s="9">
        <v>0</v>
      </c>
      <c r="AI33" s="9">
        <v>5483.29</v>
      </c>
      <c r="AJ33" s="9">
        <v>0</v>
      </c>
      <c r="AK33" s="9">
        <v>0</v>
      </c>
      <c r="AL33" s="9">
        <v>13049.25</v>
      </c>
      <c r="AM33" s="9">
        <v>19204.79</v>
      </c>
      <c r="AN33" s="9">
        <v>0</v>
      </c>
      <c r="AO33" s="9">
        <v>27252.560000000001</v>
      </c>
      <c r="AP33" s="37">
        <v>3899641.7000000007</v>
      </c>
    </row>
    <row r="34" spans="1:42">
      <c r="A34" s="18" t="s">
        <v>28</v>
      </c>
      <c r="B34" s="9">
        <v>717580.64</v>
      </c>
      <c r="C34" s="9">
        <v>1382861.79</v>
      </c>
      <c r="D34" s="9">
        <v>10523.74</v>
      </c>
      <c r="E34" s="9">
        <v>265695.01</v>
      </c>
      <c r="F34" s="9">
        <v>93832.98</v>
      </c>
      <c r="G34" s="9">
        <v>3218.89</v>
      </c>
      <c r="H34" s="9">
        <v>0</v>
      </c>
      <c r="I34" s="9">
        <v>70732.509999999995</v>
      </c>
      <c r="J34" s="9">
        <v>1574.49</v>
      </c>
      <c r="K34" s="9">
        <v>105535.67</v>
      </c>
      <c r="L34" s="9">
        <v>1030.79</v>
      </c>
      <c r="M34" s="9">
        <v>207711.65</v>
      </c>
      <c r="N34" s="9">
        <v>140887.35999999999</v>
      </c>
      <c r="O34" s="9">
        <v>53810.66</v>
      </c>
      <c r="P34" s="9">
        <v>0</v>
      </c>
      <c r="Q34" s="9">
        <v>743.03</v>
      </c>
      <c r="R34" s="9">
        <v>215799.73</v>
      </c>
      <c r="S34" s="9">
        <v>36031.269999999997</v>
      </c>
      <c r="T34" s="9">
        <v>9655.7000000000007</v>
      </c>
      <c r="U34" s="9">
        <v>2941</v>
      </c>
      <c r="V34" s="9">
        <v>39378.85</v>
      </c>
      <c r="W34" s="9">
        <v>27800.92</v>
      </c>
      <c r="X34" s="9">
        <v>9500.25</v>
      </c>
      <c r="Y34" s="9">
        <v>293.32</v>
      </c>
      <c r="Z34" s="9">
        <v>26060.3</v>
      </c>
      <c r="AA34" s="9">
        <v>15941.4</v>
      </c>
      <c r="AB34" s="9">
        <v>227.05</v>
      </c>
      <c r="AC34" s="9">
        <v>213778.19</v>
      </c>
      <c r="AD34" s="9">
        <v>9618.59</v>
      </c>
      <c r="AE34" s="9">
        <v>28256.22</v>
      </c>
      <c r="AF34" s="9">
        <v>4398.8599999999997</v>
      </c>
      <c r="AG34" s="9">
        <v>0</v>
      </c>
      <c r="AH34" s="9">
        <v>0</v>
      </c>
      <c r="AI34" s="9">
        <v>3754.27</v>
      </c>
      <c r="AJ34" s="9">
        <v>0</v>
      </c>
      <c r="AK34" s="9">
        <v>0</v>
      </c>
      <c r="AL34" s="9">
        <v>14279.82</v>
      </c>
      <c r="AM34" s="9">
        <v>23783.19</v>
      </c>
      <c r="AN34" s="9">
        <v>0</v>
      </c>
      <c r="AO34" s="9">
        <v>34172.14</v>
      </c>
      <c r="AP34" s="37">
        <v>3771410.2799999993</v>
      </c>
    </row>
    <row r="35" spans="1:42">
      <c r="A35" s="18" t="s">
        <v>29</v>
      </c>
      <c r="B35" s="9">
        <v>1093387.32</v>
      </c>
      <c r="C35" s="9">
        <v>1094717.81</v>
      </c>
      <c r="D35" s="9">
        <v>36669.269999999997</v>
      </c>
      <c r="E35" s="9">
        <v>265196.42</v>
      </c>
      <c r="F35" s="9">
        <v>91333.94</v>
      </c>
      <c r="G35" s="9">
        <v>3068.56</v>
      </c>
      <c r="H35" s="9">
        <v>0</v>
      </c>
      <c r="I35" s="9">
        <v>190461.4</v>
      </c>
      <c r="J35" s="9">
        <v>1892.86</v>
      </c>
      <c r="K35" s="9">
        <v>139981.35999999999</v>
      </c>
      <c r="L35" s="9">
        <v>1748.88</v>
      </c>
      <c r="M35" s="9">
        <v>332222.99</v>
      </c>
      <c r="N35" s="9">
        <v>153381.59</v>
      </c>
      <c r="O35" s="9">
        <v>62086.54</v>
      </c>
      <c r="P35" s="9">
        <v>0</v>
      </c>
      <c r="Q35" s="9">
        <v>848.19</v>
      </c>
      <c r="R35" s="9">
        <v>270139.19</v>
      </c>
      <c r="S35" s="9">
        <v>41509.379999999997</v>
      </c>
      <c r="T35" s="9">
        <v>9176.18</v>
      </c>
      <c r="U35" s="9">
        <v>1756.74</v>
      </c>
      <c r="V35" s="9">
        <v>35795.22</v>
      </c>
      <c r="W35" s="9">
        <v>34549.24</v>
      </c>
      <c r="X35" s="9">
        <v>4556.5600000000004</v>
      </c>
      <c r="Y35" s="9">
        <v>602.54</v>
      </c>
      <c r="Z35" s="9">
        <v>29724.18</v>
      </c>
      <c r="AA35" s="9">
        <v>16643.45</v>
      </c>
      <c r="AB35" s="9">
        <v>243.13</v>
      </c>
      <c r="AC35" s="9">
        <v>168246.55</v>
      </c>
      <c r="AD35" s="9">
        <v>703.41</v>
      </c>
      <c r="AE35" s="9">
        <v>20607.09</v>
      </c>
      <c r="AF35" s="9">
        <v>5298.02</v>
      </c>
      <c r="AG35" s="9">
        <v>11.95</v>
      </c>
      <c r="AH35" s="9">
        <v>0</v>
      </c>
      <c r="AI35" s="9">
        <v>4590.93</v>
      </c>
      <c r="AJ35" s="9">
        <v>0</v>
      </c>
      <c r="AK35" s="9">
        <v>0</v>
      </c>
      <c r="AL35" s="9">
        <v>16909.39</v>
      </c>
      <c r="AM35" s="9">
        <v>42802.63</v>
      </c>
      <c r="AN35" s="9">
        <v>0</v>
      </c>
      <c r="AO35" s="9">
        <v>48618.78</v>
      </c>
      <c r="AP35" s="37">
        <v>4219481.6900000004</v>
      </c>
    </row>
    <row r="36" spans="1:42">
      <c r="A36" s="18" t="s">
        <v>30</v>
      </c>
      <c r="B36" s="9">
        <v>1182233.0900000001</v>
      </c>
      <c r="C36" s="9">
        <v>832945.4</v>
      </c>
      <c r="D36" s="9">
        <v>60127.32</v>
      </c>
      <c r="E36" s="9">
        <v>188415.76</v>
      </c>
      <c r="F36" s="9">
        <v>74792.53</v>
      </c>
      <c r="G36" s="9">
        <v>3665.63</v>
      </c>
      <c r="H36" s="9">
        <v>0</v>
      </c>
      <c r="I36" s="9">
        <v>110113.71</v>
      </c>
      <c r="J36" s="9">
        <v>1594.56</v>
      </c>
      <c r="K36" s="9">
        <v>127547.19</v>
      </c>
      <c r="L36" s="9">
        <v>1181.56</v>
      </c>
      <c r="M36" s="9">
        <v>339988.08</v>
      </c>
      <c r="N36" s="9">
        <v>147393.88</v>
      </c>
      <c r="O36" s="9">
        <v>59672.71</v>
      </c>
      <c r="P36" s="9">
        <v>0</v>
      </c>
      <c r="Q36" s="9">
        <v>1374.97</v>
      </c>
      <c r="R36" s="9">
        <v>243147.41</v>
      </c>
      <c r="S36" s="9">
        <v>39318.86</v>
      </c>
      <c r="T36" s="9">
        <v>10297.209999999999</v>
      </c>
      <c r="U36" s="9">
        <v>378.79</v>
      </c>
      <c r="V36" s="9">
        <v>49834.87</v>
      </c>
      <c r="W36" s="9">
        <v>22644.639999999999</v>
      </c>
      <c r="X36" s="9">
        <v>12370.85</v>
      </c>
      <c r="Y36" s="9">
        <v>461.98</v>
      </c>
      <c r="Z36" s="9">
        <v>25534.400000000001</v>
      </c>
      <c r="AA36" s="9">
        <v>16165.34</v>
      </c>
      <c r="AB36" s="9">
        <v>0</v>
      </c>
      <c r="AC36" s="9">
        <v>98335.03</v>
      </c>
      <c r="AD36" s="9">
        <v>1282.58</v>
      </c>
      <c r="AE36" s="9">
        <v>20581.34</v>
      </c>
      <c r="AF36" s="9">
        <v>3974.81</v>
      </c>
      <c r="AG36" s="9">
        <v>50.01</v>
      </c>
      <c r="AH36" s="9">
        <v>0</v>
      </c>
      <c r="AI36" s="9">
        <v>3832.91</v>
      </c>
      <c r="AJ36" s="9">
        <v>0</v>
      </c>
      <c r="AK36" s="9">
        <v>0</v>
      </c>
      <c r="AL36" s="9">
        <v>13753.47</v>
      </c>
      <c r="AM36" s="9">
        <v>38803.21</v>
      </c>
      <c r="AN36" s="9">
        <v>0</v>
      </c>
      <c r="AO36" s="9">
        <v>45290.61</v>
      </c>
      <c r="AP36" s="37">
        <v>3777104.71</v>
      </c>
    </row>
    <row r="37" spans="1:42">
      <c r="A37" s="18" t="s">
        <v>31</v>
      </c>
      <c r="B37" s="9">
        <v>1118699.48</v>
      </c>
      <c r="C37" s="9">
        <v>766404.66</v>
      </c>
      <c r="D37" s="9">
        <v>49880.35</v>
      </c>
      <c r="E37" s="9">
        <v>181873.48</v>
      </c>
      <c r="F37" s="9">
        <v>60657.33</v>
      </c>
      <c r="G37" s="9">
        <v>3456.29</v>
      </c>
      <c r="H37" s="9">
        <v>0</v>
      </c>
      <c r="I37" s="9">
        <v>95197.59</v>
      </c>
      <c r="J37" s="9">
        <v>2081.46</v>
      </c>
      <c r="K37" s="9">
        <v>115405.87</v>
      </c>
      <c r="L37" s="9">
        <v>1285</v>
      </c>
      <c r="M37" s="9">
        <v>330460.53999999998</v>
      </c>
      <c r="N37" s="9">
        <v>151571.63</v>
      </c>
      <c r="O37" s="9">
        <v>57217.919999999998</v>
      </c>
      <c r="P37" s="9">
        <v>0</v>
      </c>
      <c r="Q37" s="9">
        <v>2157.7199999999998</v>
      </c>
      <c r="R37" s="9">
        <v>229061.83</v>
      </c>
      <c r="S37" s="9">
        <v>38209.9</v>
      </c>
      <c r="T37" s="9">
        <v>5565.41</v>
      </c>
      <c r="U37" s="9">
        <v>2995.96</v>
      </c>
      <c r="V37" s="9">
        <v>46137.53</v>
      </c>
      <c r="W37" s="9">
        <v>28176.22</v>
      </c>
      <c r="X37" s="9">
        <v>4616.0200000000004</v>
      </c>
      <c r="Y37" s="9">
        <v>491.26</v>
      </c>
      <c r="Z37" s="9">
        <v>22159.66</v>
      </c>
      <c r="AA37" s="9">
        <v>13158.78</v>
      </c>
      <c r="AB37" s="9">
        <v>0</v>
      </c>
      <c r="AC37" s="9">
        <v>90180.14</v>
      </c>
      <c r="AD37" s="9">
        <v>811.39</v>
      </c>
      <c r="AE37" s="9">
        <v>28004.98</v>
      </c>
      <c r="AF37" s="9">
        <v>4722.22</v>
      </c>
      <c r="AG37" s="9">
        <v>0</v>
      </c>
      <c r="AH37" s="9">
        <v>0</v>
      </c>
      <c r="AI37" s="9">
        <v>3730.73</v>
      </c>
      <c r="AJ37" s="9">
        <v>0</v>
      </c>
      <c r="AK37" s="9">
        <v>0</v>
      </c>
      <c r="AL37" s="9">
        <v>10202.24</v>
      </c>
      <c r="AM37" s="9">
        <v>30855.96</v>
      </c>
      <c r="AN37" s="9">
        <v>0</v>
      </c>
      <c r="AO37" s="9">
        <v>45396.59</v>
      </c>
      <c r="AP37" s="37">
        <v>3540826.1400000006</v>
      </c>
    </row>
    <row r="38" spans="1:42">
      <c r="A38" s="18" t="s">
        <v>32</v>
      </c>
      <c r="B38" s="9">
        <v>1118562.53</v>
      </c>
      <c r="C38" s="9">
        <v>937382.52</v>
      </c>
      <c r="D38" s="9">
        <v>30810.62</v>
      </c>
      <c r="E38" s="9">
        <v>249712.91</v>
      </c>
      <c r="F38" s="9">
        <v>71075.960000000006</v>
      </c>
      <c r="G38" s="9">
        <v>2997.66</v>
      </c>
      <c r="H38" s="9">
        <v>0</v>
      </c>
      <c r="I38" s="9">
        <v>160875.29</v>
      </c>
      <c r="J38" s="9">
        <v>1529.55</v>
      </c>
      <c r="K38" s="9">
        <v>104401.11</v>
      </c>
      <c r="L38" s="9">
        <v>1593.47</v>
      </c>
      <c r="M38" s="9">
        <v>332205.95</v>
      </c>
      <c r="N38" s="9">
        <v>150393.63</v>
      </c>
      <c r="O38" s="9">
        <v>63783.92</v>
      </c>
      <c r="P38" s="9">
        <v>0</v>
      </c>
      <c r="Q38" s="9">
        <v>1191.49</v>
      </c>
      <c r="R38" s="9">
        <v>245144.78</v>
      </c>
      <c r="S38" s="9">
        <v>37183.599999999999</v>
      </c>
      <c r="T38" s="9">
        <v>10940</v>
      </c>
      <c r="U38" s="9">
        <v>2204.7199999999998</v>
      </c>
      <c r="V38" s="9">
        <v>42173.57</v>
      </c>
      <c r="W38" s="9">
        <v>27317.59</v>
      </c>
      <c r="X38" s="9">
        <v>4604.3599999999997</v>
      </c>
      <c r="Y38" s="9">
        <v>603.63</v>
      </c>
      <c r="Z38" s="9">
        <v>22794.32</v>
      </c>
      <c r="AA38" s="9">
        <v>12776.97</v>
      </c>
      <c r="AB38" s="9">
        <v>0</v>
      </c>
      <c r="AC38" s="9">
        <v>123937.3</v>
      </c>
      <c r="AD38" s="9">
        <v>1094.8499999999999</v>
      </c>
      <c r="AE38" s="9">
        <v>27610.23</v>
      </c>
      <c r="AF38" s="9">
        <v>4843.5200000000004</v>
      </c>
      <c r="AG38" s="9">
        <v>0</v>
      </c>
      <c r="AH38" s="9">
        <v>0</v>
      </c>
      <c r="AI38" s="9">
        <v>3337.2</v>
      </c>
      <c r="AJ38" s="9">
        <v>0</v>
      </c>
      <c r="AK38" s="9">
        <v>0</v>
      </c>
      <c r="AL38" s="9">
        <v>15526.63</v>
      </c>
      <c r="AM38" s="9">
        <v>32578.41</v>
      </c>
      <c r="AN38" s="9">
        <v>0</v>
      </c>
      <c r="AO38" s="9">
        <v>38539.43</v>
      </c>
      <c r="AP38" s="37">
        <v>3879727.72</v>
      </c>
    </row>
    <row r="39" spans="1:42">
      <c r="A39" s="18" t="s">
        <v>33</v>
      </c>
      <c r="B39" s="9">
        <v>1046473.97</v>
      </c>
      <c r="C39" s="9">
        <v>938372.55</v>
      </c>
      <c r="D39" s="9">
        <v>24789.96</v>
      </c>
      <c r="E39" s="9">
        <v>331148.67</v>
      </c>
      <c r="F39" s="9">
        <v>88720.14</v>
      </c>
      <c r="G39" s="9">
        <v>2869.03</v>
      </c>
      <c r="H39" s="9">
        <v>0</v>
      </c>
      <c r="I39" s="9">
        <v>85411.97</v>
      </c>
      <c r="J39" s="9">
        <v>1520.79</v>
      </c>
      <c r="K39" s="9">
        <v>102263.4</v>
      </c>
      <c r="L39" s="9">
        <v>1181.6300000000001</v>
      </c>
      <c r="M39" s="9">
        <v>274392.62</v>
      </c>
      <c r="N39" s="9">
        <v>154721.38</v>
      </c>
      <c r="O39" s="9">
        <v>56018.720000000001</v>
      </c>
      <c r="P39" s="9">
        <v>0</v>
      </c>
      <c r="Q39" s="9">
        <v>4709</v>
      </c>
      <c r="R39" s="9">
        <v>228042.72</v>
      </c>
      <c r="S39" s="9">
        <v>28253.42</v>
      </c>
      <c r="T39" s="9">
        <v>10956</v>
      </c>
      <c r="U39" s="9">
        <v>877.56</v>
      </c>
      <c r="V39" s="9">
        <v>53635.24</v>
      </c>
      <c r="W39" s="9">
        <v>10291.370000000001</v>
      </c>
      <c r="X39" s="9">
        <v>5110.07</v>
      </c>
      <c r="Y39" s="9">
        <v>537.46</v>
      </c>
      <c r="Z39" s="9">
        <v>24050.93</v>
      </c>
      <c r="AA39" s="9">
        <v>12305.86</v>
      </c>
      <c r="AB39" s="9">
        <v>0</v>
      </c>
      <c r="AC39" s="9">
        <v>148682.37</v>
      </c>
      <c r="AD39" s="9">
        <v>1599.21</v>
      </c>
      <c r="AE39" s="9">
        <v>28613.32</v>
      </c>
      <c r="AF39" s="9">
        <v>3849.6</v>
      </c>
      <c r="AG39" s="9">
        <v>0</v>
      </c>
      <c r="AH39" s="9">
        <v>0</v>
      </c>
      <c r="AI39" s="9">
        <v>7756.53</v>
      </c>
      <c r="AJ39" s="9">
        <v>0</v>
      </c>
      <c r="AK39" s="9">
        <v>0</v>
      </c>
      <c r="AL39" s="9">
        <v>11783.05</v>
      </c>
      <c r="AM39" s="9">
        <v>27731.14</v>
      </c>
      <c r="AN39" s="9">
        <v>0</v>
      </c>
      <c r="AO39" s="9">
        <v>44706.92</v>
      </c>
      <c r="AP39" s="37">
        <v>3761376.6</v>
      </c>
    </row>
    <row r="40" spans="1:42">
      <c r="A40" s="18" t="s">
        <v>34</v>
      </c>
      <c r="B40" s="9">
        <v>1169356.3600000001</v>
      </c>
      <c r="C40" s="9">
        <v>829633.92</v>
      </c>
      <c r="D40" s="9">
        <v>20932.82</v>
      </c>
      <c r="E40" s="9">
        <v>272640.21000000002</v>
      </c>
      <c r="F40" s="9">
        <v>115099.83</v>
      </c>
      <c r="G40" s="9">
        <v>3157.96</v>
      </c>
      <c r="H40" s="9">
        <v>0</v>
      </c>
      <c r="I40" s="9">
        <v>161458.54</v>
      </c>
      <c r="J40" s="9">
        <v>1705.27</v>
      </c>
      <c r="K40" s="9">
        <v>107209.06</v>
      </c>
      <c r="L40" s="9">
        <v>1211.44</v>
      </c>
      <c r="M40" s="9">
        <v>274468.56</v>
      </c>
      <c r="N40" s="9">
        <v>140413.04</v>
      </c>
      <c r="O40" s="9">
        <v>46538.76</v>
      </c>
      <c r="P40" s="9">
        <v>1645.18</v>
      </c>
      <c r="Q40" s="9">
        <v>3936.13</v>
      </c>
      <c r="R40" s="9">
        <v>226958.02</v>
      </c>
      <c r="S40" s="9">
        <v>27555.5</v>
      </c>
      <c r="T40" s="9">
        <v>33260.660000000003</v>
      </c>
      <c r="U40" s="9">
        <v>1686.71</v>
      </c>
      <c r="V40" s="9">
        <v>50478.27</v>
      </c>
      <c r="W40" s="9">
        <v>10998.18</v>
      </c>
      <c r="X40" s="9">
        <v>5864.86</v>
      </c>
      <c r="Y40" s="9">
        <v>1074.03</v>
      </c>
      <c r="Z40" s="9">
        <v>18676.72</v>
      </c>
      <c r="AA40" s="9">
        <v>18330.23</v>
      </c>
      <c r="AB40" s="9">
        <v>0</v>
      </c>
      <c r="AC40" s="9">
        <v>144048.39000000001</v>
      </c>
      <c r="AD40" s="9">
        <v>26</v>
      </c>
      <c r="AE40" s="9">
        <v>45567.56</v>
      </c>
      <c r="AF40" s="9">
        <v>2438.23</v>
      </c>
      <c r="AG40" s="9">
        <v>55.62</v>
      </c>
      <c r="AH40" s="9">
        <v>0</v>
      </c>
      <c r="AI40" s="9">
        <v>2994.87</v>
      </c>
      <c r="AJ40" s="9">
        <v>0</v>
      </c>
      <c r="AK40" s="9">
        <v>0</v>
      </c>
      <c r="AL40" s="9">
        <v>14106.09</v>
      </c>
      <c r="AM40" s="9">
        <v>44198.19</v>
      </c>
      <c r="AN40" s="9">
        <v>80.97</v>
      </c>
      <c r="AO40" s="9">
        <v>46156.76</v>
      </c>
      <c r="AP40" s="37">
        <v>3843962.9400000009</v>
      </c>
    </row>
    <row r="41" spans="1:42">
      <c r="A41" s="18" t="s">
        <v>35</v>
      </c>
      <c r="B41" s="9">
        <v>1202332.46</v>
      </c>
      <c r="C41" s="9">
        <v>1185990.57</v>
      </c>
      <c r="D41" s="9">
        <v>56537.19</v>
      </c>
      <c r="E41" s="9">
        <v>339153.32</v>
      </c>
      <c r="F41" s="9">
        <v>136446.64000000001</v>
      </c>
      <c r="G41" s="9">
        <v>3562.6</v>
      </c>
      <c r="H41" s="9">
        <v>0</v>
      </c>
      <c r="I41" s="9">
        <v>137968.70000000001</v>
      </c>
      <c r="J41" s="9">
        <v>2022.84</v>
      </c>
      <c r="K41" s="9">
        <v>113774.59</v>
      </c>
      <c r="L41" s="9">
        <v>2807.5</v>
      </c>
      <c r="M41" s="9">
        <v>326888.5</v>
      </c>
      <c r="N41" s="9">
        <v>242991.46</v>
      </c>
      <c r="O41" s="9">
        <v>46044.88</v>
      </c>
      <c r="P41" s="9">
        <v>0</v>
      </c>
      <c r="Q41" s="9">
        <v>3217.82</v>
      </c>
      <c r="R41" s="9">
        <v>266049.25</v>
      </c>
      <c r="S41" s="9">
        <v>55138.34</v>
      </c>
      <c r="T41" s="9">
        <v>57986.42</v>
      </c>
      <c r="U41" s="9">
        <v>3378.72</v>
      </c>
      <c r="V41" s="9">
        <v>28516.99</v>
      </c>
      <c r="W41" s="9">
        <v>12928.41</v>
      </c>
      <c r="X41" s="9">
        <v>5810.11</v>
      </c>
      <c r="Y41" s="9">
        <v>1410.51</v>
      </c>
      <c r="Z41" s="9">
        <v>21060.720000000001</v>
      </c>
      <c r="AA41" s="9">
        <v>17806.900000000001</v>
      </c>
      <c r="AB41" s="9">
        <v>0</v>
      </c>
      <c r="AC41" s="9">
        <v>156399.78</v>
      </c>
      <c r="AD41" s="9">
        <v>1471.64</v>
      </c>
      <c r="AE41" s="9">
        <v>45584.2</v>
      </c>
      <c r="AF41" s="9">
        <v>4552.0200000000004</v>
      </c>
      <c r="AG41" s="9">
        <v>0</v>
      </c>
      <c r="AH41" s="9">
        <v>0</v>
      </c>
      <c r="AI41" s="9">
        <v>2771</v>
      </c>
      <c r="AJ41" s="9">
        <v>0</v>
      </c>
      <c r="AK41" s="9">
        <v>0</v>
      </c>
      <c r="AL41" s="9">
        <v>14627.25</v>
      </c>
      <c r="AM41" s="9">
        <v>35367.21</v>
      </c>
      <c r="AN41" s="9">
        <v>0</v>
      </c>
      <c r="AO41" s="9">
        <v>46341.78</v>
      </c>
      <c r="AP41" s="37">
        <v>4576940.32</v>
      </c>
    </row>
    <row r="42" spans="1:42">
      <c r="A42" s="18"/>
      <c r="B42" s="41">
        <f t="shared" ref="B42:AP42" si="2">SUBTOTAL(109,B30:B41)</f>
        <v>11357607.579999998</v>
      </c>
      <c r="C42" s="41">
        <f t="shared" si="2"/>
        <v>13982752.98</v>
      </c>
      <c r="D42" s="41">
        <f t="shared" si="2"/>
        <v>298146.94</v>
      </c>
      <c r="E42" s="41">
        <f t="shared" si="2"/>
        <v>3595693.8499999996</v>
      </c>
      <c r="F42" s="41">
        <f t="shared" si="2"/>
        <v>1159920.0899999999</v>
      </c>
      <c r="G42" s="41">
        <f t="shared" si="2"/>
        <v>38036.49</v>
      </c>
      <c r="H42" s="41">
        <f t="shared" si="2"/>
        <v>1694.98</v>
      </c>
      <c r="I42" s="41">
        <f t="shared" si="2"/>
        <v>1714923.0200000003</v>
      </c>
      <c r="J42" s="41">
        <f t="shared" si="2"/>
        <v>20046.3</v>
      </c>
      <c r="K42" s="41">
        <f t="shared" si="2"/>
        <v>1458808.4100000001</v>
      </c>
      <c r="L42" s="41">
        <f t="shared" si="2"/>
        <v>15618.410000000002</v>
      </c>
      <c r="M42" s="41">
        <f t="shared" si="2"/>
        <v>3294596.6500000004</v>
      </c>
      <c r="N42" s="41">
        <f t="shared" si="2"/>
        <v>1881334.5</v>
      </c>
      <c r="O42" s="41">
        <f t="shared" si="2"/>
        <v>618753.76</v>
      </c>
      <c r="P42" s="41">
        <f t="shared" si="2"/>
        <v>3234.25</v>
      </c>
      <c r="Q42" s="41">
        <f t="shared" si="2"/>
        <v>25568.74</v>
      </c>
      <c r="R42" s="41">
        <f t="shared" si="2"/>
        <v>2909662.86</v>
      </c>
      <c r="S42" s="41">
        <f t="shared" si="2"/>
        <v>429517.58999999997</v>
      </c>
      <c r="T42" s="41">
        <f t="shared" si="2"/>
        <v>344761.41</v>
      </c>
      <c r="U42" s="41">
        <f t="shared" si="2"/>
        <v>30227.390000000007</v>
      </c>
      <c r="V42" s="41">
        <f t="shared" si="2"/>
        <v>516099.64000000007</v>
      </c>
      <c r="W42" s="41">
        <f t="shared" si="2"/>
        <v>331103.90999999997</v>
      </c>
      <c r="X42" s="41">
        <f t="shared" si="2"/>
        <v>76027.939999999988</v>
      </c>
      <c r="Y42" s="41">
        <f t="shared" si="2"/>
        <v>6813.15</v>
      </c>
      <c r="Z42" s="41">
        <f t="shared" si="2"/>
        <v>288042.94999999995</v>
      </c>
      <c r="AA42" s="41">
        <f t="shared" si="2"/>
        <v>171795.15000000002</v>
      </c>
      <c r="AB42" s="41">
        <f t="shared" si="2"/>
        <v>480.97</v>
      </c>
      <c r="AC42" s="41">
        <f t="shared" si="2"/>
        <v>2208283.1799999997</v>
      </c>
      <c r="AD42" s="41">
        <f t="shared" si="2"/>
        <v>33734.679999999993</v>
      </c>
      <c r="AE42" s="41">
        <f t="shared" si="2"/>
        <v>365420.91000000003</v>
      </c>
      <c r="AF42" s="41">
        <f t="shared" si="2"/>
        <v>50102.400000000009</v>
      </c>
      <c r="AG42" s="41">
        <f t="shared" si="2"/>
        <v>117.57999999999998</v>
      </c>
      <c r="AH42" s="41">
        <f t="shared" si="2"/>
        <v>0</v>
      </c>
      <c r="AI42" s="41">
        <f t="shared" si="2"/>
        <v>49488.35</v>
      </c>
      <c r="AJ42" s="41">
        <f t="shared" si="2"/>
        <v>0</v>
      </c>
      <c r="AK42" s="41">
        <f t="shared" si="2"/>
        <v>0</v>
      </c>
      <c r="AL42" s="41">
        <f t="shared" si="2"/>
        <v>182032.43</v>
      </c>
      <c r="AM42" s="41">
        <f t="shared" si="2"/>
        <v>356421.03</v>
      </c>
      <c r="AN42" s="41">
        <f t="shared" si="2"/>
        <v>80.97</v>
      </c>
      <c r="AO42" s="41">
        <f t="shared" si="2"/>
        <v>466603.56000000006</v>
      </c>
      <c r="AP42" s="41">
        <f t="shared" si="2"/>
        <v>48283555</v>
      </c>
    </row>
    <row r="43" spans="1:42">
      <c r="A43" s="18" t="s">
        <v>36</v>
      </c>
      <c r="B43" s="9">
        <v>959388.17</v>
      </c>
      <c r="C43" s="9">
        <v>1049719.4099999999</v>
      </c>
      <c r="D43" s="9">
        <v>9604.91</v>
      </c>
      <c r="E43" s="9">
        <v>267157.40999999997</v>
      </c>
      <c r="F43" s="9">
        <v>63568.85</v>
      </c>
      <c r="G43" s="9">
        <v>3532.08</v>
      </c>
      <c r="H43" s="9">
        <v>0</v>
      </c>
      <c r="I43" s="9">
        <v>123421.88</v>
      </c>
      <c r="J43" s="9">
        <v>1188.0999999999999</v>
      </c>
      <c r="K43" s="9">
        <v>93004.09</v>
      </c>
      <c r="L43" s="9">
        <v>2792.34</v>
      </c>
      <c r="M43" s="9">
        <v>258680.57</v>
      </c>
      <c r="N43" s="9">
        <v>167832.6</v>
      </c>
      <c r="O43" s="9">
        <v>34382.080000000002</v>
      </c>
      <c r="P43" s="9">
        <v>777.08</v>
      </c>
      <c r="Q43" s="9">
        <v>1118.1500000000001</v>
      </c>
      <c r="R43" s="9">
        <v>208251.51999999999</v>
      </c>
      <c r="S43" s="9">
        <v>23023.95</v>
      </c>
      <c r="T43" s="9">
        <v>40606.730000000003</v>
      </c>
      <c r="U43" s="9">
        <v>2792.49</v>
      </c>
      <c r="V43" s="9">
        <v>44164.05</v>
      </c>
      <c r="W43" s="9">
        <v>17088.46</v>
      </c>
      <c r="X43" s="9">
        <v>5699.11</v>
      </c>
      <c r="Y43" s="9">
        <v>1113.2</v>
      </c>
      <c r="Z43" s="9">
        <v>18521.53</v>
      </c>
      <c r="AA43" s="9">
        <v>12634.34</v>
      </c>
      <c r="AB43" s="9">
        <v>0</v>
      </c>
      <c r="AC43" s="9">
        <v>158906.28</v>
      </c>
      <c r="AD43" s="9">
        <v>0</v>
      </c>
      <c r="AE43" s="9">
        <v>35401.08</v>
      </c>
      <c r="AF43" s="9">
        <v>3980.43</v>
      </c>
      <c r="AG43" s="9">
        <v>0</v>
      </c>
      <c r="AH43" s="9">
        <v>0</v>
      </c>
      <c r="AI43" s="9">
        <v>1689.48</v>
      </c>
      <c r="AJ43" s="9">
        <v>0</v>
      </c>
      <c r="AK43" s="9">
        <v>15146.44</v>
      </c>
      <c r="AL43" s="9">
        <v>19154.91</v>
      </c>
      <c r="AM43" s="9">
        <v>31528.78</v>
      </c>
      <c r="AN43" s="9">
        <v>201.61</v>
      </c>
      <c r="AO43" s="9">
        <v>25625.66</v>
      </c>
      <c r="AP43" s="37">
        <v>3701697.7699999996</v>
      </c>
    </row>
    <row r="44" spans="1:42">
      <c r="A44" s="18" t="s">
        <v>37</v>
      </c>
      <c r="B44" s="9">
        <v>887881.54</v>
      </c>
      <c r="C44" s="9">
        <v>1001909.5</v>
      </c>
      <c r="D44" s="9">
        <v>57.58</v>
      </c>
      <c r="E44" s="9">
        <v>244122.25</v>
      </c>
      <c r="F44" s="9">
        <v>53912.17</v>
      </c>
      <c r="G44" s="9">
        <v>3072.16</v>
      </c>
      <c r="H44" s="9">
        <v>0</v>
      </c>
      <c r="I44" s="9">
        <v>73326.86</v>
      </c>
      <c r="J44" s="9">
        <v>1224.8900000000001</v>
      </c>
      <c r="K44" s="9">
        <v>98976.07</v>
      </c>
      <c r="L44" s="9">
        <v>3043.33</v>
      </c>
      <c r="M44" s="9">
        <v>256853.56</v>
      </c>
      <c r="N44" s="9">
        <v>153734.32</v>
      </c>
      <c r="O44" s="9">
        <v>30554.48</v>
      </c>
      <c r="P44" s="9">
        <v>0</v>
      </c>
      <c r="Q44" s="9">
        <v>1458.1</v>
      </c>
      <c r="R44" s="9">
        <v>191817.86</v>
      </c>
      <c r="S44" s="9">
        <v>21652.35</v>
      </c>
      <c r="T44" s="9">
        <v>68546.720000000001</v>
      </c>
      <c r="U44" s="9">
        <v>4929.62</v>
      </c>
      <c r="V44" s="9">
        <v>46249.4</v>
      </c>
      <c r="W44" s="9">
        <v>13343.95</v>
      </c>
      <c r="X44" s="9">
        <v>4541.42</v>
      </c>
      <c r="Y44" s="9">
        <v>1077.2</v>
      </c>
      <c r="Z44" s="9">
        <v>16533.419999999998</v>
      </c>
      <c r="AA44" s="9">
        <v>15271.17</v>
      </c>
      <c r="AB44" s="9">
        <v>0</v>
      </c>
      <c r="AC44" s="9">
        <v>146895.69</v>
      </c>
      <c r="AD44" s="9">
        <v>1799.94</v>
      </c>
      <c r="AE44" s="9">
        <v>27499.59</v>
      </c>
      <c r="AF44" s="9">
        <v>4484.1899999999996</v>
      </c>
      <c r="AG44" s="9">
        <v>0</v>
      </c>
      <c r="AH44" s="9">
        <v>0</v>
      </c>
      <c r="AI44" s="9">
        <v>2397.37</v>
      </c>
      <c r="AJ44" s="9">
        <v>0</v>
      </c>
      <c r="AK44" s="9">
        <v>8545.4500000000007</v>
      </c>
      <c r="AL44" s="9">
        <v>22536.400000000001</v>
      </c>
      <c r="AM44" s="9">
        <v>20222.38</v>
      </c>
      <c r="AN44" s="9">
        <v>195.03</v>
      </c>
      <c r="AO44" s="9">
        <v>50476.97</v>
      </c>
      <c r="AP44" s="37">
        <v>3479142.93</v>
      </c>
    </row>
    <row r="45" spans="1:42">
      <c r="A45" s="18" t="s">
        <v>38</v>
      </c>
      <c r="B45" s="9">
        <v>818662.49</v>
      </c>
      <c r="C45" s="9">
        <v>1262846.7</v>
      </c>
      <c r="D45" s="9">
        <v>1713.14</v>
      </c>
      <c r="E45" s="9">
        <v>262097.74</v>
      </c>
      <c r="F45" s="9">
        <v>103236.2</v>
      </c>
      <c r="G45" s="9">
        <v>3625.82</v>
      </c>
      <c r="H45" s="9">
        <v>0</v>
      </c>
      <c r="I45" s="9">
        <v>71871.070000000007</v>
      </c>
      <c r="J45" s="9">
        <v>1373.84</v>
      </c>
      <c r="K45" s="9">
        <v>102808.65</v>
      </c>
      <c r="L45" s="9">
        <v>3080.35</v>
      </c>
      <c r="M45" s="9">
        <v>215934.93</v>
      </c>
      <c r="N45" s="9">
        <v>175119.3</v>
      </c>
      <c r="O45" s="9">
        <v>34309.480000000003</v>
      </c>
      <c r="P45" s="9">
        <v>1012.25</v>
      </c>
      <c r="Q45" s="9">
        <v>2035.03</v>
      </c>
      <c r="R45" s="9">
        <v>196760.23</v>
      </c>
      <c r="S45" s="9">
        <v>25073.66</v>
      </c>
      <c r="T45" s="9">
        <v>51053.77</v>
      </c>
      <c r="U45" s="9">
        <v>2474.6</v>
      </c>
      <c r="V45" s="9">
        <v>32936.120000000003</v>
      </c>
      <c r="W45" s="9">
        <v>13880.44</v>
      </c>
      <c r="X45" s="9">
        <v>5020.34</v>
      </c>
      <c r="Y45" s="9">
        <v>761.95</v>
      </c>
      <c r="Z45" s="9">
        <v>20598.7</v>
      </c>
      <c r="AA45" s="9">
        <v>15143.86</v>
      </c>
      <c r="AB45" s="9">
        <v>0</v>
      </c>
      <c r="AC45" s="9">
        <v>193697.11</v>
      </c>
      <c r="AD45" s="9">
        <v>1518.22</v>
      </c>
      <c r="AE45" s="9">
        <v>35017.49</v>
      </c>
      <c r="AF45" s="9">
        <v>5413.14</v>
      </c>
      <c r="AG45" s="9">
        <v>0</v>
      </c>
      <c r="AH45" s="9">
        <v>0</v>
      </c>
      <c r="AI45" s="9">
        <v>3835.52</v>
      </c>
      <c r="AJ45" s="9">
        <v>0</v>
      </c>
      <c r="AK45" s="9">
        <v>2297.61</v>
      </c>
      <c r="AL45" s="9">
        <v>17619.7</v>
      </c>
      <c r="AM45" s="9">
        <v>21232.61</v>
      </c>
      <c r="AN45" s="9">
        <v>221.36</v>
      </c>
      <c r="AO45" s="9">
        <v>67694.679999999993</v>
      </c>
      <c r="AP45" s="37">
        <v>3771978.1</v>
      </c>
    </row>
    <row r="46" spans="1:42">
      <c r="A46" s="18" t="s">
        <v>39</v>
      </c>
      <c r="B46" s="9">
        <v>656868.19999999995</v>
      </c>
      <c r="C46" s="9">
        <v>1086272.93</v>
      </c>
      <c r="D46" s="9">
        <v>3417.25</v>
      </c>
      <c r="E46" s="9">
        <v>233314.16</v>
      </c>
      <c r="F46" s="9">
        <v>83337.37</v>
      </c>
      <c r="G46" s="9">
        <v>4095.52</v>
      </c>
      <c r="H46" s="9">
        <v>0</v>
      </c>
      <c r="I46" s="9">
        <v>75011.8</v>
      </c>
      <c r="J46" s="9">
        <v>1236.2</v>
      </c>
      <c r="K46" s="9">
        <v>98108.11</v>
      </c>
      <c r="L46" s="9">
        <v>893.81</v>
      </c>
      <c r="M46" s="9">
        <v>154066.51</v>
      </c>
      <c r="N46" s="9">
        <v>163929.60000000001</v>
      </c>
      <c r="O46" s="9">
        <v>30357.77</v>
      </c>
      <c r="P46" s="9">
        <v>0</v>
      </c>
      <c r="Q46" s="9">
        <v>953.77</v>
      </c>
      <c r="R46" s="9">
        <v>189003.75</v>
      </c>
      <c r="S46" s="9">
        <v>25676.9</v>
      </c>
      <c r="T46" s="9">
        <v>20426.22</v>
      </c>
      <c r="U46" s="9">
        <v>3401.56</v>
      </c>
      <c r="V46" s="9">
        <v>43629.42</v>
      </c>
      <c r="W46" s="9">
        <v>15134.17</v>
      </c>
      <c r="X46" s="9">
        <v>4453.04</v>
      </c>
      <c r="Y46" s="9">
        <v>907.98</v>
      </c>
      <c r="Z46" s="9">
        <v>20879.419999999998</v>
      </c>
      <c r="AA46" s="9">
        <v>12354.15</v>
      </c>
      <c r="AB46" s="9">
        <v>0</v>
      </c>
      <c r="AC46" s="9">
        <v>227127.97</v>
      </c>
      <c r="AD46" s="9">
        <v>4971.45</v>
      </c>
      <c r="AE46" s="9">
        <v>61189.77</v>
      </c>
      <c r="AF46" s="9">
        <v>3324.99</v>
      </c>
      <c r="AG46" s="9">
        <v>21.37</v>
      </c>
      <c r="AH46" s="9">
        <v>0</v>
      </c>
      <c r="AI46" s="9">
        <v>4320.71</v>
      </c>
      <c r="AJ46" s="9">
        <v>0</v>
      </c>
      <c r="AK46" s="9">
        <v>2605.6999999999998</v>
      </c>
      <c r="AL46" s="9">
        <v>22119.66</v>
      </c>
      <c r="AM46" s="9">
        <v>26913.119999999999</v>
      </c>
      <c r="AN46" s="9">
        <v>232.14</v>
      </c>
      <c r="AO46" s="9">
        <v>64214.66</v>
      </c>
      <c r="AP46" s="37">
        <v>3344771.1500000008</v>
      </c>
    </row>
    <row r="47" spans="1:42">
      <c r="A47" s="18" t="s">
        <v>40</v>
      </c>
      <c r="B47" s="9">
        <v>773208.78</v>
      </c>
      <c r="C47" s="9">
        <v>1122766.8400000001</v>
      </c>
      <c r="D47" s="9">
        <v>2556.89</v>
      </c>
      <c r="E47" s="9">
        <v>259666.36</v>
      </c>
      <c r="F47" s="9">
        <v>41254.019999999997</v>
      </c>
      <c r="G47" s="9">
        <v>3834.82</v>
      </c>
      <c r="H47" s="9">
        <v>0</v>
      </c>
      <c r="I47" s="9">
        <v>80277.820000000007</v>
      </c>
      <c r="J47" s="9">
        <v>1359.03</v>
      </c>
      <c r="K47" s="9">
        <v>106250.82</v>
      </c>
      <c r="L47" s="9">
        <v>1398.76</v>
      </c>
      <c r="M47" s="9">
        <v>188457.31</v>
      </c>
      <c r="N47" s="9">
        <v>168628.51</v>
      </c>
      <c r="O47" s="9">
        <v>37283.97</v>
      </c>
      <c r="P47" s="9">
        <v>0</v>
      </c>
      <c r="Q47" s="9">
        <v>1121.55</v>
      </c>
      <c r="R47" s="9">
        <v>212823.02</v>
      </c>
      <c r="S47" s="9">
        <v>29571.51</v>
      </c>
      <c r="T47" s="9">
        <v>19893.189999999999</v>
      </c>
      <c r="U47" s="9">
        <v>2440.0500000000002</v>
      </c>
      <c r="V47" s="9">
        <v>39606.589999999997</v>
      </c>
      <c r="W47" s="9">
        <v>16427.13</v>
      </c>
      <c r="X47" s="9">
        <v>6165.34</v>
      </c>
      <c r="Y47" s="9">
        <v>942.66</v>
      </c>
      <c r="Z47" s="9">
        <v>22271.94</v>
      </c>
      <c r="AA47" s="9">
        <v>14913.21</v>
      </c>
      <c r="AB47" s="9">
        <v>0</v>
      </c>
      <c r="AC47" s="9">
        <v>213425.71</v>
      </c>
      <c r="AD47" s="9">
        <v>0</v>
      </c>
      <c r="AE47" s="9">
        <v>71895</v>
      </c>
      <c r="AF47" s="9">
        <v>3628.2</v>
      </c>
      <c r="AG47" s="9">
        <v>0</v>
      </c>
      <c r="AH47" s="9">
        <v>0</v>
      </c>
      <c r="AI47" s="9">
        <v>1494.78</v>
      </c>
      <c r="AJ47" s="9">
        <v>0</v>
      </c>
      <c r="AK47" s="9">
        <v>2668.22</v>
      </c>
      <c r="AL47" s="9">
        <v>17028.669999999998</v>
      </c>
      <c r="AM47" s="9">
        <v>23687.87</v>
      </c>
      <c r="AN47" s="9">
        <v>275.02</v>
      </c>
      <c r="AO47" s="9">
        <v>79780.88</v>
      </c>
      <c r="AP47" s="37">
        <v>3567004.4699999983</v>
      </c>
    </row>
    <row r="48" spans="1:42">
      <c r="A48" s="18" t="s">
        <v>41</v>
      </c>
      <c r="B48" s="9">
        <v>645807.24</v>
      </c>
      <c r="C48" s="9">
        <v>895324.9</v>
      </c>
      <c r="D48" s="9">
        <v>1493.64</v>
      </c>
      <c r="E48" s="9">
        <v>208035.91</v>
      </c>
      <c r="F48" s="9">
        <v>42485.4</v>
      </c>
      <c r="G48" s="9">
        <v>3437.47</v>
      </c>
      <c r="H48" s="9">
        <v>0</v>
      </c>
      <c r="I48" s="9">
        <v>48319.68</v>
      </c>
      <c r="J48" s="9">
        <v>850.43</v>
      </c>
      <c r="K48" s="9">
        <v>102050.38</v>
      </c>
      <c r="L48" s="9">
        <v>679.7</v>
      </c>
      <c r="M48" s="9">
        <v>247329.7</v>
      </c>
      <c r="N48" s="9">
        <v>160520.56</v>
      </c>
      <c r="O48" s="9">
        <v>31097.31</v>
      </c>
      <c r="P48" s="9">
        <v>0</v>
      </c>
      <c r="Q48" s="9">
        <v>758.41</v>
      </c>
      <c r="R48" s="9">
        <v>193810.67</v>
      </c>
      <c r="S48" s="9">
        <v>27001.68</v>
      </c>
      <c r="T48" s="9">
        <v>14717.33</v>
      </c>
      <c r="U48" s="9">
        <v>1412.76</v>
      </c>
      <c r="V48" s="9">
        <v>41848.339999999997</v>
      </c>
      <c r="W48" s="9">
        <v>16152.09</v>
      </c>
      <c r="X48" s="9">
        <v>5595.2</v>
      </c>
      <c r="Y48" s="9">
        <v>550.59</v>
      </c>
      <c r="Z48" s="9">
        <v>20473.39</v>
      </c>
      <c r="AA48" s="9">
        <v>9445.9500000000007</v>
      </c>
      <c r="AB48" s="9">
        <v>0</v>
      </c>
      <c r="AC48" s="9">
        <v>199353.03</v>
      </c>
      <c r="AD48" s="9">
        <v>2438.54</v>
      </c>
      <c r="AE48" s="9">
        <v>32332.32</v>
      </c>
      <c r="AF48" s="9">
        <v>3244.69</v>
      </c>
      <c r="AG48" s="9">
        <v>12.77</v>
      </c>
      <c r="AH48" s="9">
        <v>0</v>
      </c>
      <c r="AI48" s="9">
        <v>948.29</v>
      </c>
      <c r="AJ48" s="9">
        <v>0</v>
      </c>
      <c r="AK48" s="9">
        <v>2747.3</v>
      </c>
      <c r="AL48" s="9">
        <v>8450.23</v>
      </c>
      <c r="AM48" s="9">
        <v>35801.370000000003</v>
      </c>
      <c r="AN48" s="9">
        <v>442.2</v>
      </c>
      <c r="AO48" s="9">
        <v>58349.83</v>
      </c>
      <c r="AP48" s="37">
        <v>3063319.3</v>
      </c>
    </row>
    <row r="49" spans="1:42">
      <c r="A49" s="18" t="s">
        <v>42</v>
      </c>
      <c r="B49" s="9">
        <v>991587.44</v>
      </c>
      <c r="C49" s="9">
        <v>1080089.57</v>
      </c>
      <c r="D49" s="9">
        <v>6152.36</v>
      </c>
      <c r="E49" s="9">
        <v>277213.84999999998</v>
      </c>
      <c r="F49" s="9">
        <v>48538.62</v>
      </c>
      <c r="G49" s="9">
        <v>4215.62</v>
      </c>
      <c r="H49" s="9">
        <v>0</v>
      </c>
      <c r="I49" s="9">
        <v>249356.98</v>
      </c>
      <c r="J49" s="9">
        <v>1310.56</v>
      </c>
      <c r="K49" s="9">
        <v>134687.97</v>
      </c>
      <c r="L49" s="9">
        <v>912.47</v>
      </c>
      <c r="M49" s="9">
        <v>357425.09</v>
      </c>
      <c r="N49" s="9">
        <v>190243.59</v>
      </c>
      <c r="O49" s="9">
        <v>40143.919999999998</v>
      </c>
      <c r="P49" s="9">
        <v>0</v>
      </c>
      <c r="Q49" s="9">
        <v>295.38</v>
      </c>
      <c r="R49" s="9">
        <v>214863.11</v>
      </c>
      <c r="S49" s="9">
        <v>34282.769999999997</v>
      </c>
      <c r="T49" s="9">
        <v>19503.580000000002</v>
      </c>
      <c r="U49" s="9">
        <v>1203.17</v>
      </c>
      <c r="V49" s="9">
        <v>47967.31</v>
      </c>
      <c r="W49" s="9">
        <v>11400.58</v>
      </c>
      <c r="X49" s="9">
        <v>7696.79</v>
      </c>
      <c r="Y49" s="9">
        <v>717.84</v>
      </c>
      <c r="Z49" s="9">
        <v>25026.39</v>
      </c>
      <c r="AA49" s="9">
        <v>11281.39</v>
      </c>
      <c r="AB49" s="9">
        <v>0</v>
      </c>
      <c r="AC49" s="9">
        <v>176914.5</v>
      </c>
      <c r="AD49" s="9">
        <v>0</v>
      </c>
      <c r="AE49" s="9">
        <v>19870.310000000001</v>
      </c>
      <c r="AF49" s="9">
        <v>4457.1099999999997</v>
      </c>
      <c r="AG49" s="9">
        <v>233.49</v>
      </c>
      <c r="AH49" s="9">
        <v>0</v>
      </c>
      <c r="AI49" s="9">
        <v>412.23</v>
      </c>
      <c r="AJ49" s="9">
        <v>0</v>
      </c>
      <c r="AK49" s="9">
        <v>3590.67</v>
      </c>
      <c r="AL49" s="9">
        <v>11106.04</v>
      </c>
      <c r="AM49" s="9">
        <v>31766.6</v>
      </c>
      <c r="AN49" s="9">
        <v>202.87</v>
      </c>
      <c r="AO49" s="9">
        <v>49822.1</v>
      </c>
      <c r="AP49" s="37">
        <v>4054492.2700000009</v>
      </c>
    </row>
    <row r="50" spans="1:42">
      <c r="A50" s="18" t="s">
        <v>43</v>
      </c>
      <c r="B50" s="9">
        <v>1107300.96</v>
      </c>
      <c r="C50" s="9">
        <v>1123563.8500000001</v>
      </c>
      <c r="D50" s="9">
        <v>3338.03</v>
      </c>
      <c r="E50" s="9">
        <v>302547.89</v>
      </c>
      <c r="F50" s="9">
        <v>72374.23</v>
      </c>
      <c r="G50" s="9">
        <v>4786.66</v>
      </c>
      <c r="H50" s="9">
        <v>0</v>
      </c>
      <c r="I50" s="9">
        <v>150125.88</v>
      </c>
      <c r="J50" s="9">
        <v>1247.98</v>
      </c>
      <c r="K50" s="9">
        <v>129856.82</v>
      </c>
      <c r="L50" s="9">
        <v>283.60000000000002</v>
      </c>
      <c r="M50" s="9">
        <v>326432.38</v>
      </c>
      <c r="N50" s="9">
        <v>181784.47</v>
      </c>
      <c r="O50" s="9">
        <v>38376.26</v>
      </c>
      <c r="P50" s="9">
        <v>775.41</v>
      </c>
      <c r="Q50" s="9">
        <v>0</v>
      </c>
      <c r="R50" s="9">
        <v>218907.5</v>
      </c>
      <c r="S50" s="9">
        <v>36415.9</v>
      </c>
      <c r="T50" s="9">
        <v>15449.67</v>
      </c>
      <c r="U50" s="9">
        <v>1540.04</v>
      </c>
      <c r="V50" s="9">
        <v>73113.2</v>
      </c>
      <c r="W50" s="9">
        <v>23137.75</v>
      </c>
      <c r="X50" s="9">
        <v>5720.67</v>
      </c>
      <c r="Y50" s="9">
        <v>465.09</v>
      </c>
      <c r="Z50" s="9">
        <v>25740.55</v>
      </c>
      <c r="AA50" s="9">
        <v>7625.48</v>
      </c>
      <c r="AB50" s="9">
        <v>0</v>
      </c>
      <c r="AC50" s="9">
        <v>166044.66</v>
      </c>
      <c r="AD50" s="9">
        <v>2292.48</v>
      </c>
      <c r="AE50" s="9">
        <v>29852.39</v>
      </c>
      <c r="AF50" s="9">
        <v>4846.03</v>
      </c>
      <c r="AG50" s="9">
        <v>510.38</v>
      </c>
      <c r="AH50" s="9">
        <v>0</v>
      </c>
      <c r="AI50" s="9">
        <v>230.1</v>
      </c>
      <c r="AJ50" s="9">
        <v>0</v>
      </c>
      <c r="AK50" s="9">
        <v>3687.22</v>
      </c>
      <c r="AL50" s="9">
        <v>9734.43</v>
      </c>
      <c r="AM50" s="9">
        <v>34742.769999999997</v>
      </c>
      <c r="AN50" s="9">
        <v>408.79</v>
      </c>
      <c r="AO50" s="9">
        <v>50185.29</v>
      </c>
      <c r="AP50" s="37">
        <v>4153444.81</v>
      </c>
    </row>
    <row r="51" spans="1:42">
      <c r="A51" s="18" t="s">
        <v>44</v>
      </c>
      <c r="B51" s="9">
        <v>1123576.29</v>
      </c>
      <c r="C51" s="9">
        <v>1194565.3</v>
      </c>
      <c r="D51" s="9">
        <v>566.87</v>
      </c>
      <c r="E51" s="9">
        <v>297291.74</v>
      </c>
      <c r="F51" s="9">
        <v>103662.62</v>
      </c>
      <c r="G51" s="9">
        <v>4350.6499999999996</v>
      </c>
      <c r="H51" s="9">
        <v>0</v>
      </c>
      <c r="I51" s="9">
        <v>203837.27</v>
      </c>
      <c r="J51" s="9">
        <v>1220.21</v>
      </c>
      <c r="K51" s="9">
        <v>133865.57</v>
      </c>
      <c r="L51" s="9">
        <v>133.61000000000001</v>
      </c>
      <c r="M51" s="9">
        <v>354955.16</v>
      </c>
      <c r="N51" s="9">
        <v>164882.56</v>
      </c>
      <c r="O51" s="9">
        <v>35094.730000000003</v>
      </c>
      <c r="P51" s="9">
        <v>0</v>
      </c>
      <c r="Q51" s="9">
        <v>207.03</v>
      </c>
      <c r="R51" s="9">
        <v>224541.6</v>
      </c>
      <c r="S51" s="9">
        <v>37095.339999999997</v>
      </c>
      <c r="T51" s="9">
        <v>12179.99</v>
      </c>
      <c r="U51" s="9">
        <v>1657.1</v>
      </c>
      <c r="V51" s="9">
        <v>53512.47</v>
      </c>
      <c r="W51" s="9">
        <v>29222.14</v>
      </c>
      <c r="X51" s="9">
        <v>4087.83</v>
      </c>
      <c r="Y51" s="9">
        <v>497.62</v>
      </c>
      <c r="Z51" s="9">
        <v>22396.85</v>
      </c>
      <c r="AA51" s="9">
        <v>5646.84</v>
      </c>
      <c r="AB51" s="9">
        <v>0</v>
      </c>
      <c r="AC51" s="9">
        <v>178728.77</v>
      </c>
      <c r="AD51" s="9">
        <v>3213.98</v>
      </c>
      <c r="AE51" s="9">
        <v>24836.240000000002</v>
      </c>
      <c r="AF51" s="9">
        <v>3864.46</v>
      </c>
      <c r="AG51" s="9">
        <v>762.4</v>
      </c>
      <c r="AH51" s="9">
        <v>0</v>
      </c>
      <c r="AI51" s="9">
        <v>6072.27</v>
      </c>
      <c r="AJ51" s="9">
        <v>0</v>
      </c>
      <c r="AK51" s="9">
        <v>3369.22</v>
      </c>
      <c r="AL51" s="9">
        <v>17072.28</v>
      </c>
      <c r="AM51" s="9">
        <v>32878.07</v>
      </c>
      <c r="AN51" s="9">
        <v>946.91</v>
      </c>
      <c r="AO51" s="9">
        <v>50964.43</v>
      </c>
      <c r="AP51" s="37">
        <v>4331756.4200000009</v>
      </c>
    </row>
    <row r="52" spans="1:42">
      <c r="A52" s="18" t="s">
        <v>45</v>
      </c>
      <c r="B52" s="9">
        <v>1167116.8</v>
      </c>
      <c r="C52" s="9">
        <v>1118291.24</v>
      </c>
      <c r="D52" s="9">
        <v>7242.19</v>
      </c>
      <c r="E52" s="9">
        <v>315399.39</v>
      </c>
      <c r="F52" s="9">
        <v>49296.87</v>
      </c>
      <c r="G52" s="9">
        <v>4801.5200000000004</v>
      </c>
      <c r="H52" s="9">
        <v>0</v>
      </c>
      <c r="I52" s="9">
        <v>86520.04</v>
      </c>
      <c r="J52" s="9">
        <v>942.05</v>
      </c>
      <c r="K52" s="9">
        <v>129110.5</v>
      </c>
      <c r="L52" s="9">
        <v>1306.55</v>
      </c>
      <c r="M52" s="9">
        <v>324935.40000000002</v>
      </c>
      <c r="N52" s="9">
        <v>183824.64000000001</v>
      </c>
      <c r="O52" s="9">
        <v>44829.69</v>
      </c>
      <c r="P52" s="9">
        <v>0</v>
      </c>
      <c r="Q52" s="9">
        <v>4.6900000000000004</v>
      </c>
      <c r="R52" s="9">
        <v>226368.09</v>
      </c>
      <c r="S52" s="9">
        <v>40725.980000000003</v>
      </c>
      <c r="T52" s="9">
        <v>15871.63</v>
      </c>
      <c r="U52" s="9">
        <v>1067.4100000000001</v>
      </c>
      <c r="V52" s="9">
        <v>45982.89</v>
      </c>
      <c r="W52" s="9">
        <v>26543.55</v>
      </c>
      <c r="X52" s="9">
        <v>6441.46</v>
      </c>
      <c r="Y52" s="9">
        <v>716.5</v>
      </c>
      <c r="Z52" s="9">
        <v>25251.32</v>
      </c>
      <c r="AA52" s="9">
        <v>6765.72</v>
      </c>
      <c r="AB52" s="9">
        <v>0</v>
      </c>
      <c r="AC52" s="9">
        <v>190207.72</v>
      </c>
      <c r="AD52" s="9">
        <v>3505.91</v>
      </c>
      <c r="AE52" s="9">
        <v>30898.02</v>
      </c>
      <c r="AF52" s="9">
        <v>4551.67</v>
      </c>
      <c r="AG52" s="9">
        <v>11.89</v>
      </c>
      <c r="AH52" s="9">
        <v>0</v>
      </c>
      <c r="AI52" s="9">
        <v>4842.49</v>
      </c>
      <c r="AJ52" s="9">
        <v>0</v>
      </c>
      <c r="AK52" s="9">
        <v>3921.01</v>
      </c>
      <c r="AL52" s="9">
        <v>11102.54</v>
      </c>
      <c r="AM52" s="9">
        <v>26344.94</v>
      </c>
      <c r="AN52" s="9">
        <v>726.8</v>
      </c>
      <c r="AO52" s="9">
        <v>53269.7</v>
      </c>
      <c r="AP52" s="37">
        <v>4158738.81</v>
      </c>
    </row>
    <row r="53" spans="1:42">
      <c r="A53" s="18" t="s">
        <v>46</v>
      </c>
      <c r="B53" s="9">
        <v>1117882.42</v>
      </c>
      <c r="C53" s="9">
        <v>986399.34</v>
      </c>
      <c r="D53" s="9">
        <v>92.33</v>
      </c>
      <c r="E53" s="9">
        <v>282939.39</v>
      </c>
      <c r="F53" s="9">
        <v>72993.990000000005</v>
      </c>
      <c r="G53" s="9">
        <v>4245.63</v>
      </c>
      <c r="H53" s="9">
        <v>0</v>
      </c>
      <c r="I53" s="9">
        <v>77741.100000000006</v>
      </c>
      <c r="J53" s="9">
        <v>840.55</v>
      </c>
      <c r="K53" s="9">
        <v>135675.14000000001</v>
      </c>
      <c r="L53" s="9">
        <v>1497.41</v>
      </c>
      <c r="M53" s="9">
        <v>308181.27</v>
      </c>
      <c r="N53" s="9">
        <v>181286.05</v>
      </c>
      <c r="O53" s="9">
        <v>36972.800000000003</v>
      </c>
      <c r="P53" s="9">
        <v>818.9</v>
      </c>
      <c r="Q53" s="9">
        <v>933.99</v>
      </c>
      <c r="R53" s="9">
        <v>225359.52</v>
      </c>
      <c r="S53" s="9">
        <v>41883.589999999997</v>
      </c>
      <c r="T53" s="9">
        <v>36394.080000000002</v>
      </c>
      <c r="U53" s="9">
        <v>3196.95</v>
      </c>
      <c r="V53" s="9">
        <v>48693.36</v>
      </c>
      <c r="W53" s="9">
        <v>26686.16</v>
      </c>
      <c r="X53" s="9">
        <v>7435.29</v>
      </c>
      <c r="Y53" s="9">
        <v>775.89</v>
      </c>
      <c r="Z53" s="9">
        <v>23344.49</v>
      </c>
      <c r="AA53" s="9">
        <v>11618.78</v>
      </c>
      <c r="AB53" s="9">
        <v>0</v>
      </c>
      <c r="AC53" s="9">
        <v>150591.4</v>
      </c>
      <c r="AD53" s="9">
        <v>276.25</v>
      </c>
      <c r="AE53" s="9">
        <v>24751.27</v>
      </c>
      <c r="AF53" s="9">
        <v>4537.59</v>
      </c>
      <c r="AG53" s="9">
        <v>128.9</v>
      </c>
      <c r="AH53" s="9">
        <v>0</v>
      </c>
      <c r="AI53" s="9">
        <v>2023.6</v>
      </c>
      <c r="AJ53" s="9">
        <v>0</v>
      </c>
      <c r="AK53" s="9">
        <v>2815.2</v>
      </c>
      <c r="AL53" s="9">
        <v>10294.99</v>
      </c>
      <c r="AM53" s="9">
        <v>28892.51</v>
      </c>
      <c r="AN53" s="9">
        <v>782.69</v>
      </c>
      <c r="AO53" s="9">
        <v>43833.58</v>
      </c>
      <c r="AP53" s="37">
        <v>3902816.4000000004</v>
      </c>
    </row>
    <row r="54" spans="1:42">
      <c r="A54" s="18" t="s">
        <v>47</v>
      </c>
      <c r="B54" s="9">
        <v>1204426.52</v>
      </c>
      <c r="C54" s="9">
        <v>1176178.69</v>
      </c>
      <c r="D54" s="9">
        <v>688.18</v>
      </c>
      <c r="E54" s="9">
        <v>300974.48</v>
      </c>
      <c r="F54" s="9">
        <v>108130</v>
      </c>
      <c r="G54" s="9">
        <v>5500.09</v>
      </c>
      <c r="H54" s="9">
        <v>0</v>
      </c>
      <c r="I54" s="9">
        <v>177537.17</v>
      </c>
      <c r="J54" s="9">
        <v>1104.83</v>
      </c>
      <c r="K54" s="9">
        <v>164417.79999999999</v>
      </c>
      <c r="L54" s="9">
        <v>1689.17</v>
      </c>
      <c r="M54" s="9">
        <v>353813.64</v>
      </c>
      <c r="N54" s="9">
        <v>270126.26</v>
      </c>
      <c r="O54" s="9">
        <v>40272.33</v>
      </c>
      <c r="P54" s="9">
        <v>0</v>
      </c>
      <c r="Q54" s="9">
        <v>912.73</v>
      </c>
      <c r="R54" s="9">
        <v>259395.16</v>
      </c>
      <c r="S54" s="9">
        <v>69167.02</v>
      </c>
      <c r="T54" s="9">
        <v>43755.95</v>
      </c>
      <c r="U54" s="9">
        <v>4126.26</v>
      </c>
      <c r="V54" s="9">
        <v>50006.31</v>
      </c>
      <c r="W54" s="9">
        <v>21969.47</v>
      </c>
      <c r="X54" s="9">
        <v>8183.68</v>
      </c>
      <c r="Y54" s="9">
        <v>870.28</v>
      </c>
      <c r="Z54" s="9">
        <v>25777.21</v>
      </c>
      <c r="AA54" s="9">
        <v>15860.82</v>
      </c>
      <c r="AB54" s="9">
        <v>0</v>
      </c>
      <c r="AC54" s="9">
        <v>156242.88</v>
      </c>
      <c r="AD54" s="9">
        <v>0</v>
      </c>
      <c r="AE54" s="9">
        <v>26151.08</v>
      </c>
      <c r="AF54" s="9">
        <v>4258.6099999999997</v>
      </c>
      <c r="AG54" s="9">
        <v>0</v>
      </c>
      <c r="AH54" s="9">
        <v>332.62</v>
      </c>
      <c r="AI54" s="9">
        <v>908.26</v>
      </c>
      <c r="AJ54" s="9">
        <v>0</v>
      </c>
      <c r="AK54" s="9">
        <v>3696.67</v>
      </c>
      <c r="AL54" s="9">
        <v>12297.86</v>
      </c>
      <c r="AM54" s="9">
        <v>38887.379999999997</v>
      </c>
      <c r="AN54" s="9">
        <v>765.42</v>
      </c>
      <c r="AO54" s="9">
        <v>35813.040000000001</v>
      </c>
      <c r="AP54" s="37">
        <v>4584237.87</v>
      </c>
    </row>
    <row r="55" spans="1:42">
      <c r="A55" s="18"/>
      <c r="B55" s="41">
        <f t="shared" ref="B55:AP55" si="3">SUBTOTAL(109,B43:B54)</f>
        <v>11453706.850000001</v>
      </c>
      <c r="C55" s="41">
        <f t="shared" si="3"/>
        <v>13097928.270000001</v>
      </c>
      <c r="D55" s="41">
        <f t="shared" si="3"/>
        <v>36923.370000000003</v>
      </c>
      <c r="E55" s="41">
        <f t="shared" si="3"/>
        <v>3250760.57</v>
      </c>
      <c r="F55" s="41">
        <f t="shared" si="3"/>
        <v>842790.34</v>
      </c>
      <c r="G55" s="41">
        <f t="shared" si="3"/>
        <v>49498.040000000008</v>
      </c>
      <c r="H55" s="41">
        <f t="shared" si="3"/>
        <v>0</v>
      </c>
      <c r="I55" s="41">
        <f t="shared" si="3"/>
        <v>1417347.55</v>
      </c>
      <c r="J55" s="41">
        <f t="shared" si="3"/>
        <v>13898.669999999996</v>
      </c>
      <c r="K55" s="41">
        <f t="shared" si="3"/>
        <v>1428811.9200000002</v>
      </c>
      <c r="L55" s="41">
        <f t="shared" si="3"/>
        <v>17711.099999999999</v>
      </c>
      <c r="M55" s="41">
        <f t="shared" si="3"/>
        <v>3347065.5200000005</v>
      </c>
      <c r="N55" s="41">
        <f t="shared" si="3"/>
        <v>2161912.4600000004</v>
      </c>
      <c r="O55" s="41">
        <f t="shared" si="3"/>
        <v>433674.82</v>
      </c>
      <c r="P55" s="41">
        <f t="shared" si="3"/>
        <v>3383.64</v>
      </c>
      <c r="Q55" s="41">
        <f t="shared" si="3"/>
        <v>9798.8299999999981</v>
      </c>
      <c r="R55" s="41">
        <f t="shared" si="3"/>
        <v>2561902.0300000003</v>
      </c>
      <c r="S55" s="41">
        <f t="shared" si="3"/>
        <v>411570.65</v>
      </c>
      <c r="T55" s="41">
        <f t="shared" si="3"/>
        <v>358398.86000000004</v>
      </c>
      <c r="U55" s="41">
        <f t="shared" si="3"/>
        <v>30242.010000000002</v>
      </c>
      <c r="V55" s="41">
        <f t="shared" si="3"/>
        <v>567709.46</v>
      </c>
      <c r="W55" s="41">
        <f t="shared" si="3"/>
        <v>230985.88999999998</v>
      </c>
      <c r="X55" s="41">
        <f t="shared" si="3"/>
        <v>71040.17</v>
      </c>
      <c r="Y55" s="41">
        <f t="shared" si="3"/>
        <v>9396.8000000000011</v>
      </c>
      <c r="Z55" s="41">
        <f t="shared" si="3"/>
        <v>266815.20999999996</v>
      </c>
      <c r="AA55" s="41">
        <f t="shared" si="3"/>
        <v>138561.71</v>
      </c>
      <c r="AB55" s="41">
        <f t="shared" si="3"/>
        <v>0</v>
      </c>
      <c r="AC55" s="41">
        <f t="shared" si="3"/>
        <v>2158135.7199999997</v>
      </c>
      <c r="AD55" s="41">
        <f t="shared" si="3"/>
        <v>20016.77</v>
      </c>
      <c r="AE55" s="41">
        <f t="shared" si="3"/>
        <v>419694.56000000006</v>
      </c>
      <c r="AF55" s="41">
        <f t="shared" si="3"/>
        <v>50591.11</v>
      </c>
      <c r="AG55" s="41">
        <f t="shared" si="3"/>
        <v>1681.2</v>
      </c>
      <c r="AH55" s="41">
        <f t="shared" si="3"/>
        <v>332.62</v>
      </c>
      <c r="AI55" s="41">
        <f t="shared" si="3"/>
        <v>29175.099999999995</v>
      </c>
      <c r="AJ55" s="41">
        <f t="shared" si="3"/>
        <v>0</v>
      </c>
      <c r="AK55" s="41">
        <f t="shared" si="3"/>
        <v>55090.71</v>
      </c>
      <c r="AL55" s="41">
        <f t="shared" si="3"/>
        <v>178517.70999999996</v>
      </c>
      <c r="AM55" s="41">
        <f t="shared" si="3"/>
        <v>352898.4</v>
      </c>
      <c r="AN55" s="41">
        <f t="shared" si="3"/>
        <v>5400.84</v>
      </c>
      <c r="AO55" s="41">
        <f t="shared" si="3"/>
        <v>630030.81999999995</v>
      </c>
      <c r="AP55" s="41">
        <f t="shared" si="3"/>
        <v>46113400.299999997</v>
      </c>
    </row>
    <row r="56" spans="1:42">
      <c r="A56" s="18" t="s">
        <v>48</v>
      </c>
      <c r="B56" s="9">
        <v>995611.07</v>
      </c>
      <c r="C56" s="9">
        <v>1049335.6399999999</v>
      </c>
      <c r="D56" s="9">
        <v>10806.66</v>
      </c>
      <c r="E56" s="9">
        <v>245834.54</v>
      </c>
      <c r="F56" s="9">
        <v>102923.47</v>
      </c>
      <c r="G56" s="9">
        <v>4615.6499999999996</v>
      </c>
      <c r="H56" s="9">
        <v>0</v>
      </c>
      <c r="I56" s="9">
        <v>138002.53</v>
      </c>
      <c r="J56" s="9">
        <v>960.14</v>
      </c>
      <c r="K56" s="9">
        <v>129693.22</v>
      </c>
      <c r="L56" s="9">
        <v>1784.39</v>
      </c>
      <c r="M56" s="9">
        <v>240565.12</v>
      </c>
      <c r="N56" s="9">
        <v>149580.29</v>
      </c>
      <c r="O56" s="9">
        <v>38283.19</v>
      </c>
      <c r="P56" s="9">
        <v>0</v>
      </c>
      <c r="Q56" s="9">
        <v>1272.8499999999999</v>
      </c>
      <c r="R56" s="9">
        <v>208372.29</v>
      </c>
      <c r="S56" s="9">
        <v>27321.759999999998</v>
      </c>
      <c r="T56" s="9">
        <v>48891.11</v>
      </c>
      <c r="U56" s="9">
        <v>2876.01</v>
      </c>
      <c r="V56" s="9">
        <v>35668.269999999997</v>
      </c>
      <c r="W56" s="9">
        <v>7248.71</v>
      </c>
      <c r="X56" s="9">
        <v>9238.2900000000009</v>
      </c>
      <c r="Y56" s="9">
        <v>441.67</v>
      </c>
      <c r="Z56" s="9">
        <v>21535.23</v>
      </c>
      <c r="AA56" s="9">
        <v>21105.89</v>
      </c>
      <c r="AB56" s="9">
        <v>115.1</v>
      </c>
      <c r="AC56" s="9">
        <v>111661.42</v>
      </c>
      <c r="AD56" s="9">
        <v>197.43</v>
      </c>
      <c r="AE56" s="9">
        <v>23769.91</v>
      </c>
      <c r="AF56" s="9">
        <v>4630.25</v>
      </c>
      <c r="AG56" s="9">
        <v>0</v>
      </c>
      <c r="AH56" s="9">
        <v>0</v>
      </c>
      <c r="AI56" s="9">
        <v>359.28</v>
      </c>
      <c r="AJ56" s="9">
        <v>0</v>
      </c>
      <c r="AK56" s="9">
        <v>3312.02</v>
      </c>
      <c r="AL56" s="9">
        <v>12406.3</v>
      </c>
      <c r="AM56" s="9">
        <v>37541.410000000003</v>
      </c>
      <c r="AN56" s="9">
        <v>670.01</v>
      </c>
      <c r="AO56" s="9">
        <v>34708.410000000003</v>
      </c>
      <c r="AP56" s="37">
        <v>3721339.53</v>
      </c>
    </row>
    <row r="57" spans="1:42">
      <c r="A57" s="18" t="s">
        <v>49</v>
      </c>
      <c r="B57" s="9">
        <v>899119.19</v>
      </c>
      <c r="C57" s="9">
        <v>880798.14</v>
      </c>
      <c r="D57" s="9">
        <v>41042.379999999997</v>
      </c>
      <c r="E57" s="9">
        <v>199308.75</v>
      </c>
      <c r="F57" s="9">
        <v>120260.55</v>
      </c>
      <c r="G57" s="9">
        <v>4640.1899999999996</v>
      </c>
      <c r="H57" s="9">
        <v>0</v>
      </c>
      <c r="I57" s="9">
        <v>9884.4500000000007</v>
      </c>
      <c r="J57" s="9">
        <v>746.13</v>
      </c>
      <c r="K57" s="9">
        <v>113062.23</v>
      </c>
      <c r="L57" s="9">
        <v>2160.6</v>
      </c>
      <c r="M57" s="9">
        <v>215307.47</v>
      </c>
      <c r="N57" s="9">
        <v>138977.65</v>
      </c>
      <c r="O57" s="9">
        <v>38728.06</v>
      </c>
      <c r="P57" s="9">
        <v>0</v>
      </c>
      <c r="Q57" s="9">
        <v>377.97</v>
      </c>
      <c r="R57" s="9">
        <v>186896.45</v>
      </c>
      <c r="S57" s="9">
        <v>25653.65</v>
      </c>
      <c r="T57" s="9">
        <v>68622.320000000007</v>
      </c>
      <c r="U57" s="9">
        <v>2257.0300000000002</v>
      </c>
      <c r="V57" s="9">
        <v>36620.69</v>
      </c>
      <c r="W57" s="9">
        <v>6538.69</v>
      </c>
      <c r="X57" s="9">
        <v>8303.18</v>
      </c>
      <c r="Y57" s="9">
        <v>494.01</v>
      </c>
      <c r="Z57" s="9">
        <v>20132.59</v>
      </c>
      <c r="AA57" s="9">
        <v>22274.65</v>
      </c>
      <c r="AB57" s="9">
        <v>0</v>
      </c>
      <c r="AC57" s="9">
        <v>98109.36</v>
      </c>
      <c r="AD57" s="9">
        <v>4627.96</v>
      </c>
      <c r="AE57" s="9">
        <v>22941.75</v>
      </c>
      <c r="AF57" s="9">
        <v>3446.35</v>
      </c>
      <c r="AG57" s="9">
        <v>462.13</v>
      </c>
      <c r="AH57" s="9">
        <v>0</v>
      </c>
      <c r="AI57" s="9">
        <v>369.71</v>
      </c>
      <c r="AJ57" s="9">
        <v>0</v>
      </c>
      <c r="AK57" s="9">
        <v>2669.48</v>
      </c>
      <c r="AL57" s="9">
        <v>22854.53</v>
      </c>
      <c r="AM57" s="9">
        <v>22106</v>
      </c>
      <c r="AN57" s="9">
        <v>502.4</v>
      </c>
      <c r="AO57" s="9">
        <v>35918.5</v>
      </c>
      <c r="AP57" s="37">
        <v>3256215.189999999</v>
      </c>
    </row>
    <row r="58" spans="1:42">
      <c r="A58" s="18" t="s">
        <v>50</v>
      </c>
      <c r="B58" s="9">
        <v>710134.39</v>
      </c>
      <c r="C58" s="9">
        <v>985692.06</v>
      </c>
      <c r="D58" s="9">
        <v>10781.42</v>
      </c>
      <c r="E58" s="9">
        <v>191988.38</v>
      </c>
      <c r="F58" s="9">
        <v>87528.11</v>
      </c>
      <c r="G58" s="9">
        <v>4942.93</v>
      </c>
      <c r="H58" s="9">
        <v>0</v>
      </c>
      <c r="I58" s="9">
        <v>343609.89</v>
      </c>
      <c r="J58" s="9">
        <v>386.07</v>
      </c>
      <c r="K58" s="9">
        <v>112010.78</v>
      </c>
      <c r="L58" s="9">
        <v>2235.14</v>
      </c>
      <c r="M58" s="9">
        <v>210743.64</v>
      </c>
      <c r="N58" s="9">
        <v>146822.23000000001</v>
      </c>
      <c r="O58" s="9">
        <v>38978.81</v>
      </c>
      <c r="P58" s="9">
        <v>0</v>
      </c>
      <c r="Q58" s="9">
        <v>62.38</v>
      </c>
      <c r="R58" s="9">
        <v>196965.24</v>
      </c>
      <c r="S58" s="9">
        <v>28977.94</v>
      </c>
      <c r="T58" s="9">
        <v>43267.78</v>
      </c>
      <c r="U58" s="9">
        <v>3212.98</v>
      </c>
      <c r="V58" s="9">
        <v>30195.68</v>
      </c>
      <c r="W58" s="9">
        <v>10191.01</v>
      </c>
      <c r="X58" s="9">
        <v>9701.81</v>
      </c>
      <c r="Y58" s="9">
        <v>739.06</v>
      </c>
      <c r="Z58" s="9">
        <v>19361.849999999999</v>
      </c>
      <c r="AA58" s="9">
        <v>15966.2</v>
      </c>
      <c r="AB58" s="9">
        <v>0</v>
      </c>
      <c r="AC58" s="9">
        <v>146719.29999999999</v>
      </c>
      <c r="AD58" s="9">
        <v>3020.86</v>
      </c>
      <c r="AE58" s="9">
        <v>17671.599999999999</v>
      </c>
      <c r="AF58" s="9">
        <v>3351.58</v>
      </c>
      <c r="AG58" s="9">
        <v>420.86</v>
      </c>
      <c r="AH58" s="9">
        <v>0</v>
      </c>
      <c r="AI58" s="9">
        <v>365.93</v>
      </c>
      <c r="AJ58" s="9">
        <v>0</v>
      </c>
      <c r="AK58" s="9">
        <v>2395.41</v>
      </c>
      <c r="AL58" s="9">
        <v>12177.31</v>
      </c>
      <c r="AM58" s="9">
        <v>20314.41</v>
      </c>
      <c r="AN58" s="9">
        <v>755.57</v>
      </c>
      <c r="AO58" s="9">
        <v>48251.21</v>
      </c>
      <c r="AP58" s="37">
        <v>3459939.82</v>
      </c>
    </row>
    <row r="59" spans="1:42">
      <c r="A59" s="18" t="s">
        <v>51</v>
      </c>
      <c r="B59" s="9">
        <v>687638.46</v>
      </c>
      <c r="C59" s="9">
        <v>1195821.03</v>
      </c>
      <c r="D59" s="9">
        <v>12067.52</v>
      </c>
      <c r="E59" s="9">
        <v>277082.82</v>
      </c>
      <c r="F59" s="9">
        <v>73261.02</v>
      </c>
      <c r="G59" s="9">
        <v>4259.58</v>
      </c>
      <c r="H59" s="9">
        <v>0</v>
      </c>
      <c r="I59" s="9">
        <v>116208.17</v>
      </c>
      <c r="J59" s="9">
        <v>490.06</v>
      </c>
      <c r="K59" s="9">
        <v>109947.29</v>
      </c>
      <c r="L59" s="9">
        <v>192.38</v>
      </c>
      <c r="M59" s="9">
        <v>179278.71</v>
      </c>
      <c r="N59" s="9">
        <v>168184.18</v>
      </c>
      <c r="O59" s="9">
        <v>42817.82</v>
      </c>
      <c r="P59" s="9">
        <v>0</v>
      </c>
      <c r="Q59" s="9">
        <v>0</v>
      </c>
      <c r="R59" s="9">
        <v>211038.62</v>
      </c>
      <c r="S59" s="9">
        <v>30603.119999999999</v>
      </c>
      <c r="T59" s="9">
        <v>26264.85</v>
      </c>
      <c r="U59" s="9">
        <v>2114.38</v>
      </c>
      <c r="V59" s="9">
        <v>48481.98</v>
      </c>
      <c r="W59" s="9">
        <v>11012.47</v>
      </c>
      <c r="X59" s="9">
        <v>10043.01</v>
      </c>
      <c r="Y59" s="9">
        <v>526.09</v>
      </c>
      <c r="Z59" s="9">
        <v>20339.189999999999</v>
      </c>
      <c r="AA59" s="9">
        <v>17995.91</v>
      </c>
      <c r="AB59" s="9">
        <v>0</v>
      </c>
      <c r="AC59" s="9">
        <v>158822.56</v>
      </c>
      <c r="AD59" s="9">
        <v>1591.65</v>
      </c>
      <c r="AE59" s="9">
        <v>28029.67</v>
      </c>
      <c r="AF59" s="9">
        <v>3349.67</v>
      </c>
      <c r="AG59" s="9">
        <v>169.61</v>
      </c>
      <c r="AH59" s="9">
        <v>0</v>
      </c>
      <c r="AI59" s="9">
        <v>301.8</v>
      </c>
      <c r="AJ59" s="9">
        <v>0</v>
      </c>
      <c r="AK59" s="9">
        <v>3807.18</v>
      </c>
      <c r="AL59" s="9">
        <v>14553.39</v>
      </c>
      <c r="AM59" s="9">
        <v>27471.65</v>
      </c>
      <c r="AN59" s="9">
        <v>921.11</v>
      </c>
      <c r="AO59" s="9">
        <v>42948.18</v>
      </c>
      <c r="AP59" s="37">
        <v>3527635.13</v>
      </c>
    </row>
    <row r="60" spans="1:42">
      <c r="A60" s="18" t="s">
        <v>52</v>
      </c>
      <c r="B60" s="9">
        <v>736553.02</v>
      </c>
      <c r="C60" s="9">
        <v>1121802.45</v>
      </c>
      <c r="D60" s="9">
        <v>650.22</v>
      </c>
      <c r="E60" s="9">
        <v>278811.49</v>
      </c>
      <c r="F60" s="9">
        <v>56456.22</v>
      </c>
      <c r="G60" s="9">
        <v>5654.31</v>
      </c>
      <c r="H60" s="9">
        <v>0</v>
      </c>
      <c r="I60" s="9">
        <v>177273.14</v>
      </c>
      <c r="J60" s="9">
        <v>600.47</v>
      </c>
      <c r="K60" s="9">
        <v>112996.05</v>
      </c>
      <c r="L60" s="9">
        <v>250.92</v>
      </c>
      <c r="M60" s="9">
        <v>218529.99</v>
      </c>
      <c r="N60" s="9">
        <v>189256.17</v>
      </c>
      <c r="O60" s="9">
        <v>48426.95</v>
      </c>
      <c r="P60" s="9">
        <v>0</v>
      </c>
      <c r="Q60" s="9">
        <v>40.68</v>
      </c>
      <c r="R60" s="9">
        <v>235117.1</v>
      </c>
      <c r="S60" s="9">
        <v>32258.22</v>
      </c>
      <c r="T60" s="9">
        <v>25931.19</v>
      </c>
      <c r="U60" s="9">
        <v>1095.4000000000001</v>
      </c>
      <c r="V60" s="9">
        <v>58737.49</v>
      </c>
      <c r="W60" s="9">
        <v>9658.99</v>
      </c>
      <c r="X60" s="9">
        <v>7143.63</v>
      </c>
      <c r="Y60" s="9">
        <v>431.28</v>
      </c>
      <c r="Z60" s="9">
        <v>23331.82</v>
      </c>
      <c r="AA60" s="9">
        <v>20559.82</v>
      </c>
      <c r="AB60" s="9">
        <v>0</v>
      </c>
      <c r="AC60" s="9">
        <v>163182.04999999999</v>
      </c>
      <c r="AD60" s="9">
        <v>0</v>
      </c>
      <c r="AE60" s="9">
        <v>46930.74</v>
      </c>
      <c r="AF60" s="9">
        <v>3755.27</v>
      </c>
      <c r="AG60" s="9">
        <v>11.06</v>
      </c>
      <c r="AH60" s="9">
        <v>0</v>
      </c>
      <c r="AI60" s="9">
        <v>266.11</v>
      </c>
      <c r="AJ60" s="9">
        <v>0</v>
      </c>
      <c r="AK60" s="9">
        <v>3559.29</v>
      </c>
      <c r="AL60" s="9">
        <v>13193.17</v>
      </c>
      <c r="AM60" s="9">
        <v>24817.119999999999</v>
      </c>
      <c r="AN60" s="9">
        <v>1194.5999999999999</v>
      </c>
      <c r="AO60" s="9">
        <v>52056.45</v>
      </c>
      <c r="AP60" s="37">
        <v>3670532.8800000008</v>
      </c>
    </row>
    <row r="61" spans="1:42">
      <c r="A61" s="18" t="s">
        <v>53</v>
      </c>
      <c r="B61" s="9">
        <v>775098.94</v>
      </c>
      <c r="C61" s="9">
        <v>1029839.55</v>
      </c>
      <c r="D61" s="9">
        <v>1319.58</v>
      </c>
      <c r="E61" s="9">
        <v>268301.32</v>
      </c>
      <c r="F61" s="9">
        <v>67247.94</v>
      </c>
      <c r="G61" s="9">
        <v>6184.38</v>
      </c>
      <c r="H61" s="9">
        <v>0</v>
      </c>
      <c r="I61" s="9">
        <v>75364.53</v>
      </c>
      <c r="J61" s="9">
        <v>1132.53</v>
      </c>
      <c r="K61" s="9">
        <v>133272.65</v>
      </c>
      <c r="L61" s="9">
        <v>79.31</v>
      </c>
      <c r="M61" s="9">
        <v>281068.84999999998</v>
      </c>
      <c r="N61" s="9">
        <v>187386.43</v>
      </c>
      <c r="O61" s="9">
        <v>47244.09</v>
      </c>
      <c r="P61" s="9">
        <v>0</v>
      </c>
      <c r="Q61" s="9">
        <v>77.150000000000006</v>
      </c>
      <c r="R61" s="9">
        <v>233757.29</v>
      </c>
      <c r="S61" s="9">
        <v>33962.36</v>
      </c>
      <c r="T61" s="9">
        <v>31382.28</v>
      </c>
      <c r="U61" s="9">
        <v>1105.08</v>
      </c>
      <c r="V61" s="9">
        <v>52444.57</v>
      </c>
      <c r="W61" s="9">
        <v>6960.87</v>
      </c>
      <c r="X61" s="9">
        <v>8824.8700000000008</v>
      </c>
      <c r="Y61" s="9">
        <v>405.75</v>
      </c>
      <c r="Z61" s="9">
        <v>22753.93</v>
      </c>
      <c r="AA61" s="9">
        <v>19563.310000000001</v>
      </c>
      <c r="AB61" s="9">
        <v>1199.8</v>
      </c>
      <c r="AC61" s="9">
        <v>163970.88</v>
      </c>
      <c r="AD61" s="9">
        <v>0</v>
      </c>
      <c r="AE61" s="9">
        <v>28674.080000000002</v>
      </c>
      <c r="AF61" s="9">
        <v>4129.46</v>
      </c>
      <c r="AG61" s="9">
        <v>11.27</v>
      </c>
      <c r="AH61" s="9">
        <v>0</v>
      </c>
      <c r="AI61" s="9">
        <v>365.25</v>
      </c>
      <c r="AJ61" s="9">
        <v>0</v>
      </c>
      <c r="AK61" s="9">
        <v>3102.9</v>
      </c>
      <c r="AL61" s="9">
        <v>8812.34</v>
      </c>
      <c r="AM61" s="9">
        <v>36687.449999999997</v>
      </c>
      <c r="AN61" s="9">
        <v>1016.19</v>
      </c>
      <c r="AO61" s="9">
        <v>41849.699999999997</v>
      </c>
      <c r="AP61" s="37">
        <v>3574596.8799999994</v>
      </c>
    </row>
    <row r="62" spans="1:42">
      <c r="A62" s="18" t="s">
        <v>54</v>
      </c>
      <c r="B62" s="9">
        <v>884481.75</v>
      </c>
      <c r="C62" s="9">
        <v>968326.33</v>
      </c>
      <c r="D62" s="9">
        <v>6109.07</v>
      </c>
      <c r="E62" s="9">
        <v>253459.78</v>
      </c>
      <c r="F62" s="9">
        <v>67863.34</v>
      </c>
      <c r="G62" s="9">
        <v>5312.26</v>
      </c>
      <c r="H62" s="9">
        <v>0</v>
      </c>
      <c r="I62" s="9">
        <v>127219.61</v>
      </c>
      <c r="J62" s="9">
        <v>1295.8399999999999</v>
      </c>
      <c r="K62" s="9">
        <v>146498.32999999999</v>
      </c>
      <c r="L62" s="9">
        <v>73.75</v>
      </c>
      <c r="M62" s="9">
        <v>351017.17</v>
      </c>
      <c r="N62" s="9">
        <v>191403.89</v>
      </c>
      <c r="O62" s="9">
        <v>52836.57</v>
      </c>
      <c r="P62" s="9">
        <v>0</v>
      </c>
      <c r="Q62" s="9">
        <v>50.02</v>
      </c>
      <c r="R62" s="9">
        <v>231383.09</v>
      </c>
      <c r="S62" s="9">
        <v>36455.480000000003</v>
      </c>
      <c r="T62" s="9">
        <v>20222.78</v>
      </c>
      <c r="U62" s="9">
        <v>1564</v>
      </c>
      <c r="V62" s="9">
        <v>53742.22</v>
      </c>
      <c r="W62" s="9">
        <v>6655.11</v>
      </c>
      <c r="X62" s="9">
        <v>8051.8</v>
      </c>
      <c r="Y62" s="9">
        <v>514.14</v>
      </c>
      <c r="Z62" s="9">
        <v>21705.13</v>
      </c>
      <c r="AA62" s="9">
        <v>22207.95</v>
      </c>
      <c r="AB62" s="9">
        <v>0</v>
      </c>
      <c r="AC62" s="9">
        <v>141708.06</v>
      </c>
      <c r="AD62" s="9">
        <v>0</v>
      </c>
      <c r="AE62" s="9">
        <v>19439.89</v>
      </c>
      <c r="AF62" s="9">
        <v>4650.13</v>
      </c>
      <c r="AG62" s="9">
        <v>156.75</v>
      </c>
      <c r="AH62" s="9">
        <v>0</v>
      </c>
      <c r="AI62" s="9">
        <v>696.15</v>
      </c>
      <c r="AJ62" s="9">
        <v>0</v>
      </c>
      <c r="AK62" s="9">
        <v>4038.27</v>
      </c>
      <c r="AL62" s="9">
        <v>7263.33</v>
      </c>
      <c r="AM62" s="9">
        <v>36621.54</v>
      </c>
      <c r="AN62" s="9">
        <v>668.2</v>
      </c>
      <c r="AO62" s="9">
        <v>43620.38</v>
      </c>
      <c r="AP62" s="37">
        <v>3717312.1099999994</v>
      </c>
    </row>
    <row r="63" spans="1:42">
      <c r="A63" s="18" t="s">
        <v>55</v>
      </c>
      <c r="B63" s="9">
        <v>1021093.89</v>
      </c>
      <c r="C63" s="9">
        <v>790852.34</v>
      </c>
      <c r="D63" s="9">
        <v>4558.42</v>
      </c>
      <c r="E63" s="9">
        <v>318375.52</v>
      </c>
      <c r="F63" s="9">
        <v>57597.34</v>
      </c>
      <c r="G63" s="9">
        <v>6478.84</v>
      </c>
      <c r="H63" s="9">
        <v>0</v>
      </c>
      <c r="I63" s="9">
        <v>105183.84</v>
      </c>
      <c r="J63" s="9">
        <v>996.7</v>
      </c>
      <c r="K63" s="9">
        <v>143311.39000000001</v>
      </c>
      <c r="L63" s="9">
        <v>17.79</v>
      </c>
      <c r="M63" s="9">
        <v>334760.73</v>
      </c>
      <c r="N63" s="9">
        <v>188112.77</v>
      </c>
      <c r="O63" s="9">
        <v>51951.91</v>
      </c>
      <c r="P63" s="9">
        <v>0</v>
      </c>
      <c r="Q63" s="9">
        <v>0</v>
      </c>
      <c r="R63" s="9">
        <v>227153.29</v>
      </c>
      <c r="S63" s="9">
        <v>41772.480000000003</v>
      </c>
      <c r="T63" s="9">
        <v>14848.01</v>
      </c>
      <c r="U63" s="9">
        <v>1060.23</v>
      </c>
      <c r="V63" s="9">
        <v>78869.61</v>
      </c>
      <c r="W63" s="9">
        <v>9199.6200000000008</v>
      </c>
      <c r="X63" s="9">
        <v>8933.9</v>
      </c>
      <c r="Y63" s="9">
        <v>567.33000000000004</v>
      </c>
      <c r="Z63" s="9">
        <v>21160.42</v>
      </c>
      <c r="AA63" s="9">
        <v>19789.3</v>
      </c>
      <c r="AB63" s="9">
        <v>0</v>
      </c>
      <c r="AC63" s="9">
        <v>119404.04</v>
      </c>
      <c r="AD63" s="9">
        <v>0</v>
      </c>
      <c r="AE63" s="9">
        <v>23740.880000000001</v>
      </c>
      <c r="AF63" s="9">
        <v>4168.21</v>
      </c>
      <c r="AG63" s="9">
        <v>168.11</v>
      </c>
      <c r="AH63" s="9">
        <v>0</v>
      </c>
      <c r="AI63" s="9">
        <v>425.09</v>
      </c>
      <c r="AJ63" s="9">
        <v>0</v>
      </c>
      <c r="AK63" s="9">
        <v>3990.52</v>
      </c>
      <c r="AL63" s="9">
        <v>9032.84</v>
      </c>
      <c r="AM63" s="9">
        <v>35869.550000000003</v>
      </c>
      <c r="AN63" s="9">
        <v>770.18</v>
      </c>
      <c r="AO63" s="9">
        <v>43050.8</v>
      </c>
      <c r="AP63" s="37">
        <v>3687265.8899999987</v>
      </c>
    </row>
    <row r="64" spans="1:42">
      <c r="A64" s="18" t="s">
        <v>56</v>
      </c>
      <c r="B64" s="9">
        <v>1030857.61</v>
      </c>
      <c r="C64" s="9">
        <v>960539.43</v>
      </c>
      <c r="D64" s="9">
        <v>1818.14</v>
      </c>
      <c r="E64" s="9">
        <v>258920.1</v>
      </c>
      <c r="F64" s="9">
        <v>81290.490000000005</v>
      </c>
      <c r="G64" s="9">
        <v>8357.31</v>
      </c>
      <c r="H64" s="9">
        <v>0</v>
      </c>
      <c r="I64" s="9">
        <v>78915.039999999994</v>
      </c>
      <c r="J64" s="9">
        <v>1104.9000000000001</v>
      </c>
      <c r="K64" s="9">
        <v>139894.42000000001</v>
      </c>
      <c r="L64" s="9">
        <v>204.14</v>
      </c>
      <c r="M64" s="9">
        <v>333830.37</v>
      </c>
      <c r="N64" s="9">
        <v>177761.26</v>
      </c>
      <c r="O64" s="9">
        <v>52449.37</v>
      </c>
      <c r="P64" s="9">
        <v>963.67</v>
      </c>
      <c r="Q64" s="9">
        <v>0</v>
      </c>
      <c r="R64" s="9">
        <v>234878.03</v>
      </c>
      <c r="S64" s="9">
        <v>34603.870000000003</v>
      </c>
      <c r="T64" s="9">
        <v>17986.61</v>
      </c>
      <c r="U64" s="9">
        <v>766.45</v>
      </c>
      <c r="V64" s="9">
        <v>62432.44</v>
      </c>
      <c r="W64" s="9">
        <v>9399.6200000000008</v>
      </c>
      <c r="X64" s="9">
        <v>9334.17</v>
      </c>
      <c r="Y64" s="9">
        <v>647.16999999999996</v>
      </c>
      <c r="Z64" s="9">
        <v>21786.73</v>
      </c>
      <c r="AA64" s="9">
        <v>20669.36</v>
      </c>
      <c r="AB64" s="9">
        <v>0</v>
      </c>
      <c r="AC64" s="9">
        <v>146493.43</v>
      </c>
      <c r="AD64" s="9">
        <v>0</v>
      </c>
      <c r="AE64" s="9">
        <v>30024.02</v>
      </c>
      <c r="AF64" s="9">
        <v>3427.77</v>
      </c>
      <c r="AG64" s="9">
        <v>300.48</v>
      </c>
      <c r="AH64" s="9">
        <v>0</v>
      </c>
      <c r="AI64" s="9">
        <v>14089.56</v>
      </c>
      <c r="AJ64" s="9">
        <v>0</v>
      </c>
      <c r="AK64" s="9">
        <v>3495.31</v>
      </c>
      <c r="AL64" s="9">
        <v>11372.02</v>
      </c>
      <c r="AM64" s="9">
        <v>41386.28</v>
      </c>
      <c r="AN64" s="9">
        <v>777</v>
      </c>
      <c r="AO64" s="9">
        <v>47688.480000000003</v>
      </c>
      <c r="AP64" s="37">
        <v>3838465.05</v>
      </c>
    </row>
    <row r="65" spans="1:42">
      <c r="A65" s="18" t="s">
        <v>57</v>
      </c>
      <c r="B65" s="9">
        <v>1078639.8</v>
      </c>
      <c r="C65" s="9">
        <v>969080.26</v>
      </c>
      <c r="D65" s="9">
        <v>17273.86</v>
      </c>
      <c r="E65" s="9">
        <v>243767.66</v>
      </c>
      <c r="F65" s="9">
        <v>130257</v>
      </c>
      <c r="G65" s="9">
        <v>5379.38</v>
      </c>
      <c r="H65" s="9">
        <v>0</v>
      </c>
      <c r="I65" s="9">
        <v>182363.56</v>
      </c>
      <c r="J65" s="9">
        <v>1054.03</v>
      </c>
      <c r="K65" s="9">
        <v>148780.29</v>
      </c>
      <c r="L65" s="9">
        <v>961.54</v>
      </c>
      <c r="M65" s="9">
        <v>341758.67</v>
      </c>
      <c r="N65" s="9">
        <v>174566.37</v>
      </c>
      <c r="O65" s="9">
        <v>54799.53</v>
      </c>
      <c r="P65" s="9">
        <v>0</v>
      </c>
      <c r="Q65" s="9">
        <v>0</v>
      </c>
      <c r="R65" s="9">
        <v>243678.99</v>
      </c>
      <c r="S65" s="9">
        <v>38570.42</v>
      </c>
      <c r="T65" s="9">
        <v>20910.43</v>
      </c>
      <c r="U65" s="9">
        <v>565.85</v>
      </c>
      <c r="V65" s="9">
        <v>65931.03</v>
      </c>
      <c r="W65" s="9">
        <v>11426.35</v>
      </c>
      <c r="X65" s="9">
        <v>9205.31</v>
      </c>
      <c r="Y65" s="9">
        <v>902.46</v>
      </c>
      <c r="Z65" s="9">
        <v>23812.63</v>
      </c>
      <c r="AA65" s="9">
        <v>22045.31</v>
      </c>
      <c r="AB65" s="9">
        <v>0</v>
      </c>
      <c r="AC65" s="9">
        <v>173196.42</v>
      </c>
      <c r="AD65" s="9">
        <v>450.49</v>
      </c>
      <c r="AE65" s="9">
        <v>25616.7</v>
      </c>
      <c r="AF65" s="9">
        <v>5201.42</v>
      </c>
      <c r="AG65" s="9">
        <v>16.010000000000002</v>
      </c>
      <c r="AH65" s="9">
        <v>337.7</v>
      </c>
      <c r="AI65" s="9">
        <v>966.83</v>
      </c>
      <c r="AJ65" s="9">
        <v>19.579999999999998</v>
      </c>
      <c r="AK65" s="9">
        <v>4577.99</v>
      </c>
      <c r="AL65" s="9">
        <v>10867.57</v>
      </c>
      <c r="AM65" s="9">
        <v>32400.33</v>
      </c>
      <c r="AN65" s="9">
        <v>611.17999999999995</v>
      </c>
      <c r="AO65" s="9">
        <v>52724.05</v>
      </c>
      <c r="AP65" s="37">
        <v>4092717</v>
      </c>
    </row>
    <row r="66" spans="1:42">
      <c r="A66" s="18" t="s">
        <v>58</v>
      </c>
      <c r="B66" s="9">
        <v>875555.31</v>
      </c>
      <c r="C66" s="9">
        <v>949927.61</v>
      </c>
      <c r="D66" s="9">
        <v>6031.53</v>
      </c>
      <c r="E66" s="9">
        <v>278882.71999999997</v>
      </c>
      <c r="F66" s="9">
        <v>154770.18</v>
      </c>
      <c r="G66" s="9">
        <v>4213.83</v>
      </c>
      <c r="H66" s="9">
        <v>0</v>
      </c>
      <c r="I66" s="9">
        <v>43013.760000000002</v>
      </c>
      <c r="J66" s="9">
        <v>829.67</v>
      </c>
      <c r="K66" s="9">
        <v>137416.79999999999</v>
      </c>
      <c r="L66" s="9">
        <v>3127.12</v>
      </c>
      <c r="M66" s="9">
        <v>315515.42</v>
      </c>
      <c r="N66" s="9">
        <v>182792.62</v>
      </c>
      <c r="O66" s="9">
        <v>47003.81</v>
      </c>
      <c r="P66" s="9">
        <v>727.88</v>
      </c>
      <c r="Q66" s="9">
        <v>0</v>
      </c>
      <c r="R66" s="9">
        <v>236566.64</v>
      </c>
      <c r="S66" s="9">
        <v>41573.24</v>
      </c>
      <c r="T66" s="9">
        <v>29269.47</v>
      </c>
      <c r="U66" s="9">
        <v>1550.03</v>
      </c>
      <c r="V66" s="9">
        <v>53954.559999999998</v>
      </c>
      <c r="W66" s="9">
        <v>10970.55</v>
      </c>
      <c r="X66" s="9">
        <v>7817.14</v>
      </c>
      <c r="Y66" s="9">
        <v>1319.37</v>
      </c>
      <c r="Z66" s="9">
        <v>22052.2</v>
      </c>
      <c r="AA66" s="9">
        <v>19309.28</v>
      </c>
      <c r="AB66" s="9">
        <v>200.22</v>
      </c>
      <c r="AC66" s="9">
        <v>144245.99</v>
      </c>
      <c r="AD66" s="9">
        <v>0</v>
      </c>
      <c r="AE66" s="9">
        <v>27869.43</v>
      </c>
      <c r="AF66" s="9">
        <v>4557.75</v>
      </c>
      <c r="AG66" s="9">
        <v>97.82</v>
      </c>
      <c r="AH66" s="9">
        <v>0</v>
      </c>
      <c r="AI66" s="9">
        <v>257.02</v>
      </c>
      <c r="AJ66" s="9">
        <v>0</v>
      </c>
      <c r="AK66" s="9">
        <v>4587.47</v>
      </c>
      <c r="AL66" s="9">
        <v>8509.85</v>
      </c>
      <c r="AM66" s="9">
        <v>31126.3</v>
      </c>
      <c r="AN66" s="9">
        <v>707.27</v>
      </c>
      <c r="AO66" s="9">
        <v>42913.43</v>
      </c>
      <c r="AP66" s="37">
        <v>3689263.2900000005</v>
      </c>
    </row>
    <row r="67" spans="1:42">
      <c r="A67" s="18" t="s">
        <v>59</v>
      </c>
      <c r="B67" s="9">
        <v>949916.1</v>
      </c>
      <c r="C67" s="9">
        <v>1263139.08</v>
      </c>
      <c r="D67" s="9">
        <v>1406.74</v>
      </c>
      <c r="E67" s="9">
        <v>320703.81</v>
      </c>
      <c r="F67" s="9">
        <v>95307.87</v>
      </c>
      <c r="G67" s="9">
        <v>5339.17</v>
      </c>
      <c r="H67" s="9">
        <v>0</v>
      </c>
      <c r="I67" s="9">
        <v>128317.85</v>
      </c>
      <c r="J67" s="9">
        <v>1393.35</v>
      </c>
      <c r="K67" s="9">
        <v>188707.23</v>
      </c>
      <c r="L67" s="9">
        <v>2666.12</v>
      </c>
      <c r="M67" s="9">
        <v>373149.93</v>
      </c>
      <c r="N67" s="9">
        <v>305281.21000000002</v>
      </c>
      <c r="O67" s="9">
        <v>62707.42</v>
      </c>
      <c r="P67" s="9">
        <v>0</v>
      </c>
      <c r="Q67" s="9">
        <v>0</v>
      </c>
      <c r="R67" s="9">
        <v>283602.37</v>
      </c>
      <c r="S67" s="9">
        <v>82719.72</v>
      </c>
      <c r="T67" s="9">
        <v>49509.8</v>
      </c>
      <c r="U67" s="9">
        <v>1885.89</v>
      </c>
      <c r="V67" s="9">
        <v>63445.59</v>
      </c>
      <c r="W67" s="9">
        <v>12852.89</v>
      </c>
      <c r="X67" s="9">
        <v>7230.08</v>
      </c>
      <c r="Y67" s="9">
        <v>849.93</v>
      </c>
      <c r="Z67" s="9">
        <v>28082.26</v>
      </c>
      <c r="AA67" s="9">
        <v>24786.26</v>
      </c>
      <c r="AB67" s="9">
        <v>0</v>
      </c>
      <c r="AC67" s="9">
        <v>162400.79</v>
      </c>
      <c r="AD67" s="9">
        <v>2617.11</v>
      </c>
      <c r="AE67" s="9">
        <v>29463.78</v>
      </c>
      <c r="AF67" s="9">
        <v>4871.79</v>
      </c>
      <c r="AG67" s="9">
        <v>22.86</v>
      </c>
      <c r="AH67" s="9">
        <v>0</v>
      </c>
      <c r="AI67" s="9">
        <v>924.45</v>
      </c>
      <c r="AJ67" s="9">
        <v>0</v>
      </c>
      <c r="AK67" s="9">
        <v>4553.13</v>
      </c>
      <c r="AL67" s="9">
        <v>14432.29</v>
      </c>
      <c r="AM67" s="9">
        <v>35381.760000000002</v>
      </c>
      <c r="AN67" s="9">
        <v>1236.81</v>
      </c>
      <c r="AO67" s="9">
        <v>48623.67</v>
      </c>
      <c r="AP67" s="37">
        <v>4557529.1100000003</v>
      </c>
    </row>
    <row r="68" spans="1:42">
      <c r="A68" s="18"/>
      <c r="B68" s="41">
        <f t="shared" ref="B68:AP68" si="4">SUBTOTAL(109,B56:B67)</f>
        <v>10644699.530000001</v>
      </c>
      <c r="C68" s="41">
        <f t="shared" si="4"/>
        <v>12165153.92</v>
      </c>
      <c r="D68" s="41">
        <f t="shared" si="4"/>
        <v>113865.54000000001</v>
      </c>
      <c r="E68" s="41">
        <f t="shared" si="4"/>
        <v>3135436.89</v>
      </c>
      <c r="F68" s="41">
        <f t="shared" si="4"/>
        <v>1094763.5299999998</v>
      </c>
      <c r="G68" s="41">
        <f t="shared" si="4"/>
        <v>65377.829999999994</v>
      </c>
      <c r="H68" s="41">
        <f t="shared" si="4"/>
        <v>0</v>
      </c>
      <c r="I68" s="41">
        <f t="shared" si="4"/>
        <v>1525356.3700000003</v>
      </c>
      <c r="J68" s="41">
        <f t="shared" si="4"/>
        <v>10989.890000000001</v>
      </c>
      <c r="K68" s="41">
        <f t="shared" si="4"/>
        <v>1615590.68</v>
      </c>
      <c r="L68" s="41">
        <f t="shared" si="4"/>
        <v>13753.2</v>
      </c>
      <c r="M68" s="41">
        <f t="shared" si="4"/>
        <v>3395526.07</v>
      </c>
      <c r="N68" s="41">
        <f t="shared" si="4"/>
        <v>2200125.0700000003</v>
      </c>
      <c r="O68" s="41">
        <f t="shared" si="4"/>
        <v>576227.53</v>
      </c>
      <c r="P68" s="41">
        <f t="shared" si="4"/>
        <v>1691.55</v>
      </c>
      <c r="Q68" s="41">
        <f t="shared" si="4"/>
        <v>1881.0500000000002</v>
      </c>
      <c r="R68" s="41">
        <f t="shared" si="4"/>
        <v>2729409.4000000004</v>
      </c>
      <c r="S68" s="41">
        <f t="shared" si="4"/>
        <v>454472.26</v>
      </c>
      <c r="T68" s="41">
        <f t="shared" si="4"/>
        <v>397106.63000000006</v>
      </c>
      <c r="U68" s="41">
        <f t="shared" si="4"/>
        <v>20053.329999999998</v>
      </c>
      <c r="V68" s="41">
        <f t="shared" si="4"/>
        <v>640524.13</v>
      </c>
      <c r="W68" s="41">
        <f t="shared" si="4"/>
        <v>112114.88</v>
      </c>
      <c r="X68" s="41">
        <f t="shared" si="4"/>
        <v>103827.19</v>
      </c>
      <c r="Y68" s="41">
        <f t="shared" si="4"/>
        <v>7838.26</v>
      </c>
      <c r="Z68" s="41">
        <f t="shared" si="4"/>
        <v>266053.98</v>
      </c>
      <c r="AA68" s="41">
        <f t="shared" si="4"/>
        <v>246273.24000000002</v>
      </c>
      <c r="AB68" s="41">
        <f t="shared" si="4"/>
        <v>1515.12</v>
      </c>
      <c r="AC68" s="41">
        <f t="shared" si="4"/>
        <v>1729914.2999999998</v>
      </c>
      <c r="AD68" s="41">
        <f t="shared" si="4"/>
        <v>12505.5</v>
      </c>
      <c r="AE68" s="41">
        <f t="shared" si="4"/>
        <v>324172.44999999995</v>
      </c>
      <c r="AF68" s="41">
        <f t="shared" si="4"/>
        <v>49539.649999999994</v>
      </c>
      <c r="AG68" s="41">
        <f t="shared" si="4"/>
        <v>1836.9599999999998</v>
      </c>
      <c r="AH68" s="41">
        <f t="shared" si="4"/>
        <v>337.7</v>
      </c>
      <c r="AI68" s="41">
        <f t="shared" si="4"/>
        <v>19387.180000000004</v>
      </c>
      <c r="AJ68" s="41">
        <f t="shared" si="4"/>
        <v>19.579999999999998</v>
      </c>
      <c r="AK68" s="41">
        <f t="shared" si="4"/>
        <v>44088.97</v>
      </c>
      <c r="AL68" s="41">
        <f t="shared" si="4"/>
        <v>145474.94</v>
      </c>
      <c r="AM68" s="41">
        <f t="shared" si="4"/>
        <v>381723.80000000005</v>
      </c>
      <c r="AN68" s="41">
        <f t="shared" si="4"/>
        <v>9830.52</v>
      </c>
      <c r="AO68" s="41">
        <f t="shared" si="4"/>
        <v>534353.26</v>
      </c>
      <c r="AP68" s="41">
        <f t="shared" si="4"/>
        <v>44792811.879999988</v>
      </c>
    </row>
    <row r="69" spans="1:42">
      <c r="A69" s="18" t="s">
        <v>60</v>
      </c>
      <c r="B69" s="9">
        <v>830802.78</v>
      </c>
      <c r="C69" s="9">
        <v>1003759.24</v>
      </c>
      <c r="D69" s="9">
        <v>463.19</v>
      </c>
      <c r="E69" s="9">
        <v>259337.1</v>
      </c>
      <c r="F69" s="9">
        <v>86875.08</v>
      </c>
      <c r="G69" s="9">
        <v>4968.1499999999996</v>
      </c>
      <c r="H69" s="9">
        <v>0</v>
      </c>
      <c r="I69" s="9">
        <v>193339.3</v>
      </c>
      <c r="J69" s="9">
        <v>1339.71</v>
      </c>
      <c r="K69" s="9">
        <v>140320.89000000001</v>
      </c>
      <c r="L69" s="9">
        <v>1704.73</v>
      </c>
      <c r="M69" s="9">
        <v>243868.42</v>
      </c>
      <c r="N69" s="9">
        <v>169115.7</v>
      </c>
      <c r="O69" s="9">
        <v>46999.31</v>
      </c>
      <c r="P69" s="9">
        <v>0</v>
      </c>
      <c r="Q69" s="9">
        <v>0</v>
      </c>
      <c r="R69" s="9">
        <v>254981.07</v>
      </c>
      <c r="S69" s="9">
        <v>34762</v>
      </c>
      <c r="T69" s="9">
        <v>56261.71</v>
      </c>
      <c r="U69" s="9">
        <v>3067.15</v>
      </c>
      <c r="V69" s="9">
        <v>54005.04</v>
      </c>
      <c r="W69" s="9">
        <v>7695.92</v>
      </c>
      <c r="X69" s="9">
        <v>8161.85</v>
      </c>
      <c r="Y69" s="9">
        <v>604.71</v>
      </c>
      <c r="Z69" s="9">
        <v>22215.87</v>
      </c>
      <c r="AA69" s="9">
        <v>26211.68</v>
      </c>
      <c r="AB69" s="9">
        <v>7.95</v>
      </c>
      <c r="AC69" s="9">
        <v>103781.2</v>
      </c>
      <c r="AD69" s="9">
        <v>0</v>
      </c>
      <c r="AE69" s="9">
        <v>28167.200000000001</v>
      </c>
      <c r="AF69" s="9">
        <v>4378.95</v>
      </c>
      <c r="AG69" s="9">
        <v>0</v>
      </c>
      <c r="AH69" s="9">
        <v>0</v>
      </c>
      <c r="AI69" s="9">
        <v>216.69</v>
      </c>
      <c r="AJ69" s="9">
        <v>0</v>
      </c>
      <c r="AK69" s="9">
        <v>4120.74</v>
      </c>
      <c r="AL69" s="9">
        <v>16191.62</v>
      </c>
      <c r="AM69" s="9">
        <v>31282.1</v>
      </c>
      <c r="AN69" s="9">
        <v>315.20999999999998</v>
      </c>
      <c r="AO69" s="9">
        <v>35929.06</v>
      </c>
      <c r="AP69" s="37">
        <v>3675251.3200000012</v>
      </c>
    </row>
    <row r="70" spans="1:42">
      <c r="A70" s="18" t="s">
        <v>61</v>
      </c>
      <c r="B70" s="9">
        <v>729295.82</v>
      </c>
      <c r="C70" s="9">
        <v>1040676.74</v>
      </c>
      <c r="D70" s="9">
        <v>2451.1799999999998</v>
      </c>
      <c r="E70" s="9">
        <v>262525.09000000003</v>
      </c>
      <c r="F70" s="9">
        <v>84822.27</v>
      </c>
      <c r="G70" s="9">
        <v>3712.34</v>
      </c>
      <c r="H70" s="9">
        <v>0</v>
      </c>
      <c r="I70" s="9">
        <v>139083.43</v>
      </c>
      <c r="J70" s="9">
        <v>948.45</v>
      </c>
      <c r="K70" s="9">
        <v>139189.68</v>
      </c>
      <c r="L70" s="9">
        <v>1302.49</v>
      </c>
      <c r="M70" s="9">
        <v>228828.4</v>
      </c>
      <c r="N70" s="9">
        <v>158369.01999999999</v>
      </c>
      <c r="O70" s="9">
        <v>41844.85</v>
      </c>
      <c r="P70" s="9">
        <v>0</v>
      </c>
      <c r="Q70" s="9">
        <v>0</v>
      </c>
      <c r="R70" s="9">
        <v>221819.58</v>
      </c>
      <c r="S70" s="9">
        <v>29182.3</v>
      </c>
      <c r="T70" s="9">
        <v>86716.95</v>
      </c>
      <c r="U70" s="9">
        <v>1513.62</v>
      </c>
      <c r="V70" s="9">
        <v>56251.45</v>
      </c>
      <c r="W70" s="9">
        <v>7782.95</v>
      </c>
      <c r="X70" s="9">
        <v>8363.58</v>
      </c>
      <c r="Y70" s="9">
        <v>617.16</v>
      </c>
      <c r="Z70" s="9">
        <v>20997.56</v>
      </c>
      <c r="AA70" s="9">
        <v>25552.05</v>
      </c>
      <c r="AB70" s="9">
        <v>0</v>
      </c>
      <c r="AC70" s="9">
        <v>108050.78</v>
      </c>
      <c r="AD70" s="9">
        <v>917.32</v>
      </c>
      <c r="AE70" s="9">
        <v>24558.34</v>
      </c>
      <c r="AF70" s="9">
        <v>5234.68</v>
      </c>
      <c r="AG70" s="9">
        <v>34.39</v>
      </c>
      <c r="AH70" s="9">
        <v>0</v>
      </c>
      <c r="AI70" s="9">
        <v>465.7</v>
      </c>
      <c r="AJ70" s="9">
        <v>0</v>
      </c>
      <c r="AK70" s="9">
        <v>4534.0200000000004</v>
      </c>
      <c r="AL70" s="9">
        <v>13104.47</v>
      </c>
      <c r="AM70" s="9">
        <v>31389.29</v>
      </c>
      <c r="AN70" s="9">
        <v>858.85</v>
      </c>
      <c r="AO70" s="9">
        <v>33226.550000000003</v>
      </c>
      <c r="AP70" s="37">
        <v>3514221.3500000015</v>
      </c>
    </row>
    <row r="71" spans="1:42">
      <c r="A71" s="18" t="s">
        <v>62</v>
      </c>
      <c r="B71" s="9">
        <v>780827.71</v>
      </c>
      <c r="C71" s="9">
        <v>1379405.15</v>
      </c>
      <c r="D71" s="9">
        <v>3.11</v>
      </c>
      <c r="E71" s="9">
        <v>294746.59000000003</v>
      </c>
      <c r="F71" s="9">
        <v>104150.85</v>
      </c>
      <c r="G71" s="9">
        <v>5182.0600000000004</v>
      </c>
      <c r="H71" s="9">
        <v>0</v>
      </c>
      <c r="I71" s="9">
        <v>100868.89</v>
      </c>
      <c r="J71" s="9">
        <v>1187.8399999999999</v>
      </c>
      <c r="K71" s="9">
        <v>163782.96</v>
      </c>
      <c r="L71" s="9">
        <v>1236.4000000000001</v>
      </c>
      <c r="M71" s="9">
        <v>271005.01</v>
      </c>
      <c r="N71" s="9">
        <v>198197.73</v>
      </c>
      <c r="O71" s="9">
        <v>47449.01</v>
      </c>
      <c r="P71" s="9">
        <v>766.95</v>
      </c>
      <c r="Q71" s="9">
        <v>0</v>
      </c>
      <c r="R71" s="9">
        <v>257320.34</v>
      </c>
      <c r="S71" s="9">
        <v>37714.04</v>
      </c>
      <c r="T71" s="9">
        <v>61473.919999999998</v>
      </c>
      <c r="U71" s="9">
        <v>1712.07</v>
      </c>
      <c r="V71" s="9">
        <v>74556.23</v>
      </c>
      <c r="W71" s="9">
        <v>9406.08</v>
      </c>
      <c r="X71" s="9">
        <v>10453.24</v>
      </c>
      <c r="Y71" s="9">
        <v>677.47</v>
      </c>
      <c r="Z71" s="9">
        <v>24335.84</v>
      </c>
      <c r="AA71" s="9">
        <v>25555.73</v>
      </c>
      <c r="AB71" s="9">
        <v>0</v>
      </c>
      <c r="AC71" s="9">
        <v>131749.07</v>
      </c>
      <c r="AD71" s="9">
        <v>2964.5</v>
      </c>
      <c r="AE71" s="9">
        <v>35688.730000000003</v>
      </c>
      <c r="AF71" s="9">
        <v>6456.37</v>
      </c>
      <c r="AG71" s="9">
        <v>60.26</v>
      </c>
      <c r="AH71" s="9">
        <v>0</v>
      </c>
      <c r="AI71" s="9">
        <v>961.15</v>
      </c>
      <c r="AJ71" s="9">
        <v>0</v>
      </c>
      <c r="AK71" s="9">
        <v>4365.91</v>
      </c>
      <c r="AL71" s="9">
        <v>23707.99</v>
      </c>
      <c r="AM71" s="9">
        <v>27238.47</v>
      </c>
      <c r="AN71" s="9">
        <v>1406.76</v>
      </c>
      <c r="AO71" s="9">
        <v>64542.77</v>
      </c>
      <c r="AP71" s="37">
        <v>4151157.1999999993</v>
      </c>
    </row>
    <row r="72" spans="1:42">
      <c r="A72" s="18" t="s">
        <v>63</v>
      </c>
      <c r="B72" s="9">
        <v>719599.34</v>
      </c>
      <c r="C72" s="9">
        <v>1399355.05</v>
      </c>
      <c r="D72" s="9">
        <v>2281.9299999999998</v>
      </c>
      <c r="E72" s="9">
        <v>270196.90999999997</v>
      </c>
      <c r="F72" s="9">
        <v>77451.520000000004</v>
      </c>
      <c r="G72" s="9">
        <v>3983.6</v>
      </c>
      <c r="H72" s="9">
        <v>0</v>
      </c>
      <c r="I72" s="9">
        <v>177574.16</v>
      </c>
      <c r="J72" s="9">
        <v>1162.93</v>
      </c>
      <c r="K72" s="9">
        <v>140030.32</v>
      </c>
      <c r="L72" s="9">
        <v>442.24</v>
      </c>
      <c r="M72" s="9">
        <v>210324.12</v>
      </c>
      <c r="N72" s="9">
        <v>185484.98</v>
      </c>
      <c r="O72" s="9">
        <v>44748.79</v>
      </c>
      <c r="P72" s="9">
        <v>0</v>
      </c>
      <c r="Q72" s="9">
        <v>0</v>
      </c>
      <c r="R72" s="9">
        <v>228803.85</v>
      </c>
      <c r="S72" s="9">
        <v>36027.74</v>
      </c>
      <c r="T72" s="9">
        <v>11226.56</v>
      </c>
      <c r="U72" s="9">
        <v>2248.13</v>
      </c>
      <c r="V72" s="9">
        <v>65389.45</v>
      </c>
      <c r="W72" s="9">
        <v>6793.29</v>
      </c>
      <c r="X72" s="9">
        <v>8316.7000000000007</v>
      </c>
      <c r="Y72" s="9">
        <v>805.93</v>
      </c>
      <c r="Z72" s="9">
        <v>23919.32</v>
      </c>
      <c r="AA72" s="9">
        <v>28399.759999999998</v>
      </c>
      <c r="AB72" s="9">
        <v>0</v>
      </c>
      <c r="AC72" s="9">
        <v>126543.32</v>
      </c>
      <c r="AD72" s="9">
        <v>2667.14</v>
      </c>
      <c r="AE72" s="9">
        <v>31042.85</v>
      </c>
      <c r="AF72" s="9">
        <v>4793.17</v>
      </c>
      <c r="AG72" s="9">
        <v>88.01</v>
      </c>
      <c r="AH72" s="9">
        <v>0</v>
      </c>
      <c r="AI72" s="9">
        <v>981.55</v>
      </c>
      <c r="AJ72" s="9">
        <v>0</v>
      </c>
      <c r="AK72" s="9">
        <v>5312.82</v>
      </c>
      <c r="AL72" s="9">
        <v>18066.84</v>
      </c>
      <c r="AM72" s="9">
        <v>25521.24</v>
      </c>
      <c r="AN72" s="9">
        <v>4777.95</v>
      </c>
      <c r="AO72" s="9">
        <v>74667.009999999995</v>
      </c>
      <c r="AP72" s="37">
        <v>3939028.5200000009</v>
      </c>
    </row>
    <row r="73" spans="1:42">
      <c r="A73" s="18" t="s">
        <v>64</v>
      </c>
      <c r="B73" s="9">
        <v>800415.17</v>
      </c>
      <c r="C73" s="9">
        <v>1306920.26</v>
      </c>
      <c r="D73" s="9">
        <v>13.25</v>
      </c>
      <c r="E73" s="9">
        <v>323140.94</v>
      </c>
      <c r="F73" s="9">
        <v>59722.53</v>
      </c>
      <c r="G73" s="9">
        <v>3951.03</v>
      </c>
      <c r="H73" s="9">
        <v>0</v>
      </c>
      <c r="I73" s="9">
        <v>70692.78</v>
      </c>
      <c r="J73" s="9">
        <v>1309.3399999999999</v>
      </c>
      <c r="K73" s="9">
        <v>159308.85999999999</v>
      </c>
      <c r="L73" s="9">
        <v>22.81</v>
      </c>
      <c r="M73" s="9">
        <v>222411.42</v>
      </c>
      <c r="N73" s="9">
        <v>188401.46</v>
      </c>
      <c r="O73" s="9">
        <v>49889.47</v>
      </c>
      <c r="P73" s="9">
        <v>0</v>
      </c>
      <c r="Q73" s="9">
        <v>0</v>
      </c>
      <c r="R73" s="9">
        <v>239837.15</v>
      </c>
      <c r="S73" s="9">
        <v>38694.04</v>
      </c>
      <c r="T73" s="9">
        <v>20804.2</v>
      </c>
      <c r="U73" s="9">
        <v>1385.56</v>
      </c>
      <c r="V73" s="9">
        <v>69499.48</v>
      </c>
      <c r="W73" s="9">
        <v>5834.87</v>
      </c>
      <c r="X73" s="9">
        <v>9904.52</v>
      </c>
      <c r="Y73" s="9">
        <v>610.89</v>
      </c>
      <c r="Z73" s="9">
        <v>26659.26</v>
      </c>
      <c r="AA73" s="9">
        <v>27412.61</v>
      </c>
      <c r="AB73" s="9">
        <v>0</v>
      </c>
      <c r="AC73" s="9">
        <v>127649.7</v>
      </c>
      <c r="AD73" s="9">
        <v>0</v>
      </c>
      <c r="AE73" s="9">
        <v>33001.51</v>
      </c>
      <c r="AF73" s="9">
        <v>5386.38</v>
      </c>
      <c r="AG73" s="9">
        <v>635.92999999999995</v>
      </c>
      <c r="AH73" s="9">
        <v>0</v>
      </c>
      <c r="AI73" s="9">
        <v>818.98</v>
      </c>
      <c r="AJ73" s="9">
        <v>0</v>
      </c>
      <c r="AK73" s="9">
        <v>6530.52</v>
      </c>
      <c r="AL73" s="9">
        <v>19174.060000000001</v>
      </c>
      <c r="AM73" s="9">
        <v>41358.949999999997</v>
      </c>
      <c r="AN73" s="9">
        <v>198.81</v>
      </c>
      <c r="AO73" s="9">
        <v>69940.67</v>
      </c>
      <c r="AP73" s="37">
        <v>3931537.4099999997</v>
      </c>
    </row>
    <row r="74" spans="1:42">
      <c r="A74" s="18" t="s">
        <v>65</v>
      </c>
      <c r="B74" s="9">
        <v>762636.74</v>
      </c>
      <c r="C74" s="9">
        <v>1019613.2</v>
      </c>
      <c r="D74" s="9">
        <v>9584.32</v>
      </c>
      <c r="E74" s="9">
        <v>235218.39</v>
      </c>
      <c r="F74" s="9">
        <v>69860.36</v>
      </c>
      <c r="G74" s="9">
        <v>3818.81</v>
      </c>
      <c r="H74" s="9">
        <v>0</v>
      </c>
      <c r="I74" s="9">
        <v>113782.54</v>
      </c>
      <c r="J74" s="9">
        <v>1509.03</v>
      </c>
      <c r="K74" s="9">
        <v>163781.81</v>
      </c>
      <c r="L74" s="9">
        <v>17.8</v>
      </c>
      <c r="M74" s="9">
        <v>245413.6</v>
      </c>
      <c r="N74" s="9">
        <v>175299.63</v>
      </c>
      <c r="O74" s="9">
        <v>60519.27</v>
      </c>
      <c r="P74" s="9">
        <v>0</v>
      </c>
      <c r="Q74" s="9">
        <v>0</v>
      </c>
      <c r="R74" s="9">
        <v>220715.36</v>
      </c>
      <c r="S74" s="9">
        <v>36505.06</v>
      </c>
      <c r="T74" s="9">
        <v>27503.93</v>
      </c>
      <c r="U74" s="9">
        <v>452.7</v>
      </c>
      <c r="V74" s="9">
        <v>72556.11</v>
      </c>
      <c r="W74" s="9">
        <v>3578.15</v>
      </c>
      <c r="X74" s="9">
        <v>10585.81</v>
      </c>
      <c r="Y74" s="9">
        <v>545.4</v>
      </c>
      <c r="Z74" s="9">
        <v>25839.98</v>
      </c>
      <c r="AA74" s="9">
        <v>26500.400000000001</v>
      </c>
      <c r="AB74" s="9">
        <v>0</v>
      </c>
      <c r="AC74" s="9">
        <v>99807.78</v>
      </c>
      <c r="AD74" s="9">
        <v>0</v>
      </c>
      <c r="AE74" s="9">
        <v>27115.91</v>
      </c>
      <c r="AF74" s="9">
        <v>5223.08</v>
      </c>
      <c r="AG74" s="9">
        <v>430.04</v>
      </c>
      <c r="AH74" s="9">
        <v>0</v>
      </c>
      <c r="AI74" s="9">
        <v>530.79999999999995</v>
      </c>
      <c r="AJ74" s="9">
        <v>0</v>
      </c>
      <c r="AK74" s="9">
        <v>5761</v>
      </c>
      <c r="AL74" s="9">
        <v>17951.78</v>
      </c>
      <c r="AM74" s="9">
        <v>40457.74</v>
      </c>
      <c r="AN74" s="9">
        <v>28.46</v>
      </c>
      <c r="AO74" s="9">
        <v>53688.21</v>
      </c>
      <c r="AP74" s="37">
        <v>3536833.1999999993</v>
      </c>
    </row>
    <row r="75" spans="1:42">
      <c r="A75" s="18" t="s">
        <v>66</v>
      </c>
      <c r="B75" s="9">
        <v>914063.24</v>
      </c>
      <c r="C75" s="9">
        <v>1023665.6</v>
      </c>
      <c r="D75" s="9">
        <v>7153.12</v>
      </c>
      <c r="E75" s="9">
        <v>290267.82</v>
      </c>
      <c r="F75" s="9">
        <v>60394.73</v>
      </c>
      <c r="G75" s="9">
        <v>4392.3500000000004</v>
      </c>
      <c r="H75" s="9">
        <v>0</v>
      </c>
      <c r="I75" s="9">
        <v>112469.54</v>
      </c>
      <c r="J75" s="9">
        <v>1266.3499999999999</v>
      </c>
      <c r="K75" s="9">
        <v>154542.04999999999</v>
      </c>
      <c r="L75" s="9">
        <v>14.26</v>
      </c>
      <c r="M75" s="9">
        <v>296838.55</v>
      </c>
      <c r="N75" s="9">
        <v>187569.91</v>
      </c>
      <c r="O75" s="9">
        <v>65523.51</v>
      </c>
      <c r="P75" s="9" t="s">
        <v>151</v>
      </c>
      <c r="Q75" s="9">
        <v>0</v>
      </c>
      <c r="R75" s="9">
        <v>219365.7</v>
      </c>
      <c r="S75" s="9">
        <v>40488.519999999997</v>
      </c>
      <c r="T75" s="9">
        <v>14980.24</v>
      </c>
      <c r="U75" s="9">
        <v>84.18</v>
      </c>
      <c r="V75" s="9">
        <v>75137.97</v>
      </c>
      <c r="W75" s="9">
        <v>3444.08</v>
      </c>
      <c r="X75" s="9">
        <v>9700.43</v>
      </c>
      <c r="Y75" s="9">
        <v>683.73</v>
      </c>
      <c r="Z75" s="9">
        <v>26021.200000000001</v>
      </c>
      <c r="AA75" s="9">
        <v>31163.41</v>
      </c>
      <c r="AB75" s="9"/>
      <c r="AC75" s="9">
        <v>93619.14</v>
      </c>
      <c r="AD75" s="9">
        <v>0</v>
      </c>
      <c r="AE75" s="9">
        <v>29790.74</v>
      </c>
      <c r="AF75" s="9">
        <v>6034.64</v>
      </c>
      <c r="AG75" s="9">
        <v>12.14</v>
      </c>
      <c r="AH75" s="9">
        <v>0</v>
      </c>
      <c r="AI75" s="9">
        <v>798.58</v>
      </c>
      <c r="AJ75" s="9">
        <v>0</v>
      </c>
      <c r="AK75" s="9">
        <v>6506.82</v>
      </c>
      <c r="AL75" s="9">
        <v>18460.86</v>
      </c>
      <c r="AM75" s="9">
        <v>57190.45</v>
      </c>
      <c r="AN75" s="9">
        <v>22.91</v>
      </c>
      <c r="AO75" s="9">
        <v>50594.81</v>
      </c>
      <c r="AP75" s="37">
        <v>3802261.5800000015</v>
      </c>
    </row>
    <row r="76" spans="1:42">
      <c r="A76" s="18" t="s">
        <v>67</v>
      </c>
      <c r="B76" s="9">
        <v>910771.85</v>
      </c>
      <c r="C76" s="9">
        <v>917780.49</v>
      </c>
      <c r="D76" s="9">
        <v>152.80000000000001</v>
      </c>
      <c r="E76" s="9">
        <v>288341.56</v>
      </c>
      <c r="F76" s="9">
        <v>66911.539999999994</v>
      </c>
      <c r="G76" s="9">
        <v>4681.58</v>
      </c>
      <c r="H76" s="9">
        <v>0</v>
      </c>
      <c r="I76" s="9">
        <v>132220.51</v>
      </c>
      <c r="J76" s="9">
        <v>943.3</v>
      </c>
      <c r="K76" s="9">
        <v>159298.98000000001</v>
      </c>
      <c r="L76" s="9">
        <v>23.22</v>
      </c>
      <c r="M76" s="9">
        <v>301341.2</v>
      </c>
      <c r="N76" s="9">
        <v>167574.96</v>
      </c>
      <c r="O76" s="9">
        <v>64202.75</v>
      </c>
      <c r="P76" s="9">
        <v>0</v>
      </c>
      <c r="Q76" s="9">
        <v>0</v>
      </c>
      <c r="R76" s="9">
        <v>211174.98</v>
      </c>
      <c r="S76" s="9">
        <v>44193.06</v>
      </c>
      <c r="T76" s="9">
        <v>19428.45</v>
      </c>
      <c r="U76" s="9">
        <v>323.31</v>
      </c>
      <c r="V76" s="9">
        <v>72006.98</v>
      </c>
      <c r="W76" s="9">
        <v>3747.06</v>
      </c>
      <c r="X76" s="9">
        <v>9723.01</v>
      </c>
      <c r="Y76" s="9">
        <v>544.27</v>
      </c>
      <c r="Z76" s="9">
        <v>21508.41</v>
      </c>
      <c r="AA76" s="9">
        <v>29069.96</v>
      </c>
      <c r="AB76" s="9"/>
      <c r="AC76" s="9">
        <v>88732.58</v>
      </c>
      <c r="AD76" s="9">
        <v>0</v>
      </c>
      <c r="AE76" s="9">
        <v>25354.45</v>
      </c>
      <c r="AF76" s="9">
        <v>6009.64</v>
      </c>
      <c r="AG76" s="9">
        <v>255.62</v>
      </c>
      <c r="AH76" s="9">
        <v>92.34</v>
      </c>
      <c r="AI76" s="9">
        <v>624.57000000000005</v>
      </c>
      <c r="AJ76" s="9">
        <v>0</v>
      </c>
      <c r="AK76" s="9">
        <v>5679.04</v>
      </c>
      <c r="AL76" s="9">
        <v>13431.12</v>
      </c>
      <c r="AM76" s="9">
        <v>62910.39</v>
      </c>
      <c r="AN76" s="9">
        <v>0</v>
      </c>
      <c r="AO76" s="9">
        <v>47628.63</v>
      </c>
      <c r="AP76" s="37">
        <v>3676682.6100000008</v>
      </c>
    </row>
    <row r="77" spans="1:42" s="1" customFormat="1">
      <c r="A77" s="19" t="s">
        <v>68</v>
      </c>
      <c r="B77" s="6">
        <v>806524.46</v>
      </c>
      <c r="C77" s="6" t="s">
        <v>152</v>
      </c>
      <c r="D77" s="6">
        <v>61.08</v>
      </c>
      <c r="E77" s="6">
        <v>287547.45</v>
      </c>
      <c r="F77" s="6">
        <v>106489.85</v>
      </c>
      <c r="G77" s="6">
        <v>4117.8500000000004</v>
      </c>
      <c r="H77" s="6">
        <v>0</v>
      </c>
      <c r="I77" s="6">
        <v>184958.77</v>
      </c>
      <c r="J77" s="6">
        <v>1142.18</v>
      </c>
      <c r="K77" s="6">
        <v>143587.04</v>
      </c>
      <c r="L77" s="6">
        <v>86.02</v>
      </c>
      <c r="M77" s="6">
        <v>334853.18</v>
      </c>
      <c r="N77" s="6">
        <v>166272.41</v>
      </c>
      <c r="O77" s="6">
        <v>67793.399999999994</v>
      </c>
      <c r="P77" s="6">
        <v>0</v>
      </c>
      <c r="Q77" s="6">
        <v>0</v>
      </c>
      <c r="R77" s="6">
        <v>216785.05</v>
      </c>
      <c r="S77" s="6">
        <v>40150.559999999998</v>
      </c>
      <c r="T77" s="6">
        <v>27517.19</v>
      </c>
      <c r="U77" s="6">
        <v>189.26</v>
      </c>
      <c r="V77" s="6">
        <v>72394.33</v>
      </c>
      <c r="W77" s="6">
        <v>5402.25</v>
      </c>
      <c r="X77" s="6">
        <v>8196.1200000000008</v>
      </c>
      <c r="Y77" s="6">
        <v>568.4</v>
      </c>
      <c r="Z77" s="6">
        <v>24229.79</v>
      </c>
      <c r="AA77" s="6">
        <v>0</v>
      </c>
      <c r="AB77" s="6">
        <v>28036.25</v>
      </c>
      <c r="AC77" s="6">
        <v>112504.37</v>
      </c>
      <c r="AD77" s="6">
        <v>0</v>
      </c>
      <c r="AE77" s="6">
        <v>21550.77</v>
      </c>
      <c r="AF77" s="6">
        <v>5645.91</v>
      </c>
      <c r="AG77" s="6">
        <v>1233.96</v>
      </c>
      <c r="AH77" s="6">
        <v>0</v>
      </c>
      <c r="AI77" s="6">
        <v>7250.69</v>
      </c>
      <c r="AJ77" s="6">
        <v>0</v>
      </c>
      <c r="AK77" s="6">
        <v>4612.3500000000004</v>
      </c>
      <c r="AL77" s="6">
        <v>18164.150000000001</v>
      </c>
      <c r="AM77" s="6">
        <v>42940.44</v>
      </c>
      <c r="AN77" s="6">
        <v>0</v>
      </c>
      <c r="AO77" s="6">
        <v>53724.9</v>
      </c>
      <c r="AP77" s="37">
        <v>2650943.3899999997</v>
      </c>
    </row>
    <row r="78" spans="1:42">
      <c r="A78" s="18" t="s">
        <v>69</v>
      </c>
      <c r="B78" s="9">
        <v>876379.23</v>
      </c>
      <c r="C78" s="9">
        <v>1061143.8600000001</v>
      </c>
      <c r="D78" s="9">
        <v>11627.67</v>
      </c>
      <c r="E78" s="9">
        <v>294185.99</v>
      </c>
      <c r="F78" s="9">
        <v>119289.38</v>
      </c>
      <c r="G78" s="9">
        <v>4316.96</v>
      </c>
      <c r="H78" s="9">
        <v>0</v>
      </c>
      <c r="I78" s="9">
        <v>48534.23</v>
      </c>
      <c r="J78" s="9">
        <v>1227.4100000000001</v>
      </c>
      <c r="K78" s="9">
        <v>149661.68</v>
      </c>
      <c r="L78" s="9">
        <v>178.39</v>
      </c>
      <c r="M78" s="9">
        <v>372612.9</v>
      </c>
      <c r="N78" s="9">
        <v>169765.19</v>
      </c>
      <c r="O78" s="9">
        <v>72441.33</v>
      </c>
      <c r="P78" s="9">
        <v>0</v>
      </c>
      <c r="Q78" s="9">
        <v>0</v>
      </c>
      <c r="R78" s="9">
        <v>232352.61</v>
      </c>
      <c r="S78" s="9">
        <v>39969.81</v>
      </c>
      <c r="T78" s="9">
        <v>21331.759999999998</v>
      </c>
      <c r="U78" s="9">
        <v>634.64</v>
      </c>
      <c r="V78" s="9">
        <v>77583.94</v>
      </c>
      <c r="W78" s="9">
        <v>8415.02</v>
      </c>
      <c r="X78" s="9">
        <v>0</v>
      </c>
      <c r="Y78" s="9">
        <v>607.04999999999995</v>
      </c>
      <c r="Z78" s="9">
        <v>25561.86</v>
      </c>
      <c r="AA78" s="9">
        <v>0</v>
      </c>
      <c r="AB78" s="9">
        <v>0</v>
      </c>
      <c r="AC78" s="9">
        <v>132771.07999999999</v>
      </c>
      <c r="AD78" s="9">
        <v>0</v>
      </c>
      <c r="AE78" s="9">
        <v>22997.73</v>
      </c>
      <c r="AF78" s="9">
        <v>5842.09</v>
      </c>
      <c r="AG78" s="9">
        <v>0</v>
      </c>
      <c r="AH78" s="9">
        <v>0</v>
      </c>
      <c r="AI78" s="9">
        <v>2278.6799999999998</v>
      </c>
      <c r="AJ78" s="9">
        <v>0</v>
      </c>
      <c r="AK78" s="9">
        <v>4583.28</v>
      </c>
      <c r="AL78" s="9">
        <v>15621.88</v>
      </c>
      <c r="AM78" s="9">
        <v>0</v>
      </c>
      <c r="AN78" s="9">
        <v>0</v>
      </c>
      <c r="AO78" s="9">
        <v>51884.77</v>
      </c>
      <c r="AP78" s="37">
        <v>3823800.4199999995</v>
      </c>
    </row>
    <row r="79" spans="1:42">
      <c r="A79" s="18" t="s">
        <v>70</v>
      </c>
      <c r="B79" s="9">
        <v>693254.9</v>
      </c>
      <c r="C79" s="9">
        <v>975592.95999999996</v>
      </c>
      <c r="D79" s="9">
        <v>0</v>
      </c>
      <c r="E79" s="9">
        <v>297857.91999999998</v>
      </c>
      <c r="F79" s="9">
        <v>102440.84</v>
      </c>
      <c r="G79" s="9">
        <v>4190.21</v>
      </c>
      <c r="H79" s="9">
        <v>0</v>
      </c>
      <c r="I79" s="9">
        <v>25306.05</v>
      </c>
      <c r="J79" s="9">
        <v>1273.77</v>
      </c>
      <c r="K79" s="9">
        <v>137906.09</v>
      </c>
      <c r="L79" s="9">
        <v>1931.11</v>
      </c>
      <c r="M79" s="9">
        <v>332246.18</v>
      </c>
      <c r="N79" s="9">
        <v>163558.69</v>
      </c>
      <c r="O79" s="9">
        <v>65913.95</v>
      </c>
      <c r="P79" s="9">
        <v>0</v>
      </c>
      <c r="Q79" s="9">
        <v>0</v>
      </c>
      <c r="R79" s="9">
        <v>216532.24</v>
      </c>
      <c r="S79" s="9">
        <v>39296.6</v>
      </c>
      <c r="T79" s="9">
        <v>25706.99</v>
      </c>
      <c r="U79" s="9">
        <v>1183.1099999999999</v>
      </c>
      <c r="V79" s="9">
        <v>71349.45</v>
      </c>
      <c r="W79" s="9">
        <v>8120.92</v>
      </c>
      <c r="X79" s="9">
        <v>0</v>
      </c>
      <c r="Y79" s="9">
        <v>299.62</v>
      </c>
      <c r="Z79" s="9">
        <v>22765.49</v>
      </c>
      <c r="AA79" s="9">
        <v>0</v>
      </c>
      <c r="AB79" s="9">
        <v>0</v>
      </c>
      <c r="AC79" s="9">
        <v>112015.07</v>
      </c>
      <c r="AD79" s="9">
        <v>0</v>
      </c>
      <c r="AE79" s="9">
        <v>25636.32</v>
      </c>
      <c r="AF79" s="9">
        <v>6208.07</v>
      </c>
      <c r="AG79" s="9">
        <v>0</v>
      </c>
      <c r="AH79" s="9">
        <v>0</v>
      </c>
      <c r="AI79" s="9">
        <v>877.8</v>
      </c>
      <c r="AJ79" s="9">
        <v>0</v>
      </c>
      <c r="AK79" s="9">
        <v>4321.88</v>
      </c>
      <c r="AL79" s="9">
        <v>11822.38</v>
      </c>
      <c r="AM79" s="9">
        <v>0</v>
      </c>
      <c r="AN79" s="9">
        <v>0</v>
      </c>
      <c r="AO79" s="9">
        <v>44864.72</v>
      </c>
      <c r="AP79" s="37">
        <v>3392473.33</v>
      </c>
    </row>
    <row r="80" spans="1:42">
      <c r="A80" s="18" t="s">
        <v>71</v>
      </c>
      <c r="B80" s="9">
        <v>815350.48</v>
      </c>
      <c r="C80" s="9">
        <v>1096693.3600000001</v>
      </c>
      <c r="D80" s="9">
        <v>0</v>
      </c>
      <c r="E80" s="9">
        <v>338063.12</v>
      </c>
      <c r="F80" s="9">
        <v>84601.02</v>
      </c>
      <c r="G80" s="9">
        <v>5903.04</v>
      </c>
      <c r="H80" s="9">
        <v>0</v>
      </c>
      <c r="I80" s="9">
        <v>243231.41</v>
      </c>
      <c r="J80" s="9">
        <v>1365.99</v>
      </c>
      <c r="K80" s="9">
        <v>181245.33</v>
      </c>
      <c r="L80" s="9">
        <v>5167.9799999999996</v>
      </c>
      <c r="M80" s="9">
        <v>380985.48</v>
      </c>
      <c r="N80" s="9">
        <v>276921.21999999997</v>
      </c>
      <c r="O80" s="9">
        <v>77478.559999999998</v>
      </c>
      <c r="P80" s="9">
        <v>0</v>
      </c>
      <c r="Q80" s="9">
        <v>0</v>
      </c>
      <c r="R80" s="9">
        <v>273300.13</v>
      </c>
      <c r="S80" s="9">
        <v>83110.490000000005</v>
      </c>
      <c r="T80" s="9">
        <v>56211.199999999997</v>
      </c>
      <c r="U80" s="9">
        <v>1400.21</v>
      </c>
      <c r="V80" s="9">
        <v>59855.97</v>
      </c>
      <c r="W80" s="9">
        <v>5969.24</v>
      </c>
      <c r="X80" s="9">
        <v>0</v>
      </c>
      <c r="Y80" s="9">
        <v>491.92</v>
      </c>
      <c r="Z80" s="9">
        <v>28028.04</v>
      </c>
      <c r="AA80" s="9">
        <v>0</v>
      </c>
      <c r="AB80" s="9">
        <v>0</v>
      </c>
      <c r="AC80" s="9">
        <v>103062.36</v>
      </c>
      <c r="AD80" s="9">
        <v>0</v>
      </c>
      <c r="AE80" s="9">
        <v>33328.550000000003</v>
      </c>
      <c r="AF80" s="9">
        <v>7108.9</v>
      </c>
      <c r="AG80" s="9">
        <v>0</v>
      </c>
      <c r="AH80" s="9">
        <v>0</v>
      </c>
      <c r="AI80" s="9">
        <v>656.67</v>
      </c>
      <c r="AJ80" s="9">
        <v>0</v>
      </c>
      <c r="AK80" s="9">
        <v>5313.43</v>
      </c>
      <c r="AL80" s="9">
        <v>12959.55</v>
      </c>
      <c r="AM80" s="9">
        <v>0</v>
      </c>
      <c r="AN80" s="9">
        <v>0</v>
      </c>
      <c r="AO80" s="9">
        <v>45859.73</v>
      </c>
      <c r="AP80" s="37">
        <v>4223663.38</v>
      </c>
    </row>
    <row r="81" spans="1:42">
      <c r="A81" s="18"/>
      <c r="B81" s="41">
        <f t="shared" ref="B81:AP81" si="5">SUBTOTAL(109,B69:B80)</f>
        <v>9639921.7200000007</v>
      </c>
      <c r="C81" s="41">
        <f t="shared" si="5"/>
        <v>12224605.909999996</v>
      </c>
      <c r="D81" s="41">
        <f t="shared" si="5"/>
        <v>33791.65</v>
      </c>
      <c r="E81" s="41">
        <f t="shared" si="5"/>
        <v>3441428.88</v>
      </c>
      <c r="F81" s="41">
        <f t="shared" si="5"/>
        <v>1023009.97</v>
      </c>
      <c r="G81" s="41">
        <f t="shared" si="5"/>
        <v>53217.979999999996</v>
      </c>
      <c r="H81" s="41">
        <f t="shared" si="5"/>
        <v>0</v>
      </c>
      <c r="I81" s="41">
        <f t="shared" si="5"/>
        <v>1542061.61</v>
      </c>
      <c r="J81" s="41">
        <f t="shared" si="5"/>
        <v>14676.3</v>
      </c>
      <c r="K81" s="41">
        <f t="shared" si="5"/>
        <v>1832655.6900000002</v>
      </c>
      <c r="L81" s="41">
        <f t="shared" si="5"/>
        <v>12127.45</v>
      </c>
      <c r="M81" s="41">
        <f t="shared" si="5"/>
        <v>3440728.4600000004</v>
      </c>
      <c r="N81" s="41">
        <f t="shared" si="5"/>
        <v>2206530.8999999994</v>
      </c>
      <c r="O81" s="41">
        <f t="shared" si="5"/>
        <v>704804.2</v>
      </c>
      <c r="P81" s="41">
        <f t="shared" si="5"/>
        <v>766.95</v>
      </c>
      <c r="Q81" s="41">
        <f t="shared" si="5"/>
        <v>0</v>
      </c>
      <c r="R81" s="41">
        <f t="shared" si="5"/>
        <v>2792988.0599999996</v>
      </c>
      <c r="S81" s="41">
        <f t="shared" si="5"/>
        <v>500094.22</v>
      </c>
      <c r="T81" s="41">
        <f t="shared" si="5"/>
        <v>429163.10000000003</v>
      </c>
      <c r="U81" s="41">
        <f t="shared" si="5"/>
        <v>14193.940000000002</v>
      </c>
      <c r="V81" s="41">
        <f t="shared" si="5"/>
        <v>820586.39999999991</v>
      </c>
      <c r="W81" s="41">
        <f t="shared" si="5"/>
        <v>76189.83</v>
      </c>
      <c r="X81" s="41">
        <f t="shared" si="5"/>
        <v>83405.259999999995</v>
      </c>
      <c r="Y81" s="41">
        <f t="shared" si="5"/>
        <v>7056.5499999999993</v>
      </c>
      <c r="Z81" s="41">
        <f t="shared" si="5"/>
        <v>292082.62</v>
      </c>
      <c r="AA81" s="41">
        <f t="shared" si="5"/>
        <v>219865.59999999998</v>
      </c>
      <c r="AB81" s="41">
        <f t="shared" si="5"/>
        <v>28044.2</v>
      </c>
      <c r="AC81" s="41">
        <f t="shared" si="5"/>
        <v>1340286.4500000002</v>
      </c>
      <c r="AD81" s="41">
        <f t="shared" si="5"/>
        <v>6548.96</v>
      </c>
      <c r="AE81" s="41">
        <f t="shared" si="5"/>
        <v>338233.1</v>
      </c>
      <c r="AF81" s="41">
        <f t="shared" si="5"/>
        <v>68321.87999999999</v>
      </c>
      <c r="AG81" s="41">
        <f t="shared" si="5"/>
        <v>2750.35</v>
      </c>
      <c r="AH81" s="41">
        <f t="shared" si="5"/>
        <v>92.34</v>
      </c>
      <c r="AI81" s="41">
        <f t="shared" si="5"/>
        <v>16461.859999999997</v>
      </c>
      <c r="AJ81" s="41">
        <f t="shared" si="5"/>
        <v>0</v>
      </c>
      <c r="AK81" s="41">
        <f t="shared" si="5"/>
        <v>61641.81</v>
      </c>
      <c r="AL81" s="41">
        <f t="shared" si="5"/>
        <v>198656.69999999998</v>
      </c>
      <c r="AM81" s="41">
        <f t="shared" si="5"/>
        <v>360289.07</v>
      </c>
      <c r="AN81" s="41">
        <f t="shared" si="5"/>
        <v>7608.95</v>
      </c>
      <c r="AO81" s="41">
        <f t="shared" si="5"/>
        <v>626551.82999999996</v>
      </c>
      <c r="AP81" s="41">
        <f t="shared" si="5"/>
        <v>44317853.710000001</v>
      </c>
    </row>
    <row r="82" spans="1:42">
      <c r="A82" s="18" t="s">
        <v>191</v>
      </c>
      <c r="B82" s="9">
        <v>642508.49</v>
      </c>
      <c r="C82" s="9">
        <v>1141889.79</v>
      </c>
      <c r="D82" s="9">
        <v>0</v>
      </c>
      <c r="E82" s="9">
        <v>293411.53999999998</v>
      </c>
      <c r="F82" s="9">
        <v>146251.32</v>
      </c>
      <c r="G82" s="9">
        <v>4411.1499999999996</v>
      </c>
      <c r="H82" s="9">
        <v>0</v>
      </c>
      <c r="I82" s="9">
        <v>83779.070000000007</v>
      </c>
      <c r="J82" s="9">
        <v>1157.6500000000001</v>
      </c>
      <c r="K82" s="9">
        <v>139232.9</v>
      </c>
      <c r="L82" s="9">
        <v>828.87</v>
      </c>
      <c r="M82" s="9">
        <v>271066.59999999998</v>
      </c>
      <c r="N82" s="9">
        <v>167545.1</v>
      </c>
      <c r="O82" s="9">
        <v>62687.01</v>
      </c>
      <c r="P82" s="9">
        <v>0</v>
      </c>
      <c r="Q82" s="9">
        <v>0</v>
      </c>
      <c r="R82" s="9">
        <v>219501.63</v>
      </c>
      <c r="S82" s="9">
        <v>35728.089999999997</v>
      </c>
      <c r="T82" s="9">
        <v>74312.399999999994</v>
      </c>
      <c r="U82" s="9">
        <v>1852.61</v>
      </c>
      <c r="V82" s="9">
        <v>45588.53</v>
      </c>
      <c r="W82" s="9">
        <v>4452.47</v>
      </c>
      <c r="X82" s="9">
        <v>0</v>
      </c>
      <c r="Y82" s="9">
        <v>517.48</v>
      </c>
      <c r="Z82" s="9">
        <v>25064.47</v>
      </c>
      <c r="AA82" s="9">
        <v>0</v>
      </c>
      <c r="AB82" s="9">
        <v>0</v>
      </c>
      <c r="AC82" s="9">
        <v>111414.87</v>
      </c>
      <c r="AD82" s="9">
        <v>0</v>
      </c>
      <c r="AE82" s="9">
        <v>28830.66</v>
      </c>
      <c r="AF82" s="9">
        <v>6750.37</v>
      </c>
      <c r="AG82" s="9">
        <v>0</v>
      </c>
      <c r="AH82" s="9">
        <v>0</v>
      </c>
      <c r="AI82" s="9">
        <v>621.52</v>
      </c>
      <c r="AJ82" s="9">
        <v>0</v>
      </c>
      <c r="AK82" s="9">
        <v>4834.6400000000003</v>
      </c>
      <c r="AL82" s="9">
        <v>14117.94</v>
      </c>
      <c r="AM82" s="9">
        <v>0</v>
      </c>
      <c r="AN82" s="9">
        <v>0</v>
      </c>
      <c r="AO82" s="9">
        <v>39235.360000000001</v>
      </c>
      <c r="AP82" s="37">
        <v>3567592.53</v>
      </c>
    </row>
    <row r="83" spans="1:42">
      <c r="A83" s="18" t="s">
        <v>193</v>
      </c>
      <c r="B83" s="138">
        <v>598105.14</v>
      </c>
      <c r="C83" s="138">
        <v>1017692.2</v>
      </c>
      <c r="D83" s="9">
        <v>0</v>
      </c>
      <c r="E83" s="138">
        <v>245005.16</v>
      </c>
      <c r="F83" s="138">
        <v>108933.85</v>
      </c>
      <c r="G83" s="138">
        <v>3734.84</v>
      </c>
      <c r="H83" s="138">
        <v>0</v>
      </c>
      <c r="I83" s="138">
        <v>154796.47</v>
      </c>
      <c r="J83" s="138">
        <v>1120.3599999999999</v>
      </c>
      <c r="K83" s="138">
        <v>125369.19</v>
      </c>
      <c r="L83" s="138">
        <v>1972.82</v>
      </c>
      <c r="M83" s="138">
        <v>262670.92</v>
      </c>
      <c r="N83" s="138">
        <v>153545.57999999999</v>
      </c>
      <c r="O83" s="138">
        <v>54291.42</v>
      </c>
      <c r="P83" s="138">
        <v>0</v>
      </c>
      <c r="Q83" s="138">
        <v>0</v>
      </c>
      <c r="R83" s="138">
        <v>204000.85</v>
      </c>
      <c r="S83" s="138">
        <v>31825.86</v>
      </c>
      <c r="T83" s="138">
        <v>92906.05</v>
      </c>
      <c r="U83" s="138">
        <v>7105.75</v>
      </c>
      <c r="V83" s="138">
        <v>46687.71</v>
      </c>
      <c r="W83" s="138">
        <v>2680.7</v>
      </c>
      <c r="X83" s="138">
        <v>0</v>
      </c>
      <c r="Y83" s="138">
        <v>564.92999999999995</v>
      </c>
      <c r="Z83" s="138">
        <v>20934.919999999998</v>
      </c>
      <c r="AA83" s="138">
        <v>0</v>
      </c>
      <c r="AB83" s="138">
        <v>0</v>
      </c>
      <c r="AC83" s="138">
        <v>74106.720000000001</v>
      </c>
      <c r="AD83" s="138">
        <v>0</v>
      </c>
      <c r="AE83" s="138">
        <v>22387.53</v>
      </c>
      <c r="AF83" s="138">
        <v>7208.05</v>
      </c>
      <c r="AG83" s="138">
        <v>0</v>
      </c>
      <c r="AH83" s="138">
        <v>0</v>
      </c>
      <c r="AI83" s="138">
        <v>521.05999999999995</v>
      </c>
      <c r="AJ83" s="138">
        <v>0</v>
      </c>
      <c r="AK83" s="138">
        <v>4213.9799999999996</v>
      </c>
      <c r="AL83" s="138">
        <v>13845.05</v>
      </c>
      <c r="AM83" s="9">
        <v>0</v>
      </c>
      <c r="AN83" s="9">
        <v>0</v>
      </c>
      <c r="AO83" s="81">
        <v>34882.67</v>
      </c>
      <c r="AP83" s="37">
        <v>3291183.13</v>
      </c>
    </row>
    <row r="84" spans="1:42">
      <c r="A84" s="18" t="s">
        <v>194</v>
      </c>
      <c r="B84" s="138">
        <v>608961.99</v>
      </c>
      <c r="C84" s="138">
        <v>1289006.22</v>
      </c>
      <c r="D84" s="138">
        <v>403.32</v>
      </c>
      <c r="E84" s="138">
        <v>251717.41</v>
      </c>
      <c r="F84" s="138">
        <v>59477.95</v>
      </c>
      <c r="G84" s="138">
        <v>4430.97</v>
      </c>
      <c r="H84" s="138">
        <v>0</v>
      </c>
      <c r="I84" s="138">
        <v>254773.43</v>
      </c>
      <c r="J84" s="138">
        <v>863.15</v>
      </c>
      <c r="K84" s="138">
        <v>134634.56</v>
      </c>
      <c r="L84" s="138">
        <v>1619.02</v>
      </c>
      <c r="M84" s="138">
        <v>271180.51</v>
      </c>
      <c r="N84" s="138">
        <v>184059.27</v>
      </c>
      <c r="O84" s="138">
        <v>59785.94</v>
      </c>
      <c r="P84" s="138">
        <v>0</v>
      </c>
      <c r="Q84" s="138">
        <v>0</v>
      </c>
      <c r="R84" s="138">
        <v>234305.31</v>
      </c>
      <c r="S84" s="138">
        <v>38948.31</v>
      </c>
      <c r="T84" s="138">
        <v>79532.11</v>
      </c>
      <c r="U84" s="138">
        <v>5071.03</v>
      </c>
      <c r="V84" s="138">
        <v>49269</v>
      </c>
      <c r="W84" s="138">
        <v>4403.41</v>
      </c>
      <c r="X84" s="138">
        <v>0</v>
      </c>
      <c r="Y84" s="138">
        <v>565.71</v>
      </c>
      <c r="Z84" s="138">
        <v>23586.63</v>
      </c>
      <c r="AA84" s="138">
        <v>0</v>
      </c>
      <c r="AB84" s="138">
        <v>0</v>
      </c>
      <c r="AC84" s="138">
        <v>97994.83</v>
      </c>
      <c r="AD84" s="138">
        <v>0</v>
      </c>
      <c r="AE84" s="138">
        <v>31433.55</v>
      </c>
      <c r="AF84" s="138">
        <v>6117.86</v>
      </c>
      <c r="AG84" s="138">
        <v>0</v>
      </c>
      <c r="AH84" s="138">
        <v>0</v>
      </c>
      <c r="AI84" s="138">
        <v>1644.08</v>
      </c>
      <c r="AJ84" s="138">
        <v>0</v>
      </c>
      <c r="AK84" s="138">
        <v>4478.2</v>
      </c>
      <c r="AL84" s="138">
        <v>21532.32</v>
      </c>
      <c r="AM84" s="9">
        <v>0</v>
      </c>
      <c r="AN84" s="9">
        <v>0</v>
      </c>
      <c r="AO84" s="81">
        <v>55975.1</v>
      </c>
      <c r="AP84" s="37">
        <v>3775771.19</v>
      </c>
    </row>
    <row r="85" spans="1:42">
      <c r="A85" s="18" t="s">
        <v>198</v>
      </c>
      <c r="B85" s="81">
        <v>42724.95</v>
      </c>
      <c r="C85" s="81">
        <v>999883.16</v>
      </c>
      <c r="D85" s="81">
        <v>1648.48</v>
      </c>
      <c r="E85" s="81">
        <v>218174.16</v>
      </c>
      <c r="F85" s="81">
        <v>36384.230000000003</v>
      </c>
      <c r="G85" s="81">
        <v>4343.3</v>
      </c>
      <c r="H85" s="81">
        <v>0</v>
      </c>
      <c r="I85" s="81">
        <v>17621.77</v>
      </c>
      <c r="J85" s="81">
        <v>91.74</v>
      </c>
      <c r="K85" s="81">
        <v>114951.44</v>
      </c>
      <c r="L85" s="81">
        <v>285.95999999999998</v>
      </c>
      <c r="M85" s="81">
        <v>211559.39</v>
      </c>
      <c r="N85" s="81">
        <v>169891.73</v>
      </c>
      <c r="O85" s="81">
        <v>56834.76</v>
      </c>
      <c r="P85" s="81">
        <v>0</v>
      </c>
      <c r="Q85" s="81">
        <v>0</v>
      </c>
      <c r="R85" s="81">
        <v>194574</v>
      </c>
      <c r="S85" s="81">
        <v>37467.4</v>
      </c>
      <c r="T85" s="81">
        <v>3684.5</v>
      </c>
      <c r="U85" s="81">
        <v>865.39</v>
      </c>
      <c r="V85" s="81">
        <v>58359.33</v>
      </c>
      <c r="W85" s="81">
        <v>3177.87</v>
      </c>
      <c r="X85" s="81">
        <v>0</v>
      </c>
      <c r="Y85" s="81">
        <v>64.83</v>
      </c>
      <c r="Z85" s="81">
        <v>22216.799999999999</v>
      </c>
      <c r="AA85" s="81">
        <v>0</v>
      </c>
      <c r="AB85" s="81">
        <v>0</v>
      </c>
      <c r="AC85" s="81">
        <v>11886.9</v>
      </c>
      <c r="AD85" s="81">
        <v>0</v>
      </c>
      <c r="AE85" s="81">
        <v>33197.160000000003</v>
      </c>
      <c r="AF85" s="81">
        <v>5831.96</v>
      </c>
      <c r="AG85" s="81">
        <v>0</v>
      </c>
      <c r="AH85" s="81">
        <v>0</v>
      </c>
      <c r="AI85" s="81">
        <v>249.28</v>
      </c>
      <c r="AJ85" s="81">
        <v>0</v>
      </c>
      <c r="AK85" s="81">
        <v>5576.38</v>
      </c>
      <c r="AL85" s="81">
        <v>1931.8</v>
      </c>
      <c r="AM85" s="81">
        <v>0</v>
      </c>
      <c r="AN85" s="81">
        <v>0</v>
      </c>
      <c r="AO85" s="81">
        <v>46346.37</v>
      </c>
      <c r="AP85" s="81">
        <v>292678.7</v>
      </c>
    </row>
    <row r="86" spans="1:42">
      <c r="A86" s="18" t="s">
        <v>199</v>
      </c>
      <c r="B86" s="81">
        <v>453909.4</v>
      </c>
      <c r="C86" s="81">
        <v>1090995.3400000001</v>
      </c>
      <c r="D86" s="81">
        <v>1852.67</v>
      </c>
      <c r="E86" s="81">
        <v>297370.77</v>
      </c>
      <c r="F86" s="81">
        <v>29498.12</v>
      </c>
      <c r="G86" s="81">
        <v>5895</v>
      </c>
      <c r="H86" s="81">
        <v>0</v>
      </c>
      <c r="I86" s="81">
        <v>105723.57</v>
      </c>
      <c r="J86" s="81">
        <v>1163.31</v>
      </c>
      <c r="K86" s="81">
        <v>122617.58</v>
      </c>
      <c r="L86" s="81">
        <v>22.73</v>
      </c>
      <c r="M86" s="81">
        <v>255080.63</v>
      </c>
      <c r="N86" s="81">
        <v>178520.5</v>
      </c>
      <c r="O86" s="81">
        <v>63249.79</v>
      </c>
      <c r="P86" s="81">
        <v>0</v>
      </c>
      <c r="Q86" s="81">
        <v>0</v>
      </c>
      <c r="R86" s="81">
        <v>213712.48</v>
      </c>
      <c r="S86" s="81">
        <v>43360.37</v>
      </c>
      <c r="T86" s="81">
        <v>30773.55</v>
      </c>
      <c r="U86" s="81">
        <v>2622.15</v>
      </c>
      <c r="V86" s="81">
        <v>68071.45</v>
      </c>
      <c r="W86" s="81">
        <v>1410.33</v>
      </c>
      <c r="X86" s="81">
        <v>0</v>
      </c>
      <c r="Y86" s="81">
        <v>593.33000000000004</v>
      </c>
      <c r="Z86" s="81">
        <v>25827.26</v>
      </c>
      <c r="AA86" s="81">
        <v>0</v>
      </c>
      <c r="AB86" s="81">
        <v>0</v>
      </c>
      <c r="AC86" s="81">
        <v>95748.75</v>
      </c>
      <c r="AD86" s="81">
        <v>0</v>
      </c>
      <c r="AE86" s="81">
        <v>28026.67</v>
      </c>
      <c r="AF86" s="81">
        <v>6118.02</v>
      </c>
      <c r="AG86" s="81">
        <v>0</v>
      </c>
      <c r="AH86" s="81">
        <v>0</v>
      </c>
      <c r="AI86" s="81">
        <v>315.89999999999998</v>
      </c>
      <c r="AJ86" s="81">
        <v>0</v>
      </c>
      <c r="AK86" s="81">
        <v>6336.13</v>
      </c>
      <c r="AL86" s="81">
        <v>21170.77</v>
      </c>
      <c r="AM86" s="81">
        <v>0</v>
      </c>
      <c r="AN86" s="81">
        <v>0</v>
      </c>
      <c r="AO86" s="81">
        <v>65947.33</v>
      </c>
      <c r="AP86" s="81">
        <v>3215933.9</v>
      </c>
    </row>
    <row r="87" spans="1:42">
      <c r="A87" s="18" t="s">
        <v>200</v>
      </c>
      <c r="B87" s="81">
        <v>475036.96</v>
      </c>
      <c r="C87" s="81">
        <v>1089053.9099999999</v>
      </c>
      <c r="D87" s="81">
        <v>6975.2</v>
      </c>
      <c r="E87" s="81">
        <v>229235.16</v>
      </c>
      <c r="F87" s="81">
        <v>59016.77</v>
      </c>
      <c r="G87" s="81">
        <v>5274.55</v>
      </c>
      <c r="H87" s="81">
        <v>0</v>
      </c>
      <c r="I87" s="81">
        <v>5315</v>
      </c>
      <c r="J87" s="81">
        <v>1050.3499999999999</v>
      </c>
      <c r="K87" s="81">
        <v>136986.88</v>
      </c>
      <c r="L87" s="81">
        <v>12.58</v>
      </c>
      <c r="M87" s="81">
        <v>337338.53</v>
      </c>
      <c r="N87" s="81">
        <v>175025.73</v>
      </c>
      <c r="O87" s="81">
        <v>60442</v>
      </c>
      <c r="P87" s="81">
        <v>0</v>
      </c>
      <c r="Q87" s="81">
        <v>0</v>
      </c>
      <c r="R87" s="81">
        <v>210302.76</v>
      </c>
      <c r="S87" s="81">
        <v>44345.85</v>
      </c>
      <c r="T87" s="81">
        <v>30558.5</v>
      </c>
      <c r="U87" s="81">
        <v>2013.73</v>
      </c>
      <c r="V87" s="81">
        <v>81053.72</v>
      </c>
      <c r="W87" s="81">
        <v>1244.45</v>
      </c>
      <c r="X87" s="81">
        <v>0</v>
      </c>
      <c r="Y87" s="81">
        <v>593.37</v>
      </c>
      <c r="Z87" s="81">
        <v>26428.49</v>
      </c>
      <c r="AA87" s="81">
        <v>0</v>
      </c>
      <c r="AB87" s="81">
        <v>102.81</v>
      </c>
      <c r="AC87" s="81">
        <v>123792.2</v>
      </c>
      <c r="AD87" s="81">
        <v>0</v>
      </c>
      <c r="AE87" s="81">
        <v>36617.15</v>
      </c>
      <c r="AF87" s="81">
        <v>6213.47</v>
      </c>
      <c r="AG87" s="81">
        <v>0</v>
      </c>
      <c r="AH87" s="81">
        <v>0</v>
      </c>
      <c r="AI87" s="81">
        <v>281.92</v>
      </c>
      <c r="AJ87" s="81">
        <v>6220.32</v>
      </c>
      <c r="AK87" s="81">
        <v>28169.82</v>
      </c>
      <c r="AL87" s="81">
        <v>0</v>
      </c>
      <c r="AM87" s="81">
        <v>0</v>
      </c>
      <c r="AN87" s="81">
        <v>0</v>
      </c>
      <c r="AO87" s="81">
        <v>53098.23</v>
      </c>
      <c r="AP87" s="81">
        <v>3231800.41</v>
      </c>
    </row>
    <row r="88" spans="1:42">
      <c r="A88" s="18" t="s">
        <v>201</v>
      </c>
      <c r="B88" s="138">
        <v>627688.6</v>
      </c>
      <c r="C88" s="138">
        <v>1223225.5900000001</v>
      </c>
      <c r="D88" s="138">
        <v>34161.300000000003</v>
      </c>
      <c r="E88" s="138">
        <v>235510.02</v>
      </c>
      <c r="F88" s="138">
        <v>68850.94</v>
      </c>
      <c r="G88" s="138">
        <v>6208.16</v>
      </c>
      <c r="H88" s="81">
        <v>0</v>
      </c>
      <c r="I88" s="138">
        <v>83057.039999999994</v>
      </c>
      <c r="J88" s="138">
        <v>966.97</v>
      </c>
      <c r="K88" s="138">
        <v>148145.43</v>
      </c>
      <c r="L88" s="138">
        <v>16.79</v>
      </c>
      <c r="M88" s="138">
        <v>376665.16</v>
      </c>
      <c r="N88" s="138">
        <v>194659.85</v>
      </c>
      <c r="O88" s="138">
        <v>67228.600000000006</v>
      </c>
      <c r="P88" s="81">
        <v>0</v>
      </c>
      <c r="Q88" s="81">
        <v>0</v>
      </c>
      <c r="R88" s="138">
        <v>223697.22</v>
      </c>
      <c r="S88" s="138">
        <v>53354.2</v>
      </c>
      <c r="T88" s="138">
        <v>35962.36</v>
      </c>
      <c r="U88" s="138">
        <v>2789.92</v>
      </c>
      <c r="V88" s="138">
        <v>90911.66</v>
      </c>
      <c r="W88" s="138">
        <v>1414.43</v>
      </c>
      <c r="X88" s="81">
        <v>0</v>
      </c>
      <c r="Y88" s="138">
        <v>593.25</v>
      </c>
      <c r="Z88" s="138">
        <v>26876.240000000002</v>
      </c>
      <c r="AA88" s="81">
        <v>0</v>
      </c>
      <c r="AB88" s="138">
        <v>109.67</v>
      </c>
      <c r="AC88" s="138">
        <v>114922.26</v>
      </c>
      <c r="AD88" s="81">
        <v>0</v>
      </c>
      <c r="AE88" s="138">
        <v>36737.03</v>
      </c>
      <c r="AF88" s="138">
        <v>7029.66</v>
      </c>
      <c r="AG88" s="81">
        <v>0</v>
      </c>
      <c r="AH88" s="81">
        <v>0</v>
      </c>
      <c r="AI88" s="138">
        <v>362.23</v>
      </c>
      <c r="AJ88" s="81">
        <v>0</v>
      </c>
      <c r="AK88" s="138">
        <v>6250.83</v>
      </c>
      <c r="AL88" s="138">
        <v>25572.87</v>
      </c>
      <c r="AM88" s="81">
        <v>0</v>
      </c>
      <c r="AN88" s="81">
        <v>0</v>
      </c>
      <c r="AO88" s="81">
        <v>48050.75</v>
      </c>
      <c r="AP88" s="37">
        <v>3741019.03</v>
      </c>
    </row>
    <row r="89" spans="1:42">
      <c r="A89" s="18" t="s">
        <v>202</v>
      </c>
      <c r="B89" s="138">
        <v>686415.45</v>
      </c>
      <c r="C89" s="138">
        <v>1201856.58</v>
      </c>
      <c r="D89" s="138">
        <v>9434.89</v>
      </c>
      <c r="E89" s="138">
        <v>258436.61</v>
      </c>
      <c r="F89" s="138">
        <v>81461.119999999995</v>
      </c>
      <c r="G89" s="138">
        <v>5574.06</v>
      </c>
      <c r="H89" s="81">
        <v>0</v>
      </c>
      <c r="I89" s="138">
        <v>179871.2</v>
      </c>
      <c r="J89" s="138">
        <v>986.37</v>
      </c>
      <c r="K89" s="138">
        <v>135999.54999999999</v>
      </c>
      <c r="L89" s="138">
        <v>17.989999999999998</v>
      </c>
      <c r="M89" s="138">
        <v>357073.59</v>
      </c>
      <c r="N89" s="138">
        <v>180641.61</v>
      </c>
      <c r="O89" s="138">
        <v>59604.03</v>
      </c>
      <c r="P89" s="81">
        <v>0</v>
      </c>
      <c r="Q89" s="81">
        <v>0</v>
      </c>
      <c r="R89" s="138">
        <v>206328.94</v>
      </c>
      <c r="S89" s="138">
        <v>51103.65</v>
      </c>
      <c r="T89" s="138">
        <v>29104.28</v>
      </c>
      <c r="U89" s="138">
        <v>1710.17</v>
      </c>
      <c r="V89" s="138">
        <v>70955.649999999994</v>
      </c>
      <c r="W89" s="138">
        <v>1131.17</v>
      </c>
      <c r="X89" s="81">
        <v>0</v>
      </c>
      <c r="Y89" s="138">
        <v>601.69000000000005</v>
      </c>
      <c r="Z89" s="138">
        <v>24764.3</v>
      </c>
      <c r="AA89" s="81">
        <v>0</v>
      </c>
      <c r="AB89" s="138">
        <v>0</v>
      </c>
      <c r="AC89" s="138">
        <v>99647.15</v>
      </c>
      <c r="AD89" s="81">
        <v>0</v>
      </c>
      <c r="AE89" s="138">
        <v>25607.63</v>
      </c>
      <c r="AF89" s="138">
        <v>6567.1</v>
      </c>
      <c r="AG89" s="81">
        <v>0</v>
      </c>
      <c r="AH89" s="81">
        <v>0</v>
      </c>
      <c r="AI89" s="138">
        <v>329.68</v>
      </c>
      <c r="AJ89" s="81">
        <v>0</v>
      </c>
      <c r="AK89" s="138">
        <v>5938.51</v>
      </c>
      <c r="AL89" s="138">
        <v>19966.740000000002</v>
      </c>
      <c r="AM89" s="81">
        <v>0</v>
      </c>
      <c r="AN89" s="81">
        <v>0</v>
      </c>
      <c r="AO89" s="81">
        <v>46825.49</v>
      </c>
      <c r="AP89" s="85">
        <v>3747955.2</v>
      </c>
    </row>
    <row r="90" spans="1:42">
      <c r="A90" s="18" t="s">
        <v>203</v>
      </c>
      <c r="B90" s="138">
        <v>671683.95</v>
      </c>
      <c r="C90" s="138">
        <v>1050731.55</v>
      </c>
      <c r="D90" s="138">
        <v>6316.47</v>
      </c>
      <c r="E90" s="138">
        <v>315638.92</v>
      </c>
      <c r="F90" s="138">
        <v>115517.29</v>
      </c>
      <c r="G90" s="138">
        <v>5144.05</v>
      </c>
      <c r="H90" s="81">
        <v>0</v>
      </c>
      <c r="I90" s="138">
        <v>194999.34</v>
      </c>
      <c r="J90" s="138">
        <v>1080.08</v>
      </c>
      <c r="K90" s="138">
        <v>119634.16</v>
      </c>
      <c r="L90" s="138">
        <v>124.82</v>
      </c>
      <c r="M90" s="138">
        <v>354922.64</v>
      </c>
      <c r="N90" s="138">
        <v>176388.91</v>
      </c>
      <c r="O90" s="138">
        <v>60423.45</v>
      </c>
      <c r="P90" s="81">
        <v>0</v>
      </c>
      <c r="Q90" s="81">
        <v>0</v>
      </c>
      <c r="R90" s="138">
        <v>190430.69</v>
      </c>
      <c r="S90" s="138">
        <v>49016.480000000003</v>
      </c>
      <c r="T90" s="138">
        <v>23705.51</v>
      </c>
      <c r="U90" s="138">
        <v>2301.79</v>
      </c>
      <c r="V90" s="138">
        <v>70097.14</v>
      </c>
      <c r="W90" s="138">
        <v>1640.35</v>
      </c>
      <c r="X90" s="81">
        <v>0</v>
      </c>
      <c r="Y90" s="138">
        <v>706.46</v>
      </c>
      <c r="Z90" s="138">
        <v>26464.18</v>
      </c>
      <c r="AA90" s="81">
        <v>0</v>
      </c>
      <c r="AB90" s="138">
        <v>0</v>
      </c>
      <c r="AC90" s="138">
        <v>94455.83</v>
      </c>
      <c r="AD90" s="81">
        <v>0</v>
      </c>
      <c r="AE90" s="138">
        <v>27751.97</v>
      </c>
      <c r="AF90" s="138">
        <v>7051.8</v>
      </c>
      <c r="AG90" s="81">
        <v>0</v>
      </c>
      <c r="AH90" s="81">
        <v>0</v>
      </c>
      <c r="AI90" s="138">
        <v>764.73</v>
      </c>
      <c r="AJ90" s="81">
        <v>0</v>
      </c>
      <c r="AK90" s="138">
        <v>5415.16</v>
      </c>
      <c r="AL90" s="138">
        <v>20930.41</v>
      </c>
      <c r="AM90" s="81">
        <v>0</v>
      </c>
      <c r="AN90" s="81">
        <v>0</v>
      </c>
      <c r="AO90" s="81">
        <v>49601.89</v>
      </c>
      <c r="AP90">
        <v>3642940.02</v>
      </c>
    </row>
    <row r="91" spans="1:42">
      <c r="A91" s="18" t="s">
        <v>204</v>
      </c>
      <c r="B91" s="138">
        <v>727020.11</v>
      </c>
      <c r="C91" s="138">
        <v>1186835.0900000001</v>
      </c>
      <c r="D91" s="138">
        <v>152.12</v>
      </c>
      <c r="E91" s="138">
        <v>252958.66</v>
      </c>
      <c r="F91" s="138">
        <v>81811.73</v>
      </c>
      <c r="G91" s="138">
        <v>5991.61</v>
      </c>
      <c r="H91" s="81">
        <v>0</v>
      </c>
      <c r="I91" s="138">
        <v>217151.98</v>
      </c>
      <c r="J91" s="138">
        <v>1420.56</v>
      </c>
      <c r="K91" s="138">
        <v>127235.46</v>
      </c>
      <c r="L91" s="138">
        <v>1083.04</v>
      </c>
      <c r="M91" s="138">
        <v>373742.29</v>
      </c>
      <c r="N91" s="138">
        <v>179548.91</v>
      </c>
      <c r="O91" s="138">
        <v>64320.1</v>
      </c>
      <c r="P91" s="81">
        <v>0</v>
      </c>
      <c r="Q91" s="81">
        <v>0</v>
      </c>
      <c r="R91" s="138">
        <v>193690.72</v>
      </c>
      <c r="S91" s="138">
        <v>46253.31</v>
      </c>
      <c r="T91" s="138">
        <v>20292.080000000002</v>
      </c>
      <c r="U91" s="138">
        <v>2551.54</v>
      </c>
      <c r="V91" s="138">
        <v>66387.81</v>
      </c>
      <c r="W91" s="138">
        <v>3526.12</v>
      </c>
      <c r="X91" s="81">
        <v>0</v>
      </c>
      <c r="Y91" s="138">
        <v>706.69</v>
      </c>
      <c r="Z91" s="138">
        <v>25615.66</v>
      </c>
      <c r="AA91" s="81">
        <v>0</v>
      </c>
      <c r="AB91" s="138">
        <v>0</v>
      </c>
      <c r="AC91" s="138">
        <v>114129.39</v>
      </c>
      <c r="AD91" s="81">
        <v>0</v>
      </c>
      <c r="AE91" s="138">
        <v>21719.71</v>
      </c>
      <c r="AF91" s="138">
        <v>8055.21</v>
      </c>
      <c r="AG91" s="81">
        <v>0</v>
      </c>
      <c r="AH91" s="81">
        <v>0</v>
      </c>
      <c r="AI91" s="138">
        <v>9621.2199999999993</v>
      </c>
      <c r="AJ91" s="81">
        <v>0</v>
      </c>
      <c r="AK91" s="138">
        <v>5966.13</v>
      </c>
      <c r="AL91" s="138">
        <v>25779.82</v>
      </c>
      <c r="AM91" s="81">
        <v>0</v>
      </c>
      <c r="AN91" s="81">
        <v>0</v>
      </c>
      <c r="AO91" s="81">
        <v>59182.95</v>
      </c>
      <c r="AP91" s="37">
        <v>3822750.02</v>
      </c>
    </row>
    <row r="92" spans="1:42">
      <c r="A92" s="18" t="s">
        <v>205</v>
      </c>
      <c r="B92" s="37">
        <v>597885.73</v>
      </c>
      <c r="C92" s="37">
        <v>1077691.96</v>
      </c>
      <c r="D92" s="37">
        <v>7881.1</v>
      </c>
      <c r="E92" s="37">
        <v>404164.68</v>
      </c>
      <c r="F92" s="37">
        <v>100216.54</v>
      </c>
      <c r="G92" s="37">
        <v>5540.83</v>
      </c>
      <c r="H92" s="37">
        <v>0</v>
      </c>
      <c r="I92" s="37">
        <v>129772.92</v>
      </c>
      <c r="J92" s="37">
        <v>1405.96</v>
      </c>
      <c r="K92" s="37">
        <v>114972.01</v>
      </c>
      <c r="L92" s="37">
        <v>2074.2199999999998</v>
      </c>
      <c r="M92" s="37">
        <v>362193.07</v>
      </c>
      <c r="N92" s="37">
        <v>178533.47</v>
      </c>
      <c r="O92" s="37">
        <v>58691.519999999997</v>
      </c>
      <c r="P92" s="37">
        <v>0</v>
      </c>
      <c r="Q92" s="37">
        <v>0</v>
      </c>
      <c r="R92" s="37">
        <v>186320.33</v>
      </c>
      <c r="S92" s="37">
        <v>45066.46</v>
      </c>
      <c r="T92" s="37">
        <v>23205.39</v>
      </c>
      <c r="U92" s="37">
        <v>2175.92</v>
      </c>
      <c r="V92" s="37">
        <v>64528.35</v>
      </c>
      <c r="W92" s="37">
        <v>5122.4399999999996</v>
      </c>
      <c r="X92" s="37">
        <v>0</v>
      </c>
      <c r="Y92" s="37">
        <v>760.45</v>
      </c>
      <c r="Z92" s="37">
        <v>23937.919999999998</v>
      </c>
      <c r="AA92" s="37">
        <v>0</v>
      </c>
      <c r="AB92" s="37">
        <v>0</v>
      </c>
      <c r="AC92" s="37">
        <v>90177.81</v>
      </c>
      <c r="AD92" s="37">
        <v>0</v>
      </c>
      <c r="AE92" s="37">
        <v>26749.200000000001</v>
      </c>
      <c r="AF92" s="37">
        <v>7153.55</v>
      </c>
      <c r="AG92" s="37">
        <v>0</v>
      </c>
      <c r="AH92" s="37">
        <v>0</v>
      </c>
      <c r="AI92" s="37">
        <v>645.29999999999995</v>
      </c>
      <c r="AJ92" s="37">
        <v>0</v>
      </c>
      <c r="AK92" s="37">
        <v>5795.81</v>
      </c>
      <c r="AL92" s="37">
        <v>28356.33</v>
      </c>
      <c r="AM92" s="37">
        <v>0</v>
      </c>
      <c r="AN92" s="37">
        <v>0</v>
      </c>
      <c r="AO92" s="81">
        <v>51567.25</v>
      </c>
      <c r="AP92" s="37">
        <v>3602586.52</v>
      </c>
    </row>
    <row r="93" spans="1:42">
      <c r="A93" s="18" t="s">
        <v>206</v>
      </c>
      <c r="B93" s="37">
        <v>564726.31000000006</v>
      </c>
      <c r="C93" s="37">
        <v>1059331.02</v>
      </c>
      <c r="D93" s="37">
        <v>6907.56</v>
      </c>
      <c r="E93" s="37">
        <v>276435.83</v>
      </c>
      <c r="F93" s="37">
        <v>160576.21</v>
      </c>
      <c r="G93" s="37">
        <v>7540.83</v>
      </c>
      <c r="H93" s="37">
        <v>0</v>
      </c>
      <c r="I93" s="37">
        <v>263859.5</v>
      </c>
      <c r="J93" s="37">
        <v>1534.87</v>
      </c>
      <c r="K93" s="37">
        <v>147646.1</v>
      </c>
      <c r="L93" s="37">
        <v>1771.33</v>
      </c>
      <c r="M93" s="37">
        <v>422354.24</v>
      </c>
      <c r="N93" s="37">
        <v>280192.09999999998</v>
      </c>
      <c r="O93" s="37">
        <v>65740.05</v>
      </c>
      <c r="P93" s="37">
        <v>0</v>
      </c>
      <c r="Q93" s="37">
        <v>0</v>
      </c>
      <c r="R93" s="37">
        <v>208784.68</v>
      </c>
      <c r="S93" s="37">
        <v>92975.29</v>
      </c>
      <c r="T93" s="37">
        <v>53048.95</v>
      </c>
      <c r="U93" s="37">
        <v>1867.07</v>
      </c>
      <c r="V93" s="37">
        <v>71359.850000000006</v>
      </c>
      <c r="W93" s="37">
        <v>4782.2700000000004</v>
      </c>
      <c r="X93" s="37">
        <v>0</v>
      </c>
      <c r="Y93" s="37">
        <v>870.47</v>
      </c>
      <c r="Z93" s="37">
        <v>28691.84</v>
      </c>
      <c r="AA93" s="37">
        <v>0</v>
      </c>
      <c r="AB93" s="37">
        <v>0</v>
      </c>
      <c r="AC93" s="37">
        <v>119644.24</v>
      </c>
      <c r="AD93" s="37">
        <v>0</v>
      </c>
      <c r="AE93" s="37">
        <v>38406.089999999997</v>
      </c>
      <c r="AF93" s="37">
        <v>8662.35</v>
      </c>
      <c r="AG93" s="37">
        <v>0</v>
      </c>
      <c r="AH93" s="37">
        <v>0</v>
      </c>
      <c r="AI93" s="37">
        <v>427.04</v>
      </c>
      <c r="AJ93" s="37">
        <v>0</v>
      </c>
      <c r="AK93" s="37">
        <v>6622.13</v>
      </c>
      <c r="AL93" s="37">
        <v>14319.05</v>
      </c>
      <c r="AM93" s="37">
        <v>0</v>
      </c>
      <c r="AN93" s="37">
        <v>0</v>
      </c>
      <c r="AO93" s="81">
        <v>51771.3</v>
      </c>
      <c r="AP93" s="37">
        <v>3960848.57</v>
      </c>
    </row>
    <row r="94" spans="1:42">
      <c r="A94" s="18"/>
      <c r="B94" s="41">
        <f>SUBTOTAL(109,B82:B93)</f>
        <v>6696667.0800000001</v>
      </c>
      <c r="C94" s="41">
        <f t="shared" ref="C94:AP94" si="6">SUBTOTAL(109,C82:C93)</f>
        <v>13428192.41</v>
      </c>
      <c r="D94" s="41">
        <f t="shared" si="6"/>
        <v>75733.11</v>
      </c>
      <c r="E94" s="41">
        <f t="shared" si="6"/>
        <v>3278058.9200000004</v>
      </c>
      <c r="F94" s="41">
        <f t="shared" si="6"/>
        <v>1047996.0700000001</v>
      </c>
      <c r="G94" s="41">
        <f t="shared" si="6"/>
        <v>64089.350000000006</v>
      </c>
      <c r="H94" s="41">
        <f t="shared" si="6"/>
        <v>0</v>
      </c>
      <c r="I94" s="41">
        <f t="shared" si="6"/>
        <v>1690721.29</v>
      </c>
      <c r="J94" s="41">
        <f t="shared" si="6"/>
        <v>12841.369999999999</v>
      </c>
      <c r="K94" s="41">
        <f t="shared" si="6"/>
        <v>1567425.26</v>
      </c>
      <c r="L94" s="41">
        <f t="shared" si="6"/>
        <v>9830.1699999999983</v>
      </c>
      <c r="M94" s="41">
        <f t="shared" si="6"/>
        <v>3855847.5700000003</v>
      </c>
      <c r="N94" s="41">
        <f t="shared" si="6"/>
        <v>2218552.7599999998</v>
      </c>
      <c r="O94" s="41">
        <f t="shared" si="6"/>
        <v>733298.67</v>
      </c>
      <c r="P94" s="41">
        <f t="shared" si="6"/>
        <v>0</v>
      </c>
      <c r="Q94" s="41">
        <f t="shared" si="6"/>
        <v>0</v>
      </c>
      <c r="R94" s="41">
        <f t="shared" si="6"/>
        <v>2485649.61</v>
      </c>
      <c r="S94" s="41">
        <f t="shared" si="6"/>
        <v>569445.27</v>
      </c>
      <c r="T94" s="41">
        <f t="shared" si="6"/>
        <v>497085.68000000005</v>
      </c>
      <c r="U94" s="41">
        <f t="shared" si="6"/>
        <v>32927.07</v>
      </c>
      <c r="V94" s="41">
        <f t="shared" si="6"/>
        <v>783270.2</v>
      </c>
      <c r="W94" s="41">
        <f t="shared" si="6"/>
        <v>34986.009999999995</v>
      </c>
      <c r="X94" s="41">
        <f t="shared" si="6"/>
        <v>0</v>
      </c>
      <c r="Y94" s="41">
        <f t="shared" si="6"/>
        <v>7138.66</v>
      </c>
      <c r="Z94" s="41">
        <f t="shared" si="6"/>
        <v>300408.71000000002</v>
      </c>
      <c r="AA94" s="41">
        <f t="shared" si="6"/>
        <v>0</v>
      </c>
      <c r="AB94" s="41">
        <f t="shared" si="6"/>
        <v>212.48000000000002</v>
      </c>
      <c r="AC94" s="41">
        <f t="shared" si="6"/>
        <v>1147920.95</v>
      </c>
      <c r="AD94" s="41">
        <f t="shared" si="6"/>
        <v>0</v>
      </c>
      <c r="AE94" s="41">
        <f t="shared" si="6"/>
        <v>357464.35</v>
      </c>
      <c r="AF94" s="41">
        <f t="shared" si="6"/>
        <v>82759.400000000009</v>
      </c>
      <c r="AG94" s="41">
        <f t="shared" si="6"/>
        <v>0</v>
      </c>
      <c r="AH94" s="41">
        <f t="shared" si="6"/>
        <v>0</v>
      </c>
      <c r="AI94" s="41">
        <f t="shared" si="6"/>
        <v>15783.96</v>
      </c>
      <c r="AJ94" s="41">
        <f t="shared" si="6"/>
        <v>6220.32</v>
      </c>
      <c r="AK94" s="41">
        <f t="shared" si="6"/>
        <v>89597.720000000016</v>
      </c>
      <c r="AL94" s="41">
        <f t="shared" si="6"/>
        <v>207523.09999999998</v>
      </c>
      <c r="AM94" s="41">
        <f t="shared" si="6"/>
        <v>0</v>
      </c>
      <c r="AN94" s="41">
        <f t="shared" si="6"/>
        <v>0</v>
      </c>
      <c r="AO94" s="41">
        <f t="shared" si="6"/>
        <v>602484.69000000006</v>
      </c>
      <c r="AP94" s="41">
        <f t="shared" si="6"/>
        <v>39893059.219999999</v>
      </c>
    </row>
    <row r="95" spans="1:42">
      <c r="A95" s="100" t="s">
        <v>207</v>
      </c>
      <c r="B95" s="101">
        <v>551809.71</v>
      </c>
      <c r="C95" s="101">
        <v>803830.21</v>
      </c>
      <c r="D95" s="101">
        <v>202.05</v>
      </c>
      <c r="E95" s="101">
        <v>224421.77</v>
      </c>
      <c r="F95" s="101">
        <v>29708.799999999999</v>
      </c>
      <c r="G95" s="101">
        <v>6058.52</v>
      </c>
      <c r="H95" s="101">
        <v>0</v>
      </c>
      <c r="I95" s="101">
        <v>135496.01</v>
      </c>
      <c r="J95" s="101">
        <v>1011.87</v>
      </c>
      <c r="K95" s="101">
        <v>128253.63</v>
      </c>
      <c r="L95" s="101">
        <v>2316.86</v>
      </c>
      <c r="M95" s="101">
        <v>310080.82</v>
      </c>
      <c r="N95" s="101">
        <v>170673.06</v>
      </c>
      <c r="O95" s="101">
        <v>51959.23</v>
      </c>
      <c r="P95" s="101">
        <v>0</v>
      </c>
      <c r="Q95" s="101">
        <v>0</v>
      </c>
      <c r="R95" s="101">
        <v>171337.76</v>
      </c>
      <c r="S95" s="101">
        <v>46547.32</v>
      </c>
      <c r="T95" s="101">
        <v>72051.94</v>
      </c>
      <c r="U95" s="101">
        <v>2494.2399999999998</v>
      </c>
      <c r="V95" s="101">
        <v>63078.29</v>
      </c>
      <c r="W95" s="101">
        <v>5037.47</v>
      </c>
      <c r="X95" s="101">
        <v>0</v>
      </c>
      <c r="Y95" s="101">
        <v>768.66</v>
      </c>
      <c r="Z95" s="101">
        <v>23589.38</v>
      </c>
      <c r="AA95" s="101">
        <v>0</v>
      </c>
      <c r="AB95" s="101">
        <v>56.37</v>
      </c>
      <c r="AC95" s="101">
        <v>69233.429999999993</v>
      </c>
      <c r="AD95" s="101">
        <v>0</v>
      </c>
      <c r="AE95" s="101">
        <v>14597.88</v>
      </c>
      <c r="AF95" s="101">
        <v>7956.82</v>
      </c>
      <c r="AG95" s="101">
        <v>0</v>
      </c>
      <c r="AH95" s="101">
        <v>0</v>
      </c>
      <c r="AI95" s="101">
        <v>1153.1199999999999</v>
      </c>
      <c r="AJ95" s="101">
        <v>0</v>
      </c>
      <c r="AK95" s="101">
        <v>5891</v>
      </c>
      <c r="AL95" s="101">
        <v>19986.59</v>
      </c>
      <c r="AM95" s="101">
        <v>0</v>
      </c>
      <c r="AN95" s="101">
        <v>0</v>
      </c>
      <c r="AO95" s="101">
        <v>46150.23</v>
      </c>
      <c r="AP95" s="177">
        <v>2965753.04</v>
      </c>
    </row>
    <row r="96" spans="1:42">
      <c r="A96" s="100" t="s">
        <v>219</v>
      </c>
      <c r="B96" s="37">
        <v>515764.77</v>
      </c>
      <c r="C96" s="37">
        <v>982884.51</v>
      </c>
      <c r="D96" s="37">
        <v>8396.56</v>
      </c>
      <c r="E96" s="37">
        <v>228210.74</v>
      </c>
      <c r="F96" s="37">
        <v>48410.2</v>
      </c>
      <c r="G96" s="37">
        <v>5301.53</v>
      </c>
      <c r="H96" s="101">
        <v>0</v>
      </c>
      <c r="I96" s="37">
        <v>149079.69</v>
      </c>
      <c r="J96" s="37">
        <v>1209.8599999999999</v>
      </c>
      <c r="K96" s="37">
        <v>122826.64</v>
      </c>
      <c r="L96" s="37">
        <v>2222.8200000000002</v>
      </c>
      <c r="M96" s="37">
        <v>299873.23</v>
      </c>
      <c r="N96" s="37">
        <v>167880.24</v>
      </c>
      <c r="O96" s="37">
        <v>43457.599999999999</v>
      </c>
      <c r="P96" s="101">
        <v>0</v>
      </c>
      <c r="Q96" s="101">
        <v>0</v>
      </c>
      <c r="R96" s="37">
        <v>170760.48</v>
      </c>
      <c r="S96" s="37">
        <v>34450.5</v>
      </c>
      <c r="T96" s="37">
        <v>101169.57</v>
      </c>
      <c r="U96" s="37">
        <v>1665.57</v>
      </c>
      <c r="V96" s="37">
        <v>55424.28</v>
      </c>
      <c r="W96" s="37">
        <v>3059.17</v>
      </c>
      <c r="X96" s="101">
        <v>0</v>
      </c>
      <c r="Y96" s="37">
        <v>724.71</v>
      </c>
      <c r="Z96" s="37">
        <v>22928.03</v>
      </c>
      <c r="AA96" s="101">
        <v>0</v>
      </c>
      <c r="AB96" s="37">
        <v>0</v>
      </c>
      <c r="AC96" s="37">
        <v>64368.87</v>
      </c>
      <c r="AD96" s="37">
        <v>14754.58</v>
      </c>
      <c r="AE96" s="101">
        <v>0</v>
      </c>
      <c r="AF96" s="37">
        <v>7080.85</v>
      </c>
      <c r="AG96" s="101">
        <v>0</v>
      </c>
      <c r="AH96" s="101">
        <v>0</v>
      </c>
      <c r="AI96" s="37">
        <v>558.80999999999995</v>
      </c>
      <c r="AJ96" s="101">
        <v>0</v>
      </c>
      <c r="AK96" s="37">
        <v>5362.34</v>
      </c>
      <c r="AL96" s="37">
        <v>16437.11</v>
      </c>
      <c r="AM96" s="101">
        <v>0</v>
      </c>
      <c r="AN96" s="101">
        <v>0</v>
      </c>
      <c r="AO96" s="81">
        <v>48946.16</v>
      </c>
      <c r="AP96" s="106">
        <v>3123209.42</v>
      </c>
    </row>
    <row r="97" spans="1:42">
      <c r="A97" s="100" t="s">
        <v>230</v>
      </c>
      <c r="B97" s="37">
        <v>497074.22</v>
      </c>
      <c r="C97" s="37">
        <v>1288023.6200000001</v>
      </c>
      <c r="D97" s="37">
        <v>13496.5</v>
      </c>
      <c r="E97" s="37">
        <v>244926.12</v>
      </c>
      <c r="F97" s="37">
        <v>118864.63</v>
      </c>
      <c r="G97" s="37">
        <v>5182.26</v>
      </c>
      <c r="H97" s="101">
        <v>0</v>
      </c>
      <c r="I97" s="37">
        <v>119645.02</v>
      </c>
      <c r="J97" s="37">
        <v>1158.22</v>
      </c>
      <c r="K97" s="37">
        <v>118107.9</v>
      </c>
      <c r="L97" s="37">
        <v>827.92</v>
      </c>
      <c r="M97" s="37">
        <v>272778.27</v>
      </c>
      <c r="N97" s="37">
        <v>173115.93</v>
      </c>
      <c r="O97" s="37">
        <v>45585.4</v>
      </c>
      <c r="P97" s="101">
        <v>0</v>
      </c>
      <c r="Q97" s="101">
        <v>0</v>
      </c>
      <c r="R97" s="37">
        <v>175516.16</v>
      </c>
      <c r="S97" s="37">
        <v>34501.370000000003</v>
      </c>
      <c r="T97" s="37">
        <v>47672.38</v>
      </c>
      <c r="U97" s="37">
        <v>1989.08</v>
      </c>
      <c r="V97" s="37">
        <v>52859.45</v>
      </c>
      <c r="W97" s="37">
        <v>3527.45</v>
      </c>
      <c r="X97" s="101">
        <v>0</v>
      </c>
      <c r="Y97" s="37">
        <v>647.82000000000005</v>
      </c>
      <c r="Z97" s="37">
        <v>24789.35</v>
      </c>
      <c r="AA97" s="101">
        <v>0</v>
      </c>
      <c r="AB97" s="37">
        <v>0</v>
      </c>
      <c r="AC97" s="37">
        <v>63487.46</v>
      </c>
      <c r="AD97" s="37">
        <v>0</v>
      </c>
      <c r="AE97" s="37">
        <v>21090.41</v>
      </c>
      <c r="AF97" s="37">
        <v>6144.78</v>
      </c>
      <c r="AG97" s="101">
        <v>0</v>
      </c>
      <c r="AH97" s="101">
        <v>0</v>
      </c>
      <c r="AI97" s="37">
        <v>689.01</v>
      </c>
      <c r="AJ97" s="101">
        <v>0</v>
      </c>
      <c r="AK97" s="37">
        <v>4985.34</v>
      </c>
      <c r="AL97" s="37">
        <v>17943.12</v>
      </c>
      <c r="AM97" s="101">
        <v>0</v>
      </c>
      <c r="AN97" s="101">
        <v>0</v>
      </c>
      <c r="AO97" s="81">
        <v>43835.92</v>
      </c>
      <c r="AP97" s="106">
        <v>3398465.11</v>
      </c>
    </row>
    <row r="98" spans="1:42">
      <c r="A98" s="100" t="s">
        <v>233</v>
      </c>
      <c r="B98" s="37">
        <v>412342.7</v>
      </c>
      <c r="C98" s="37">
        <v>1266777.22</v>
      </c>
      <c r="D98" s="37">
        <v>401.82</v>
      </c>
      <c r="E98" s="37">
        <v>243252.02</v>
      </c>
      <c r="F98" s="37">
        <v>83795.39</v>
      </c>
      <c r="G98" s="37">
        <v>4139.22</v>
      </c>
      <c r="H98" s="101">
        <v>0</v>
      </c>
      <c r="I98" s="37">
        <v>207881.78</v>
      </c>
      <c r="J98" s="37">
        <v>896.34</v>
      </c>
      <c r="K98" s="37">
        <v>103945.56</v>
      </c>
      <c r="L98" s="37">
        <v>84.34</v>
      </c>
      <c r="M98" s="37">
        <v>233873.86</v>
      </c>
      <c r="N98" s="37">
        <v>173302.57</v>
      </c>
      <c r="O98" s="37">
        <v>48269.8</v>
      </c>
      <c r="P98" s="101">
        <v>0</v>
      </c>
      <c r="Q98" s="101">
        <v>0</v>
      </c>
      <c r="R98" s="37">
        <v>179064.76</v>
      </c>
      <c r="S98" s="37">
        <v>37743.4</v>
      </c>
      <c r="T98" s="37">
        <v>28599.23</v>
      </c>
      <c r="U98" s="37">
        <v>1797.62</v>
      </c>
      <c r="V98" s="37">
        <v>55949.18</v>
      </c>
      <c r="W98" s="37">
        <v>1408.83</v>
      </c>
      <c r="X98" s="101">
        <v>0</v>
      </c>
      <c r="Y98" s="37">
        <v>537.32000000000005</v>
      </c>
      <c r="Z98" s="37">
        <v>25152.25</v>
      </c>
      <c r="AA98" s="101">
        <v>0</v>
      </c>
      <c r="AB98" s="37">
        <v>80.38</v>
      </c>
      <c r="AC98" s="37">
        <v>83301.350000000006</v>
      </c>
      <c r="AD98" s="37">
        <v>71.849999999999994</v>
      </c>
      <c r="AE98" s="37">
        <v>28167.51</v>
      </c>
      <c r="AF98" s="37">
        <v>6618.3</v>
      </c>
      <c r="AG98" s="101">
        <v>0</v>
      </c>
      <c r="AH98" s="101">
        <v>0</v>
      </c>
      <c r="AI98" s="37">
        <v>329.43</v>
      </c>
      <c r="AJ98" s="101">
        <v>0</v>
      </c>
      <c r="AK98" s="37">
        <v>5183.4399999999996</v>
      </c>
      <c r="AL98" s="37">
        <v>19522.330000000002</v>
      </c>
      <c r="AM98" s="101">
        <v>0</v>
      </c>
      <c r="AN98" s="101">
        <v>0</v>
      </c>
      <c r="AO98" s="81">
        <v>48596.07</v>
      </c>
      <c r="AP98" s="106">
        <v>3301085.87</v>
      </c>
    </row>
    <row r="99" spans="1:42">
      <c r="A99" s="100" t="s">
        <v>234</v>
      </c>
      <c r="B99" s="37">
        <v>460075.33</v>
      </c>
      <c r="C99" s="37">
        <v>1354630.76</v>
      </c>
      <c r="D99" s="37">
        <v>169.36</v>
      </c>
      <c r="E99" s="37">
        <v>277442.34000000003</v>
      </c>
      <c r="F99" s="37">
        <v>45453.42</v>
      </c>
      <c r="G99" s="37">
        <v>4844.97</v>
      </c>
      <c r="H99" s="101">
        <v>0</v>
      </c>
      <c r="I99" s="37">
        <v>245377.95</v>
      </c>
      <c r="J99" s="37">
        <v>1030.23</v>
      </c>
      <c r="K99" s="37">
        <v>109402.92</v>
      </c>
      <c r="L99" s="37">
        <v>13.05</v>
      </c>
      <c r="M99" s="37">
        <v>252854.14</v>
      </c>
      <c r="N99" s="37">
        <v>175382.58</v>
      </c>
      <c r="O99" s="37">
        <v>50789.96</v>
      </c>
      <c r="P99" s="101">
        <v>0</v>
      </c>
      <c r="Q99" s="101">
        <v>0</v>
      </c>
      <c r="R99" s="37">
        <v>188342.89</v>
      </c>
      <c r="S99" s="37">
        <v>38863.61</v>
      </c>
      <c r="T99" s="37">
        <v>19895.03</v>
      </c>
      <c r="U99" s="37">
        <v>374.38</v>
      </c>
      <c r="V99" s="37">
        <v>57344.06</v>
      </c>
      <c r="W99" s="37">
        <v>4880.21</v>
      </c>
      <c r="X99" s="37">
        <v>0</v>
      </c>
      <c r="Y99" s="37">
        <v>488.67</v>
      </c>
      <c r="Z99" s="37">
        <v>25784.34</v>
      </c>
      <c r="AA99" s="37">
        <v>0</v>
      </c>
      <c r="AB99" s="37">
        <v>302.81</v>
      </c>
      <c r="AC99" s="37">
        <v>111882.44</v>
      </c>
      <c r="AD99" s="37">
        <v>0</v>
      </c>
      <c r="AE99" s="37">
        <v>23574.14</v>
      </c>
      <c r="AF99" s="37">
        <v>6163.31</v>
      </c>
      <c r="AG99" s="37">
        <v>0</v>
      </c>
      <c r="AH99" s="37">
        <v>0</v>
      </c>
      <c r="AI99" s="37">
        <v>436.46</v>
      </c>
      <c r="AJ99" s="37">
        <v>0</v>
      </c>
      <c r="AK99" s="37">
        <v>5135.3599999999997</v>
      </c>
      <c r="AL99" s="37">
        <v>33230.74</v>
      </c>
      <c r="AM99" s="37">
        <v>0</v>
      </c>
      <c r="AN99" s="37">
        <v>0</v>
      </c>
      <c r="AO99" s="81">
        <v>50474.1</v>
      </c>
      <c r="AP99" s="106">
        <v>3544639.56</v>
      </c>
    </row>
    <row r="100" spans="1:42">
      <c r="A100" s="100" t="s">
        <v>235</v>
      </c>
      <c r="B100" s="37">
        <v>460727.32</v>
      </c>
      <c r="C100" s="37">
        <v>1138339.25</v>
      </c>
      <c r="D100" s="37">
        <v>494.95</v>
      </c>
      <c r="E100" s="37">
        <v>213995.91</v>
      </c>
      <c r="F100" s="37">
        <v>62593.13</v>
      </c>
      <c r="G100" s="37">
        <v>4497.1499999999996</v>
      </c>
      <c r="H100" s="37">
        <v>0</v>
      </c>
      <c r="I100" s="37">
        <v>50447.15</v>
      </c>
      <c r="J100" s="37">
        <v>825.23</v>
      </c>
      <c r="K100" s="37">
        <v>118128.33</v>
      </c>
      <c r="L100" s="37">
        <v>0</v>
      </c>
      <c r="M100" s="37">
        <v>322882.37</v>
      </c>
      <c r="N100" s="37">
        <v>172141.18</v>
      </c>
      <c r="O100" s="37">
        <v>56141.4</v>
      </c>
      <c r="P100" s="37">
        <v>0</v>
      </c>
      <c r="Q100" s="37">
        <v>0</v>
      </c>
      <c r="R100" s="37">
        <v>185742.71</v>
      </c>
      <c r="S100" s="37">
        <v>43356.85</v>
      </c>
      <c r="T100" s="37">
        <v>22660.86</v>
      </c>
      <c r="U100" s="37">
        <v>0</v>
      </c>
      <c r="V100" s="37">
        <v>63032.44</v>
      </c>
      <c r="W100" s="37">
        <v>2009.75</v>
      </c>
      <c r="X100" s="37">
        <v>0</v>
      </c>
      <c r="Y100" s="37">
        <v>594.77</v>
      </c>
      <c r="Z100" s="37">
        <v>27406.59</v>
      </c>
      <c r="AA100" s="37">
        <v>0</v>
      </c>
      <c r="AB100" s="37">
        <v>206.56</v>
      </c>
      <c r="AC100" s="37">
        <v>139647.82</v>
      </c>
      <c r="AD100" s="37">
        <v>61.41</v>
      </c>
      <c r="AE100" s="37">
        <v>30066.05</v>
      </c>
      <c r="AF100" s="37">
        <v>7380.77</v>
      </c>
      <c r="AG100" s="37">
        <v>0</v>
      </c>
      <c r="AH100" s="37">
        <v>0</v>
      </c>
      <c r="AI100" s="37">
        <v>314.76</v>
      </c>
      <c r="AJ100" s="37">
        <v>0</v>
      </c>
      <c r="AK100" s="37">
        <v>5445.82</v>
      </c>
      <c r="AL100" s="37">
        <v>19488.939999999999</v>
      </c>
      <c r="AM100" s="37">
        <v>0</v>
      </c>
      <c r="AN100" s="37">
        <v>0</v>
      </c>
      <c r="AO100" s="81">
        <v>57769.07</v>
      </c>
      <c r="AP100" s="106">
        <v>3206398.54</v>
      </c>
    </row>
    <row r="101" spans="1:42">
      <c r="A101" s="100" t="s">
        <v>237</v>
      </c>
      <c r="B101" s="37">
        <v>527431.18000000005</v>
      </c>
      <c r="C101" s="37">
        <v>1045829.5</v>
      </c>
      <c r="D101" s="37">
        <v>2464.67</v>
      </c>
      <c r="E101" s="37">
        <v>268186.89</v>
      </c>
      <c r="F101" s="37">
        <v>67311.179999999993</v>
      </c>
      <c r="G101" s="37">
        <v>4832.5</v>
      </c>
      <c r="H101" s="37">
        <v>0</v>
      </c>
      <c r="I101" s="37">
        <v>140941.74</v>
      </c>
      <c r="J101" s="37">
        <v>843</v>
      </c>
      <c r="K101" s="37">
        <v>120096.57</v>
      </c>
      <c r="L101" s="37">
        <v>7.02</v>
      </c>
      <c r="M101" s="37">
        <v>383260.31</v>
      </c>
      <c r="N101" s="37">
        <v>179934.03</v>
      </c>
      <c r="O101" s="37">
        <v>57532.85</v>
      </c>
      <c r="P101" s="37">
        <v>0</v>
      </c>
      <c r="Q101" s="37">
        <v>0</v>
      </c>
      <c r="R101" s="37">
        <v>189775.91</v>
      </c>
      <c r="S101" s="37">
        <v>44437.919999999998</v>
      </c>
      <c r="T101" s="37">
        <v>19019.2</v>
      </c>
      <c r="U101" s="37">
        <v>0</v>
      </c>
      <c r="V101" s="37">
        <v>70751.990000000005</v>
      </c>
      <c r="W101" s="37">
        <v>1070.31</v>
      </c>
      <c r="X101" s="37">
        <v>0</v>
      </c>
      <c r="Y101" s="37">
        <v>470.91</v>
      </c>
      <c r="Z101" s="37">
        <v>28203.24</v>
      </c>
      <c r="AA101" s="37">
        <v>0</v>
      </c>
      <c r="AB101" s="37">
        <v>0</v>
      </c>
      <c r="AC101" s="37">
        <v>129876.9</v>
      </c>
      <c r="AD101" s="37">
        <v>0</v>
      </c>
      <c r="AE101" s="37">
        <v>25088.69</v>
      </c>
      <c r="AF101" s="37">
        <v>7305.83</v>
      </c>
      <c r="AG101" s="37">
        <v>0</v>
      </c>
      <c r="AH101" s="37">
        <v>0</v>
      </c>
      <c r="AI101" s="37">
        <v>341.57</v>
      </c>
      <c r="AJ101" s="37">
        <v>0</v>
      </c>
      <c r="AK101" s="37">
        <v>5901.41</v>
      </c>
      <c r="AL101" s="37">
        <v>18777</v>
      </c>
      <c r="AM101" s="37">
        <v>0</v>
      </c>
      <c r="AN101" s="37">
        <v>0</v>
      </c>
      <c r="AO101" s="81">
        <v>42109.67</v>
      </c>
      <c r="AP101" s="106">
        <v>3381801.99</v>
      </c>
    </row>
    <row r="102" spans="1:42">
      <c r="A102" s="100" t="s">
        <v>239</v>
      </c>
      <c r="B102" s="37">
        <v>576742.42000000004</v>
      </c>
      <c r="C102" s="37">
        <v>1116471.69</v>
      </c>
      <c r="D102" s="37">
        <v>0</v>
      </c>
      <c r="E102" s="37">
        <v>239012.95</v>
      </c>
      <c r="F102" s="37">
        <v>57573.75</v>
      </c>
      <c r="G102" s="37">
        <v>4150.53</v>
      </c>
      <c r="H102" s="9">
        <v>0</v>
      </c>
      <c r="I102" s="37">
        <v>584874.84</v>
      </c>
      <c r="J102" s="37">
        <v>911.47</v>
      </c>
      <c r="K102" s="81">
        <v>106802.12</v>
      </c>
      <c r="L102" s="37">
        <v>6.91</v>
      </c>
      <c r="M102" s="37">
        <v>347002.92</v>
      </c>
      <c r="N102" s="37">
        <v>168620.53</v>
      </c>
      <c r="O102" s="37">
        <v>52935.32</v>
      </c>
      <c r="P102" s="9">
        <v>0</v>
      </c>
      <c r="Q102" s="9">
        <v>0</v>
      </c>
      <c r="R102" s="37">
        <v>173131.75</v>
      </c>
      <c r="S102" s="37">
        <v>44894</v>
      </c>
      <c r="T102" s="37">
        <v>13009.97</v>
      </c>
      <c r="U102" s="37">
        <v>0</v>
      </c>
      <c r="V102" s="37">
        <v>82362.23</v>
      </c>
      <c r="W102" s="37">
        <v>1410.21</v>
      </c>
      <c r="X102" s="37">
        <v>0</v>
      </c>
      <c r="Y102" s="37">
        <v>424.69</v>
      </c>
      <c r="Z102" s="37">
        <v>27292.99</v>
      </c>
      <c r="AA102" s="37">
        <v>0</v>
      </c>
      <c r="AB102" s="37">
        <v>145.15</v>
      </c>
      <c r="AC102" s="37">
        <v>108760.58</v>
      </c>
      <c r="AD102" s="37">
        <v>0</v>
      </c>
      <c r="AE102" s="37">
        <v>25130.880000000001</v>
      </c>
      <c r="AF102" s="37">
        <v>6787.94</v>
      </c>
      <c r="AG102" s="37">
        <v>0</v>
      </c>
      <c r="AH102" s="37">
        <v>0</v>
      </c>
      <c r="AI102" s="37">
        <v>274.60000000000002</v>
      </c>
      <c r="AJ102" s="37">
        <v>0</v>
      </c>
      <c r="AK102" s="37">
        <v>6125.42</v>
      </c>
      <c r="AL102" s="37">
        <v>19878.37</v>
      </c>
      <c r="AM102" s="37">
        <v>0</v>
      </c>
      <c r="AN102" s="37">
        <v>0</v>
      </c>
      <c r="AO102" s="81">
        <v>40517.15</v>
      </c>
      <c r="AP102" s="106">
        <v>3805251.38</v>
      </c>
    </row>
    <row r="103" spans="1:42">
      <c r="A103" s="100" t="s">
        <v>242</v>
      </c>
      <c r="B103" s="37">
        <v>562493.74</v>
      </c>
      <c r="C103" s="37">
        <v>1078957.57</v>
      </c>
      <c r="D103" s="37">
        <v>48.64</v>
      </c>
      <c r="E103" s="37">
        <v>296700.40999999997</v>
      </c>
      <c r="F103" s="37">
        <v>91331.87</v>
      </c>
      <c r="G103" s="37">
        <v>5203.25</v>
      </c>
      <c r="H103" s="9">
        <v>0</v>
      </c>
      <c r="I103" s="37">
        <v>365081.37</v>
      </c>
      <c r="J103" s="37">
        <v>876.7</v>
      </c>
      <c r="K103" s="81">
        <v>112442.36</v>
      </c>
      <c r="L103" s="37">
        <v>108.7</v>
      </c>
      <c r="M103" s="37">
        <v>357475.05</v>
      </c>
      <c r="N103" s="37">
        <v>170980.54</v>
      </c>
      <c r="O103" s="37">
        <v>53828.11</v>
      </c>
      <c r="P103" s="9">
        <v>0</v>
      </c>
      <c r="Q103" s="9">
        <v>0</v>
      </c>
      <c r="R103" s="37">
        <v>172207.01</v>
      </c>
      <c r="S103" s="37">
        <v>46632.54</v>
      </c>
      <c r="T103" s="37">
        <v>23816.560000000001</v>
      </c>
      <c r="U103" s="37">
        <v>1964.89</v>
      </c>
      <c r="V103" s="37">
        <v>120999.77</v>
      </c>
      <c r="W103" s="37">
        <v>4516.47</v>
      </c>
      <c r="X103" s="37">
        <v>0</v>
      </c>
      <c r="Y103" s="37">
        <v>471.73</v>
      </c>
      <c r="Z103" s="37">
        <v>27628.71</v>
      </c>
      <c r="AA103" s="37">
        <v>0</v>
      </c>
      <c r="AB103" s="37">
        <v>0</v>
      </c>
      <c r="AC103" s="37">
        <v>109494.74</v>
      </c>
      <c r="AD103" s="37">
        <v>0</v>
      </c>
      <c r="AE103" s="37">
        <v>27117.78</v>
      </c>
      <c r="AF103" s="37">
        <v>6826.61</v>
      </c>
      <c r="AG103" s="37">
        <v>0</v>
      </c>
      <c r="AH103" s="37">
        <v>0</v>
      </c>
      <c r="AI103" s="37">
        <v>375.64</v>
      </c>
      <c r="AJ103" s="37">
        <v>0</v>
      </c>
      <c r="AK103" s="37">
        <v>5785.99</v>
      </c>
      <c r="AL103" s="37">
        <v>16195.35</v>
      </c>
      <c r="AM103" s="37">
        <v>0</v>
      </c>
      <c r="AN103" s="37">
        <v>0</v>
      </c>
      <c r="AO103" s="81">
        <v>46764.34</v>
      </c>
      <c r="AP103" s="106">
        <v>3706326.44</v>
      </c>
    </row>
    <row r="104" spans="1:42">
      <c r="A104" s="100" t="s">
        <v>245</v>
      </c>
      <c r="B104" s="37">
        <v>576925.80000000005</v>
      </c>
      <c r="C104" s="37">
        <v>980981.05</v>
      </c>
      <c r="D104" s="37">
        <v>0</v>
      </c>
      <c r="E104" s="37">
        <v>315554.38</v>
      </c>
      <c r="F104" s="37">
        <v>66052.210000000006</v>
      </c>
      <c r="G104" s="37">
        <v>4689.28</v>
      </c>
      <c r="H104" s="37">
        <v>0</v>
      </c>
      <c r="I104" s="37">
        <v>148588.19</v>
      </c>
      <c r="J104" s="37">
        <v>869.68</v>
      </c>
      <c r="K104" s="37">
        <v>114142.46</v>
      </c>
      <c r="L104" s="37">
        <v>2461.9499999999998</v>
      </c>
      <c r="M104" s="37">
        <v>372890.68</v>
      </c>
      <c r="N104" s="37">
        <v>172110.23</v>
      </c>
      <c r="O104" s="37">
        <v>53646.18</v>
      </c>
      <c r="P104" s="37">
        <v>0</v>
      </c>
      <c r="Q104" s="37">
        <v>0</v>
      </c>
      <c r="R104" s="37">
        <v>174971.97</v>
      </c>
      <c r="S104" s="37">
        <v>51178.09</v>
      </c>
      <c r="T104" s="37">
        <v>22740.34</v>
      </c>
      <c r="U104" s="37">
        <v>675.47</v>
      </c>
      <c r="V104" s="37">
        <v>61640.86</v>
      </c>
      <c r="W104" s="37">
        <v>9351.14</v>
      </c>
      <c r="X104" s="37">
        <v>0</v>
      </c>
      <c r="Y104" s="37">
        <v>442.39</v>
      </c>
      <c r="Z104" s="37">
        <v>27125.18</v>
      </c>
      <c r="AA104" s="37">
        <v>0</v>
      </c>
      <c r="AB104" s="37">
        <v>0</v>
      </c>
      <c r="AC104" s="37">
        <v>104915.84</v>
      </c>
      <c r="AD104" s="37">
        <v>0</v>
      </c>
      <c r="AE104" s="37">
        <v>28395.45</v>
      </c>
      <c r="AF104" s="37">
        <v>6860.12</v>
      </c>
      <c r="AG104" s="37">
        <v>0</v>
      </c>
      <c r="AH104" s="37">
        <v>0</v>
      </c>
      <c r="AI104" s="37">
        <v>7937.28</v>
      </c>
      <c r="AJ104" s="37">
        <v>0</v>
      </c>
      <c r="AK104" s="37">
        <v>6277.63</v>
      </c>
      <c r="AL104" s="37">
        <v>21809.31</v>
      </c>
      <c r="AM104" s="37">
        <v>0</v>
      </c>
      <c r="AN104" s="37">
        <v>0</v>
      </c>
      <c r="AO104" s="37">
        <v>44967.7</v>
      </c>
      <c r="AP104" s="106">
        <v>3378200.86</v>
      </c>
    </row>
    <row r="105" spans="1:42">
      <c r="A105" s="100" t="s">
        <v>248</v>
      </c>
      <c r="B105" s="81">
        <v>588839</v>
      </c>
      <c r="C105" s="81">
        <v>1093706.95</v>
      </c>
      <c r="D105" s="81">
        <v>0</v>
      </c>
      <c r="E105" s="81">
        <v>230290.82</v>
      </c>
      <c r="F105" s="81">
        <v>106876.12</v>
      </c>
      <c r="G105" s="81">
        <v>4957.7299999999996</v>
      </c>
      <c r="H105" s="81">
        <v>0</v>
      </c>
      <c r="I105" s="81">
        <v>270917.84999999998</v>
      </c>
      <c r="J105" s="81">
        <v>849.23</v>
      </c>
      <c r="K105" s="81">
        <v>115041.01</v>
      </c>
      <c r="L105" s="81">
        <v>42563.8</v>
      </c>
      <c r="M105" s="81">
        <v>328511.87</v>
      </c>
      <c r="N105" s="81">
        <v>163419.54999999999</v>
      </c>
      <c r="O105" s="81">
        <v>53357.42</v>
      </c>
      <c r="P105" s="81">
        <v>0</v>
      </c>
      <c r="Q105" s="81">
        <v>0</v>
      </c>
      <c r="R105" s="81">
        <v>171146.19</v>
      </c>
      <c r="S105" s="81">
        <v>50390.05</v>
      </c>
      <c r="T105" s="81">
        <v>29210.87</v>
      </c>
      <c r="U105" s="81">
        <v>1859.98</v>
      </c>
      <c r="V105" s="81">
        <v>113133.61</v>
      </c>
      <c r="W105" s="81">
        <v>8211.07</v>
      </c>
      <c r="X105" s="81">
        <v>0</v>
      </c>
      <c r="Y105" s="81">
        <v>518.27</v>
      </c>
      <c r="Z105" s="81">
        <v>25918.05</v>
      </c>
      <c r="AA105" s="81">
        <v>0</v>
      </c>
      <c r="AB105" s="81">
        <v>0</v>
      </c>
      <c r="AC105" s="81">
        <v>99470.97</v>
      </c>
      <c r="AD105" s="81">
        <v>0</v>
      </c>
      <c r="AE105" s="81">
        <v>35100.07</v>
      </c>
      <c r="AF105" s="81">
        <v>7251.07</v>
      </c>
      <c r="AG105" s="81">
        <v>0</v>
      </c>
      <c r="AH105" s="81">
        <v>0</v>
      </c>
      <c r="AI105" s="81">
        <v>202</v>
      </c>
      <c r="AJ105" s="81">
        <v>0</v>
      </c>
      <c r="AK105" s="81">
        <v>6113.65</v>
      </c>
      <c r="AL105" s="81">
        <v>15132.69</v>
      </c>
      <c r="AM105" s="81">
        <v>0</v>
      </c>
      <c r="AN105" s="81">
        <v>0</v>
      </c>
      <c r="AO105" s="81">
        <v>41847.269999999997</v>
      </c>
      <c r="AP105" s="106">
        <v>3604837.16</v>
      </c>
    </row>
    <row r="106" spans="1:42">
      <c r="A106" s="100" t="s">
        <v>252</v>
      </c>
      <c r="B106">
        <v>57528.22</v>
      </c>
      <c r="C106">
        <v>1449927.92</v>
      </c>
      <c r="D106">
        <v>2159.29</v>
      </c>
      <c r="E106">
        <v>333681.71000000002</v>
      </c>
      <c r="F106">
        <v>74665.960000000006</v>
      </c>
      <c r="G106">
        <v>6722.65</v>
      </c>
      <c r="H106" s="81">
        <v>0</v>
      </c>
      <c r="I106">
        <v>7475.39</v>
      </c>
      <c r="J106">
        <v>1434.51</v>
      </c>
      <c r="K106">
        <v>12848.16</v>
      </c>
      <c r="L106">
        <v>6596.4</v>
      </c>
      <c r="M106">
        <v>366173.63</v>
      </c>
      <c r="N106">
        <v>24743.65</v>
      </c>
      <c r="O106">
        <v>5952.95</v>
      </c>
      <c r="P106" s="81">
        <v>0</v>
      </c>
      <c r="Q106" s="81">
        <v>0</v>
      </c>
      <c r="R106">
        <v>28177.53</v>
      </c>
      <c r="S106">
        <v>92531.65</v>
      </c>
      <c r="T106">
        <v>79885.3</v>
      </c>
      <c r="U106">
        <v>1744.28</v>
      </c>
      <c r="V106">
        <v>46916.47</v>
      </c>
      <c r="W106">
        <v>4877.51</v>
      </c>
      <c r="X106" s="81">
        <v>0</v>
      </c>
      <c r="Y106">
        <v>49.57</v>
      </c>
      <c r="Z106">
        <v>3862.28</v>
      </c>
      <c r="AA106" s="81">
        <v>0</v>
      </c>
      <c r="AB106" s="81">
        <v>0</v>
      </c>
      <c r="AC106" s="85">
        <v>97725.4</v>
      </c>
      <c r="AD106" s="81">
        <v>0</v>
      </c>
      <c r="AE106">
        <v>3414.3</v>
      </c>
      <c r="AF106">
        <v>873.41</v>
      </c>
      <c r="AG106" s="81">
        <v>0</v>
      </c>
      <c r="AH106" s="81">
        <v>0</v>
      </c>
      <c r="AI106">
        <v>285.38</v>
      </c>
      <c r="AJ106" s="85">
        <v>0</v>
      </c>
      <c r="AK106">
        <v>63.93</v>
      </c>
      <c r="AL106">
        <v>18261.82</v>
      </c>
      <c r="AM106" s="81">
        <v>0</v>
      </c>
      <c r="AN106" s="81">
        <v>0</v>
      </c>
      <c r="AO106">
        <v>49662.53</v>
      </c>
      <c r="AP106" s="106">
        <v>3998937.54</v>
      </c>
    </row>
    <row r="107" spans="1:42">
      <c r="B107" s="41">
        <f>SUBTOTAL(109,B95:B106)</f>
        <v>5787754.4099999992</v>
      </c>
      <c r="C107" s="41">
        <f t="shared" ref="C107:AP107" si="7">SUBTOTAL(109,C95:C106)</f>
        <v>13600360.25</v>
      </c>
      <c r="D107" s="41">
        <f t="shared" si="7"/>
        <v>27833.840000000004</v>
      </c>
      <c r="E107" s="41">
        <f t="shared" si="7"/>
        <v>3115676.0599999996</v>
      </c>
      <c r="F107" s="41">
        <f t="shared" si="7"/>
        <v>852636.65999999992</v>
      </c>
      <c r="G107" s="41">
        <f t="shared" si="7"/>
        <v>60579.590000000004</v>
      </c>
      <c r="H107" s="41">
        <f t="shared" si="7"/>
        <v>0</v>
      </c>
      <c r="I107" s="41">
        <f t="shared" si="7"/>
        <v>2425806.98</v>
      </c>
      <c r="J107" s="41">
        <f t="shared" si="7"/>
        <v>11916.34</v>
      </c>
      <c r="K107" s="41">
        <f t="shared" si="7"/>
        <v>1282037.6599999999</v>
      </c>
      <c r="L107" s="41">
        <f t="shared" si="7"/>
        <v>57209.770000000004</v>
      </c>
      <c r="M107" s="41">
        <f t="shared" si="7"/>
        <v>3847657.1500000004</v>
      </c>
      <c r="N107" s="41">
        <f t="shared" si="7"/>
        <v>1912304.09</v>
      </c>
      <c r="O107" s="41">
        <f t="shared" si="7"/>
        <v>573456.22</v>
      </c>
      <c r="P107" s="41">
        <f t="shared" si="7"/>
        <v>0</v>
      </c>
      <c r="Q107" s="41">
        <f t="shared" si="7"/>
        <v>0</v>
      </c>
      <c r="R107" s="41">
        <f t="shared" si="7"/>
        <v>1980175.1199999999</v>
      </c>
      <c r="S107" s="41">
        <f t="shared" si="7"/>
        <v>565527.29999999993</v>
      </c>
      <c r="T107" s="41">
        <f t="shared" si="7"/>
        <v>479731.25</v>
      </c>
      <c r="U107" s="41">
        <f t="shared" si="7"/>
        <v>14565.509999999998</v>
      </c>
      <c r="V107" s="41">
        <f t="shared" si="7"/>
        <v>843492.62999999989</v>
      </c>
      <c r="W107" s="41">
        <f t="shared" si="7"/>
        <v>49359.590000000004</v>
      </c>
      <c r="X107" s="41">
        <f t="shared" si="7"/>
        <v>0</v>
      </c>
      <c r="Y107" s="41">
        <f t="shared" si="7"/>
        <v>6139.51</v>
      </c>
      <c r="Z107" s="41">
        <f t="shared" si="7"/>
        <v>289680.39</v>
      </c>
      <c r="AA107" s="41">
        <f t="shared" si="7"/>
        <v>0</v>
      </c>
      <c r="AB107" s="41">
        <f t="shared" si="7"/>
        <v>791.27</v>
      </c>
      <c r="AC107" s="41">
        <f t="shared" si="7"/>
        <v>1182165.7999999998</v>
      </c>
      <c r="AD107" s="41">
        <f t="shared" si="7"/>
        <v>14887.84</v>
      </c>
      <c r="AE107" s="41">
        <f t="shared" si="7"/>
        <v>261743.16</v>
      </c>
      <c r="AF107" s="41">
        <f t="shared" si="7"/>
        <v>77249.81</v>
      </c>
      <c r="AG107" s="41">
        <f t="shared" si="7"/>
        <v>0</v>
      </c>
      <c r="AH107" s="41">
        <f t="shared" si="7"/>
        <v>0</v>
      </c>
      <c r="AI107" s="41">
        <f t="shared" si="7"/>
        <v>12898.06</v>
      </c>
      <c r="AJ107" s="41">
        <f t="shared" si="7"/>
        <v>0</v>
      </c>
      <c r="AK107" s="41">
        <f t="shared" si="7"/>
        <v>62271.329999999994</v>
      </c>
      <c r="AL107" s="41">
        <f t="shared" si="7"/>
        <v>236663.37</v>
      </c>
      <c r="AM107" s="41">
        <f t="shared" si="7"/>
        <v>0</v>
      </c>
      <c r="AN107" s="41">
        <f t="shared" si="7"/>
        <v>0</v>
      </c>
      <c r="AO107" s="41">
        <f t="shared" si="7"/>
        <v>561640.21</v>
      </c>
      <c r="AP107" s="41">
        <f t="shared" si="7"/>
        <v>41414906.910000004</v>
      </c>
    </row>
    <row r="108" spans="1:42">
      <c r="A108" s="100" t="s">
        <v>258</v>
      </c>
      <c r="B108" s="37">
        <v>523987.4</v>
      </c>
      <c r="C108" s="37">
        <v>1250223.5</v>
      </c>
      <c r="D108" s="37">
        <v>0</v>
      </c>
      <c r="E108" s="37">
        <v>321388.63</v>
      </c>
      <c r="F108" s="37">
        <v>96169.74</v>
      </c>
      <c r="G108" s="37">
        <v>5563.22</v>
      </c>
      <c r="H108" s="37">
        <v>0</v>
      </c>
      <c r="I108" s="37">
        <v>231129.60000000001</v>
      </c>
      <c r="J108" s="37">
        <v>1230.6600000000001</v>
      </c>
      <c r="K108" s="37">
        <v>93594.67</v>
      </c>
      <c r="L108" s="37">
        <v>2377.85</v>
      </c>
      <c r="M108" s="37">
        <v>263528.3</v>
      </c>
      <c r="N108" s="37">
        <v>135594.73000000001</v>
      </c>
      <c r="O108" s="37">
        <v>55475.47</v>
      </c>
      <c r="P108" s="37">
        <v>0</v>
      </c>
      <c r="Q108" s="37">
        <v>0</v>
      </c>
      <c r="R108" s="37">
        <v>173278.13</v>
      </c>
      <c r="S108" s="37">
        <v>42790.35</v>
      </c>
      <c r="T108" s="37">
        <v>85611.63</v>
      </c>
      <c r="U108" s="37">
        <v>1743.98</v>
      </c>
      <c r="V108" s="37">
        <v>42338.38</v>
      </c>
      <c r="W108" s="37">
        <v>3136.38</v>
      </c>
      <c r="X108" s="37">
        <v>0</v>
      </c>
      <c r="Y108" s="37">
        <v>532.27</v>
      </c>
      <c r="Z108" s="37">
        <v>24725.1</v>
      </c>
      <c r="AA108" s="37">
        <v>0</v>
      </c>
      <c r="AB108" s="37">
        <v>0</v>
      </c>
      <c r="AC108" s="37">
        <v>67377.7</v>
      </c>
      <c r="AD108" s="37">
        <v>0</v>
      </c>
      <c r="AE108" s="37">
        <v>22773.61</v>
      </c>
      <c r="AF108" s="37">
        <v>7533.95</v>
      </c>
      <c r="AG108" s="37">
        <v>0</v>
      </c>
      <c r="AH108" s="37">
        <v>0</v>
      </c>
      <c r="AI108" s="37">
        <v>321.52999999999997</v>
      </c>
      <c r="AJ108" s="37">
        <v>0</v>
      </c>
      <c r="AK108" s="37">
        <v>3883.84</v>
      </c>
      <c r="AL108" s="37">
        <v>14357.51</v>
      </c>
      <c r="AM108" s="37">
        <v>0</v>
      </c>
      <c r="AN108" s="37">
        <v>0</v>
      </c>
      <c r="AO108" s="37">
        <v>45465.72</v>
      </c>
      <c r="AP108" s="37">
        <f>SUM(Tabla6[[#This Row],[ 0701900000]:[ 0709999000]])</f>
        <v>3516133.85</v>
      </c>
    </row>
    <row r="109" spans="1:42" s="134" customFormat="1">
      <c r="A109" s="100" t="s">
        <v>260</v>
      </c>
      <c r="B109" s="138">
        <v>465358.73</v>
      </c>
      <c r="C109" s="138">
        <v>1278482.6399999999</v>
      </c>
      <c r="D109" s="138">
        <v>34.9</v>
      </c>
      <c r="E109" s="138">
        <v>229233.06</v>
      </c>
      <c r="F109" s="138">
        <v>133416.38</v>
      </c>
      <c r="G109" s="138">
        <v>4821.57</v>
      </c>
      <c r="H109" s="138">
        <v>0</v>
      </c>
      <c r="I109" s="138">
        <v>139495.16</v>
      </c>
      <c r="J109" s="138">
        <v>1195.21</v>
      </c>
      <c r="K109" s="138">
        <v>101516.07</v>
      </c>
      <c r="L109" s="138">
        <v>3378.78</v>
      </c>
      <c r="M109" s="138">
        <v>260703.26</v>
      </c>
      <c r="N109" s="138">
        <v>140607.67000000001</v>
      </c>
      <c r="O109" s="138">
        <v>47523.839999999997</v>
      </c>
      <c r="P109" s="138">
        <v>0</v>
      </c>
      <c r="Q109" s="138">
        <v>0</v>
      </c>
      <c r="R109" s="138">
        <v>174139.04</v>
      </c>
      <c r="S109" s="138">
        <v>37957.07</v>
      </c>
      <c r="T109" s="138">
        <v>89309.51</v>
      </c>
      <c r="U109" s="138">
        <v>2050.5700000000002</v>
      </c>
      <c r="V109" s="138">
        <v>40345.25</v>
      </c>
      <c r="W109" s="138">
        <v>2101.39</v>
      </c>
      <c r="X109" s="138">
        <v>0</v>
      </c>
      <c r="Y109" s="138">
        <v>456.93</v>
      </c>
      <c r="Z109" s="138">
        <v>26146.240000000002</v>
      </c>
      <c r="AA109" s="138">
        <v>0</v>
      </c>
      <c r="AB109" s="138">
        <v>0</v>
      </c>
      <c r="AC109" s="138">
        <v>64836.47</v>
      </c>
      <c r="AD109" s="138">
        <v>24904.69</v>
      </c>
      <c r="AE109" s="138">
        <v>0</v>
      </c>
      <c r="AF109" s="138">
        <v>7394.56</v>
      </c>
      <c r="AG109" s="138">
        <v>0</v>
      </c>
      <c r="AH109" s="138">
        <v>0</v>
      </c>
      <c r="AI109" s="138">
        <v>342.21</v>
      </c>
      <c r="AJ109" s="138">
        <v>0</v>
      </c>
      <c r="AK109" s="138">
        <v>4399.1099999999997</v>
      </c>
      <c r="AL109" s="138">
        <v>15016.61</v>
      </c>
      <c r="AM109" s="138">
        <v>0</v>
      </c>
      <c r="AN109" s="138">
        <v>0</v>
      </c>
      <c r="AO109" s="138">
        <v>47657.279999999999</v>
      </c>
      <c r="AP109" s="138">
        <f>SUM(Tabla6[[#This Row],[ 0701900000]:[ 0709999000]])</f>
        <v>3342824.1999999993</v>
      </c>
    </row>
    <row r="110" spans="1:42" s="134" customFormat="1">
      <c r="A110" s="100" t="s">
        <v>372</v>
      </c>
      <c r="B110" s="138">
        <v>461908.39</v>
      </c>
      <c r="C110" s="138">
        <v>1482888.73</v>
      </c>
      <c r="D110" s="138">
        <v>30.48</v>
      </c>
      <c r="E110" s="138">
        <v>253395.13</v>
      </c>
      <c r="F110" s="138">
        <v>79277.2</v>
      </c>
      <c r="G110" s="138">
        <v>4884.6499999999996</v>
      </c>
      <c r="H110" s="138">
        <v>0</v>
      </c>
      <c r="I110" s="138">
        <v>70400.39</v>
      </c>
      <c r="J110" s="138">
        <v>1399.39</v>
      </c>
      <c r="K110" s="138">
        <v>101656.72</v>
      </c>
      <c r="L110" s="138">
        <v>3944.23</v>
      </c>
      <c r="M110" s="138">
        <v>302624.03000000003</v>
      </c>
      <c r="N110" s="138">
        <v>162297.96</v>
      </c>
      <c r="O110" s="138">
        <v>50266.3</v>
      </c>
      <c r="P110" s="138">
        <v>0</v>
      </c>
      <c r="Q110" s="138">
        <v>0</v>
      </c>
      <c r="R110" s="138">
        <v>200442.77</v>
      </c>
      <c r="S110" s="138">
        <v>44688.34</v>
      </c>
      <c r="T110" s="138">
        <v>71777.81</v>
      </c>
      <c r="U110" s="138">
        <v>2786.03</v>
      </c>
      <c r="V110" s="138">
        <v>46034</v>
      </c>
      <c r="W110" s="138">
        <v>1537.16</v>
      </c>
      <c r="X110" s="138">
        <v>0</v>
      </c>
      <c r="Y110" s="138">
        <v>522.80999999999995</v>
      </c>
      <c r="Z110" s="138">
        <v>26860.94</v>
      </c>
      <c r="AA110" s="138">
        <v>0</v>
      </c>
      <c r="AB110" s="138">
        <v>0</v>
      </c>
      <c r="AC110" s="138">
        <v>96344.63</v>
      </c>
      <c r="AD110" s="138">
        <v>0</v>
      </c>
      <c r="AE110" s="138">
        <v>37109.54</v>
      </c>
      <c r="AF110" s="138">
        <v>8695.85</v>
      </c>
      <c r="AG110" s="138">
        <v>0</v>
      </c>
      <c r="AH110" s="138">
        <v>0</v>
      </c>
      <c r="AI110" s="138">
        <v>299.62</v>
      </c>
      <c r="AJ110" s="138">
        <v>0</v>
      </c>
      <c r="AK110" s="138">
        <v>5148.1099999999997</v>
      </c>
      <c r="AL110" s="138">
        <v>17834.080000000002</v>
      </c>
      <c r="AM110" s="138">
        <v>0</v>
      </c>
      <c r="AN110" s="138">
        <v>0</v>
      </c>
      <c r="AO110" s="138">
        <v>66444.47</v>
      </c>
      <c r="AP110" s="138">
        <f>SUM(Tabla6[[#This Row],[ 0701900000]:[ 0709999000]])</f>
        <v>3601499.7600000007</v>
      </c>
    </row>
    <row r="111" spans="1:42" s="134" customFormat="1">
      <c r="A111" s="100" t="s">
        <v>407</v>
      </c>
      <c r="B111" s="138">
        <v>441504.48</v>
      </c>
      <c r="C111" s="138">
        <v>1379376.63</v>
      </c>
      <c r="D111" s="138">
        <v>1748.9</v>
      </c>
      <c r="E111" s="138">
        <v>232601.08</v>
      </c>
      <c r="F111" s="138">
        <v>47469.96</v>
      </c>
      <c r="G111" s="138">
        <v>4572.72</v>
      </c>
      <c r="H111" s="138">
        <v>0</v>
      </c>
      <c r="I111" s="138">
        <v>205924.89</v>
      </c>
      <c r="J111" s="138">
        <v>1184.53</v>
      </c>
      <c r="K111" s="138">
        <v>96479.4</v>
      </c>
      <c r="L111" s="138">
        <v>938.14</v>
      </c>
      <c r="M111" s="138">
        <v>298680.59000000003</v>
      </c>
      <c r="N111" s="138">
        <v>140405.12</v>
      </c>
      <c r="O111" s="138">
        <v>45156.62</v>
      </c>
      <c r="P111" s="138">
        <v>0</v>
      </c>
      <c r="Q111" s="138">
        <v>0</v>
      </c>
      <c r="R111" s="138">
        <v>186846.87</v>
      </c>
      <c r="S111" s="138">
        <v>39296.839999999997</v>
      </c>
      <c r="T111" s="138">
        <v>14755.05</v>
      </c>
      <c r="U111" s="138">
        <v>2200.13</v>
      </c>
      <c r="V111" s="138">
        <v>42843.17</v>
      </c>
      <c r="W111" s="138">
        <v>1389.67</v>
      </c>
      <c r="X111" s="138">
        <v>0</v>
      </c>
      <c r="Y111" s="138">
        <v>1686.89</v>
      </c>
      <c r="Z111" s="138">
        <v>25743.71</v>
      </c>
      <c r="AA111" s="138">
        <v>0</v>
      </c>
      <c r="AB111" s="138">
        <v>0</v>
      </c>
      <c r="AC111" s="138">
        <v>85025.76</v>
      </c>
      <c r="AD111" s="138">
        <v>0</v>
      </c>
      <c r="AE111" s="138">
        <v>19950.62</v>
      </c>
      <c r="AF111" s="138">
        <v>6717.43</v>
      </c>
      <c r="AG111" s="138">
        <v>0</v>
      </c>
      <c r="AH111" s="138">
        <v>0</v>
      </c>
      <c r="AI111" s="138">
        <v>172.54</v>
      </c>
      <c r="AJ111" s="138">
        <v>0</v>
      </c>
      <c r="AK111" s="138">
        <v>5128.22</v>
      </c>
      <c r="AL111" s="138">
        <v>16241.21</v>
      </c>
      <c r="AM111" s="138">
        <v>0</v>
      </c>
      <c r="AN111" s="138">
        <v>0</v>
      </c>
      <c r="AO111" s="138">
        <v>63611.68</v>
      </c>
      <c r="AP111" s="138">
        <f>SUM(Tabla6[[#This Row],[ 0701900000]:[ 0709999000]])</f>
        <v>3407652.85</v>
      </c>
    </row>
    <row r="112" spans="1:42" s="134" customFormat="1">
      <c r="A112" s="100" t="s">
        <v>409</v>
      </c>
      <c r="B112" s="138">
        <v>511224.96</v>
      </c>
      <c r="C112" s="138">
        <v>1330579.57</v>
      </c>
      <c r="D112" s="138">
        <v>3267.98</v>
      </c>
      <c r="E112" s="138">
        <v>316530.63</v>
      </c>
      <c r="F112" s="138">
        <v>52767.8</v>
      </c>
      <c r="G112" s="138">
        <v>6228.98</v>
      </c>
      <c r="H112" s="138">
        <v>0</v>
      </c>
      <c r="I112" s="138">
        <v>104477.34</v>
      </c>
      <c r="J112" s="138">
        <v>1718.63</v>
      </c>
      <c r="K112" s="138">
        <v>113250.74</v>
      </c>
      <c r="L112" s="138">
        <v>37.67</v>
      </c>
      <c r="M112" s="138">
        <v>309326.05</v>
      </c>
      <c r="N112" s="138">
        <v>169559.89</v>
      </c>
      <c r="O112" s="138">
        <v>52938.21</v>
      </c>
      <c r="P112" s="138">
        <v>0</v>
      </c>
      <c r="Q112" s="138">
        <v>0</v>
      </c>
      <c r="R112" s="138">
        <v>201057.94</v>
      </c>
      <c r="S112" s="138">
        <v>53649.03</v>
      </c>
      <c r="T112" s="138">
        <v>17358.11</v>
      </c>
      <c r="U112" s="138">
        <v>2236.7600000000002</v>
      </c>
      <c r="V112" s="138">
        <v>53218.34</v>
      </c>
      <c r="W112" s="138">
        <v>2012.96</v>
      </c>
      <c r="X112" s="138">
        <v>0</v>
      </c>
      <c r="Y112" s="138">
        <v>572.29999999999995</v>
      </c>
      <c r="Z112" s="138">
        <v>31232.58</v>
      </c>
      <c r="AA112" s="138">
        <v>0</v>
      </c>
      <c r="AB112" s="138">
        <v>0</v>
      </c>
      <c r="AC112" s="138">
        <v>113986.85</v>
      </c>
      <c r="AD112" s="138">
        <v>0</v>
      </c>
      <c r="AE112" s="138">
        <v>32664.18</v>
      </c>
      <c r="AF112" s="138">
        <v>7966.93</v>
      </c>
      <c r="AG112" s="138">
        <v>0</v>
      </c>
      <c r="AH112" s="138">
        <v>0</v>
      </c>
      <c r="AI112" s="138">
        <v>470.61</v>
      </c>
      <c r="AJ112" s="138">
        <v>0</v>
      </c>
      <c r="AK112" s="138">
        <v>8445.2800000000007</v>
      </c>
      <c r="AL112" s="138">
        <v>20891.13</v>
      </c>
      <c r="AM112" s="138">
        <v>0</v>
      </c>
      <c r="AN112" s="138">
        <v>0</v>
      </c>
      <c r="AO112" s="138">
        <v>60866.89</v>
      </c>
      <c r="AP112" s="138">
        <f>SUM(Tabla6[[#This Row],[ 0701900000]:[ 0709999000]])</f>
        <v>3578538.3399999989</v>
      </c>
    </row>
    <row r="113" spans="1:42" s="134" customFormat="1">
      <c r="A113" s="100" t="s">
        <v>411</v>
      </c>
      <c r="B113" s="138">
        <v>507853.78</v>
      </c>
      <c r="C113" s="138">
        <v>974848.18</v>
      </c>
      <c r="D113" s="138">
        <v>1160.3499999999999</v>
      </c>
      <c r="E113" s="138">
        <v>233811.71</v>
      </c>
      <c r="F113" s="138">
        <v>49223.09</v>
      </c>
      <c r="G113" s="138">
        <v>6537.82</v>
      </c>
      <c r="H113" s="138">
        <v>0</v>
      </c>
      <c r="I113" s="138">
        <v>71971.199999999997</v>
      </c>
      <c r="J113" s="138">
        <v>1442.25</v>
      </c>
      <c r="K113" s="138">
        <v>122549.21</v>
      </c>
      <c r="L113" s="138">
        <v>16.16</v>
      </c>
      <c r="M113" s="138">
        <v>325803.63</v>
      </c>
      <c r="N113" s="138">
        <v>167867.81</v>
      </c>
      <c r="O113" s="138">
        <v>58954.71</v>
      </c>
      <c r="P113" s="138">
        <v>0</v>
      </c>
      <c r="Q113" s="138">
        <v>0</v>
      </c>
      <c r="R113" s="138">
        <v>194657.62</v>
      </c>
      <c r="S113" s="138">
        <v>52306.32</v>
      </c>
      <c r="T113" s="138">
        <v>30135.31</v>
      </c>
      <c r="U113" s="138">
        <v>2677.5</v>
      </c>
      <c r="V113" s="138">
        <v>62350.5</v>
      </c>
      <c r="W113" s="138">
        <v>1547.71</v>
      </c>
      <c r="X113" s="138">
        <v>0</v>
      </c>
      <c r="Y113" s="138">
        <v>539.89</v>
      </c>
      <c r="Z113" s="138">
        <v>33551.9</v>
      </c>
      <c r="AA113" s="138">
        <v>0</v>
      </c>
      <c r="AB113" s="138">
        <v>133.53</v>
      </c>
      <c r="AC113" s="138">
        <v>106173.41</v>
      </c>
      <c r="AD113" s="138">
        <v>0</v>
      </c>
      <c r="AE113" s="138">
        <v>32781.89</v>
      </c>
      <c r="AF113" s="138">
        <v>7243.49</v>
      </c>
      <c r="AG113" s="138">
        <v>0</v>
      </c>
      <c r="AH113" s="138">
        <v>0</v>
      </c>
      <c r="AI113" s="138">
        <v>1045.24</v>
      </c>
      <c r="AJ113" s="138">
        <v>0</v>
      </c>
      <c r="AK113" s="138">
        <v>6541.17</v>
      </c>
      <c r="AL113" s="138">
        <v>21548.55</v>
      </c>
      <c r="AM113" s="138">
        <v>0</v>
      </c>
      <c r="AN113" s="138">
        <v>0</v>
      </c>
      <c r="AO113" s="138">
        <v>61550.32</v>
      </c>
      <c r="AP113" s="138">
        <f>SUM(Tabla6[[#This Row],[ 0701900000]:[ 0709999000]])</f>
        <v>3136824.25</v>
      </c>
    </row>
    <row r="114" spans="1:42" s="134" customFormat="1">
      <c r="A114" s="100" t="s">
        <v>413</v>
      </c>
      <c r="B114" s="138">
        <v>636334.98</v>
      </c>
      <c r="C114" s="138">
        <v>793808.25</v>
      </c>
      <c r="D114" s="138">
        <v>3515.52</v>
      </c>
      <c r="E114" s="138">
        <v>256670.56</v>
      </c>
      <c r="F114" s="138">
        <v>63875.69</v>
      </c>
      <c r="G114" s="138">
        <v>7659.16</v>
      </c>
      <c r="H114" s="138">
        <v>0</v>
      </c>
      <c r="I114" s="138">
        <v>317115.28999999998</v>
      </c>
      <c r="J114" s="138">
        <v>1395.74</v>
      </c>
      <c r="K114" s="138">
        <v>124020.62</v>
      </c>
      <c r="L114" s="138">
        <v>55.3</v>
      </c>
      <c r="M114" s="138">
        <v>342781.4</v>
      </c>
      <c r="N114" s="138">
        <v>170102.73</v>
      </c>
      <c r="O114" s="138">
        <v>62044.05</v>
      </c>
      <c r="P114" s="138">
        <v>0</v>
      </c>
      <c r="Q114" s="138">
        <v>0</v>
      </c>
      <c r="R114" s="138">
        <v>193115.04</v>
      </c>
      <c r="S114" s="138">
        <v>54022.3</v>
      </c>
      <c r="T114" s="138">
        <v>25375.32</v>
      </c>
      <c r="U114" s="138">
        <v>2600.7199999999998</v>
      </c>
      <c r="V114" s="138">
        <v>65850.240000000005</v>
      </c>
      <c r="W114" s="138">
        <v>1928.35</v>
      </c>
      <c r="X114" s="138">
        <v>0</v>
      </c>
      <c r="Y114" s="138">
        <v>654.26</v>
      </c>
      <c r="Z114" s="138">
        <v>31905.32</v>
      </c>
      <c r="AA114" s="138">
        <v>0</v>
      </c>
      <c r="AB114" s="138">
        <v>33.46</v>
      </c>
      <c r="AC114" s="138">
        <v>108785.23</v>
      </c>
      <c r="AD114" s="138">
        <v>0</v>
      </c>
      <c r="AE114" s="138">
        <v>19960.84</v>
      </c>
      <c r="AF114" s="138">
        <v>7470.61</v>
      </c>
      <c r="AG114" s="138">
        <v>0</v>
      </c>
      <c r="AH114" s="138">
        <v>0</v>
      </c>
      <c r="AI114" s="138">
        <v>1052.67</v>
      </c>
      <c r="AJ114" s="138">
        <v>0</v>
      </c>
      <c r="AK114" s="138">
        <v>6489.8</v>
      </c>
      <c r="AL114" s="138">
        <v>27737.08</v>
      </c>
      <c r="AM114" s="138">
        <v>0</v>
      </c>
      <c r="AN114" s="138">
        <v>0</v>
      </c>
      <c r="AO114" s="138">
        <v>58802.1</v>
      </c>
      <c r="AP114" s="138">
        <f>SUM(Tabla6[[#This Row],[ 0701900000]:[ 0709999000]])</f>
        <v>3385162.629999999</v>
      </c>
    </row>
    <row r="115" spans="1:42" s="134" customFormat="1">
      <c r="A115" s="100" t="s">
        <v>415</v>
      </c>
      <c r="B115" s="138">
        <v>685566.83</v>
      </c>
      <c r="C115" s="138">
        <v>1077174.28</v>
      </c>
      <c r="D115" s="138">
        <v>43977.74</v>
      </c>
      <c r="E115" s="138">
        <v>200924.5</v>
      </c>
      <c r="F115" s="138">
        <v>43745.03</v>
      </c>
      <c r="G115" s="138">
        <v>8378.1200000000008</v>
      </c>
      <c r="H115" s="138">
        <v>0</v>
      </c>
      <c r="I115" s="138">
        <v>361515.76</v>
      </c>
      <c r="J115" s="138">
        <v>1164.45</v>
      </c>
      <c r="K115" s="138">
        <v>119258.73</v>
      </c>
      <c r="L115" s="138">
        <v>61.4</v>
      </c>
      <c r="M115" s="138">
        <v>338649.41</v>
      </c>
      <c r="N115" s="138">
        <v>172949.03</v>
      </c>
      <c r="O115" s="138">
        <v>54832.07</v>
      </c>
      <c r="P115" s="138">
        <v>0</v>
      </c>
      <c r="Q115" s="138">
        <v>0</v>
      </c>
      <c r="R115" s="138">
        <v>191192.49</v>
      </c>
      <c r="S115" s="138">
        <v>61923.4</v>
      </c>
      <c r="T115" s="138">
        <v>21349.81</v>
      </c>
      <c r="U115" s="138">
        <v>2916.27</v>
      </c>
      <c r="V115" s="138">
        <v>57967.17</v>
      </c>
      <c r="W115" s="138">
        <v>2256.5500000000002</v>
      </c>
      <c r="X115" s="138">
        <v>0</v>
      </c>
      <c r="Y115" s="138">
        <v>736.73</v>
      </c>
      <c r="Z115" s="138">
        <v>32643.05</v>
      </c>
      <c r="AA115" s="138">
        <v>0</v>
      </c>
      <c r="AB115" s="138">
        <v>0</v>
      </c>
      <c r="AC115" s="138">
        <v>101915.79</v>
      </c>
      <c r="AD115" s="138">
        <v>0</v>
      </c>
      <c r="AE115" s="138">
        <v>26470.68</v>
      </c>
      <c r="AF115" s="138">
        <v>9829.89</v>
      </c>
      <c r="AG115" s="138">
        <v>0</v>
      </c>
      <c r="AH115" s="138">
        <v>0</v>
      </c>
      <c r="AI115" s="138">
        <v>623.58000000000004</v>
      </c>
      <c r="AJ115" s="138">
        <v>0</v>
      </c>
      <c r="AK115" s="138">
        <v>6659.58</v>
      </c>
      <c r="AL115" s="138">
        <v>19555.36</v>
      </c>
      <c r="AM115" s="138">
        <v>0</v>
      </c>
      <c r="AN115" s="138">
        <v>0</v>
      </c>
      <c r="AO115" s="138">
        <v>54004.98</v>
      </c>
      <c r="AP115" s="138">
        <f>SUM(Tabla6[[#This Row],[ 0701900000]:[ 0709999000]])</f>
        <v>3698242.6799999997</v>
      </c>
    </row>
    <row r="116" spans="1:42" s="134" customFormat="1">
      <c r="A116" s="100" t="s">
        <v>424</v>
      </c>
      <c r="B116" s="138">
        <v>653548.25</v>
      </c>
      <c r="C116" s="138">
        <v>1171108.17</v>
      </c>
      <c r="D116" s="138">
        <v>61946.41</v>
      </c>
      <c r="E116" s="138">
        <v>161164.62</v>
      </c>
      <c r="F116" s="138">
        <v>66053.7</v>
      </c>
      <c r="G116" s="138">
        <v>7995.95</v>
      </c>
      <c r="H116" s="138">
        <v>0</v>
      </c>
      <c r="I116" s="138">
        <v>392481.72</v>
      </c>
      <c r="J116" s="138">
        <v>1309.46</v>
      </c>
      <c r="K116" s="138">
        <v>113074.16</v>
      </c>
      <c r="L116" s="138">
        <v>146.57</v>
      </c>
      <c r="M116" s="138">
        <v>345052.34</v>
      </c>
      <c r="N116" s="138">
        <v>166052.19</v>
      </c>
      <c r="O116" s="138">
        <v>59418.06</v>
      </c>
      <c r="P116" s="138">
        <v>0</v>
      </c>
      <c r="Q116" s="138">
        <v>0</v>
      </c>
      <c r="R116" s="138">
        <v>192537.87</v>
      </c>
      <c r="S116" s="138">
        <v>53202.11</v>
      </c>
      <c r="T116" s="138">
        <v>26728.67</v>
      </c>
      <c r="U116" s="138">
        <v>2042.08</v>
      </c>
      <c r="V116" s="138">
        <v>50534.28</v>
      </c>
      <c r="W116" s="138">
        <v>4709.51</v>
      </c>
      <c r="X116" s="138">
        <v>0</v>
      </c>
      <c r="Y116" s="138">
        <v>675.42</v>
      </c>
      <c r="Z116" s="138">
        <v>34004.35</v>
      </c>
      <c r="AA116" s="138">
        <v>0</v>
      </c>
      <c r="AB116" s="138">
        <v>27.8</v>
      </c>
      <c r="AC116" s="138">
        <v>104998.44</v>
      </c>
      <c r="AD116" s="138">
        <v>0</v>
      </c>
      <c r="AE116" s="138">
        <v>23991.57</v>
      </c>
      <c r="AF116" s="138">
        <v>8618.18</v>
      </c>
      <c r="AG116" s="138">
        <v>0</v>
      </c>
      <c r="AH116" s="138">
        <v>0</v>
      </c>
      <c r="AI116" s="138">
        <v>272.94</v>
      </c>
      <c r="AJ116" s="138">
        <v>0</v>
      </c>
      <c r="AK116" s="138">
        <v>7018.78</v>
      </c>
      <c r="AL116" s="138">
        <v>28236.79</v>
      </c>
      <c r="AM116" s="138">
        <v>0</v>
      </c>
      <c r="AN116" s="138">
        <v>0</v>
      </c>
      <c r="AO116" s="138">
        <v>55047.62</v>
      </c>
      <c r="AP116" s="138">
        <f>SUM(Tabla6[[#This Row],[ 0701900000]:[ 0709999000]])</f>
        <v>3791998.0099999993</v>
      </c>
    </row>
    <row r="117" spans="1:42" s="134" customFormat="1">
      <c r="A117" s="100" t="s">
        <v>426</v>
      </c>
      <c r="B117" s="138">
        <v>607110.35</v>
      </c>
      <c r="C117" s="138">
        <v>1157518.01</v>
      </c>
      <c r="D117" s="138">
        <v>29881.84</v>
      </c>
      <c r="E117" s="138">
        <v>287909.55</v>
      </c>
      <c r="F117" s="138">
        <v>61828.14</v>
      </c>
      <c r="G117" s="138">
        <v>7740.51</v>
      </c>
      <c r="H117" s="138">
        <v>0</v>
      </c>
      <c r="I117" s="138">
        <v>77237.429999999993</v>
      </c>
      <c r="J117" s="138">
        <v>1164.44</v>
      </c>
      <c r="K117" s="138">
        <v>118251.6</v>
      </c>
      <c r="L117" s="138">
        <v>2030.13</v>
      </c>
      <c r="M117" s="138">
        <v>421122.92</v>
      </c>
      <c r="N117" s="138">
        <v>177362.1</v>
      </c>
      <c r="O117" s="138">
        <v>60372.27</v>
      </c>
      <c r="P117" s="138">
        <v>0</v>
      </c>
      <c r="Q117" s="138">
        <v>0</v>
      </c>
      <c r="R117" s="138">
        <v>205384.49</v>
      </c>
      <c r="S117" s="138">
        <v>46672.74</v>
      </c>
      <c r="T117" s="138">
        <v>30264.11</v>
      </c>
      <c r="U117" s="138">
        <v>617.83000000000004</v>
      </c>
      <c r="V117" s="138">
        <v>46824.160000000003</v>
      </c>
      <c r="W117" s="138">
        <v>8705.58</v>
      </c>
      <c r="X117" s="138">
        <v>0</v>
      </c>
      <c r="Y117" s="138">
        <v>624.15</v>
      </c>
      <c r="Z117" s="138">
        <v>35480.639999999999</v>
      </c>
      <c r="AA117" s="138"/>
      <c r="AB117" s="138">
        <v>0</v>
      </c>
      <c r="AC117" s="138">
        <v>110325.2</v>
      </c>
      <c r="AD117" s="138">
        <v>0</v>
      </c>
      <c r="AE117" s="138">
        <v>24018.15</v>
      </c>
      <c r="AF117" s="138">
        <v>8306.25</v>
      </c>
      <c r="AG117" s="138">
        <v>0</v>
      </c>
      <c r="AH117" s="138">
        <v>0</v>
      </c>
      <c r="AI117" s="138">
        <v>8129.69</v>
      </c>
      <c r="AJ117" s="138">
        <v>0</v>
      </c>
      <c r="AK117" s="138">
        <v>6533.9</v>
      </c>
      <c r="AL117" s="138">
        <v>18713.18</v>
      </c>
      <c r="AM117" s="138">
        <v>0</v>
      </c>
      <c r="AN117" s="138">
        <v>0</v>
      </c>
      <c r="AO117" s="138">
        <v>60720.74</v>
      </c>
      <c r="AP117" s="138">
        <f>SUM(Tabla6[[#This Row],[ 0701900000]:[ 0709999000]])</f>
        <v>3620850.100000001</v>
      </c>
    </row>
    <row r="118" spans="1:42" s="134" customFormat="1">
      <c r="A118" s="100" t="s">
        <v>428</v>
      </c>
      <c r="B118" s="138">
        <v>575577.11</v>
      </c>
      <c r="C118" s="138">
        <v>911320.73</v>
      </c>
      <c r="D118" s="138">
        <v>94875.59</v>
      </c>
      <c r="E118" s="138">
        <v>296429.87</v>
      </c>
      <c r="F118" s="138">
        <v>120878.38</v>
      </c>
      <c r="G118" s="138">
        <v>8494.1</v>
      </c>
      <c r="H118" s="138">
        <v>0</v>
      </c>
      <c r="I118" s="138">
        <v>128840.65</v>
      </c>
      <c r="J118" s="138">
        <v>1052.44</v>
      </c>
      <c r="K118" s="138">
        <v>157639.67000000001</v>
      </c>
      <c r="L118" s="138">
        <v>5423.19</v>
      </c>
      <c r="M118" s="138">
        <v>452815.12</v>
      </c>
      <c r="N118" s="138">
        <v>204948.87</v>
      </c>
      <c r="O118" s="138">
        <v>64911.15</v>
      </c>
      <c r="P118" s="138">
        <v>0</v>
      </c>
      <c r="Q118" s="138">
        <v>0</v>
      </c>
      <c r="R118" s="138">
        <v>267940.65000000002</v>
      </c>
      <c r="S118" s="138">
        <v>55510.35</v>
      </c>
      <c r="T118" s="138">
        <v>42162.53</v>
      </c>
      <c r="U118" s="138">
        <v>2460.66</v>
      </c>
      <c r="V118" s="138">
        <v>61863.95</v>
      </c>
      <c r="W118" s="138">
        <v>4043.54</v>
      </c>
      <c r="X118" s="138">
        <v>0</v>
      </c>
      <c r="Y118" s="138">
        <v>700.35</v>
      </c>
      <c r="Z118" s="138">
        <v>39828.550000000003</v>
      </c>
      <c r="AA118" s="138">
        <v>0</v>
      </c>
      <c r="AB118" s="138">
        <v>0</v>
      </c>
      <c r="AC118" s="138">
        <v>84508.27</v>
      </c>
      <c r="AD118" s="138">
        <v>0</v>
      </c>
      <c r="AE118" s="138">
        <v>29994.99</v>
      </c>
      <c r="AF118" s="138">
        <v>11099.62</v>
      </c>
      <c r="AG118" s="138">
        <v>0</v>
      </c>
      <c r="AH118" s="138">
        <v>0</v>
      </c>
      <c r="AI118" s="138">
        <v>564.28</v>
      </c>
      <c r="AJ118" s="138">
        <v>0</v>
      </c>
      <c r="AK118" s="138">
        <v>7472.47</v>
      </c>
      <c r="AL118" s="138">
        <v>20846.919999999998</v>
      </c>
      <c r="AM118" s="138">
        <v>0</v>
      </c>
      <c r="AN118" s="138">
        <v>0</v>
      </c>
      <c r="AO118" s="138">
        <v>62156.28</v>
      </c>
      <c r="AP118" s="138">
        <f>SUM(Tabla6[[#This Row],[ 0701900000]:[ 0709999000]])</f>
        <v>3714360.28</v>
      </c>
    </row>
    <row r="119" spans="1:42" s="134" customFormat="1">
      <c r="A119" s="100" t="s">
        <v>430</v>
      </c>
      <c r="B119" s="138">
        <v>897939.51</v>
      </c>
      <c r="C119" s="138">
        <v>1158238.8500000001</v>
      </c>
      <c r="D119" s="138">
        <v>14276.86</v>
      </c>
      <c r="E119" s="138">
        <v>339987.66</v>
      </c>
      <c r="F119" s="138">
        <v>112754.06</v>
      </c>
      <c r="G119" s="138">
        <v>9987.58</v>
      </c>
      <c r="H119" s="138">
        <v>0</v>
      </c>
      <c r="I119" s="138">
        <v>177376.56</v>
      </c>
      <c r="J119" s="138">
        <v>1500.69</v>
      </c>
      <c r="K119" s="138">
        <v>241914.85</v>
      </c>
      <c r="L119" s="138">
        <v>4180.58</v>
      </c>
      <c r="M119" s="138">
        <v>579948.18000000005</v>
      </c>
      <c r="N119" s="138">
        <v>369235.84</v>
      </c>
      <c r="O119" s="138">
        <v>67760.41</v>
      </c>
      <c r="P119" s="138">
        <v>0</v>
      </c>
      <c r="Q119" s="138">
        <v>0</v>
      </c>
      <c r="R119" s="138">
        <v>369332.86</v>
      </c>
      <c r="S119" s="138">
        <v>136742.41</v>
      </c>
      <c r="T119" s="138">
        <v>77888.639999999999</v>
      </c>
      <c r="U119" s="138">
        <v>3163.57</v>
      </c>
      <c r="V119" s="138">
        <v>77851.259999999995</v>
      </c>
      <c r="W119" s="138">
        <v>2214.58</v>
      </c>
      <c r="X119" s="138">
        <v>0</v>
      </c>
      <c r="Y119" s="138">
        <v>310.52</v>
      </c>
      <c r="Z119" s="138">
        <v>44431.5</v>
      </c>
      <c r="AA119" s="138">
        <v>0</v>
      </c>
      <c r="AB119" s="138">
        <v>0</v>
      </c>
      <c r="AC119" s="138">
        <v>105170.14</v>
      </c>
      <c r="AD119" s="138">
        <v>0</v>
      </c>
      <c r="AE119" s="138">
        <v>41479.54</v>
      </c>
      <c r="AF119" s="138">
        <v>11022.79</v>
      </c>
      <c r="AG119" s="138">
        <v>0</v>
      </c>
      <c r="AH119" s="138">
        <v>0</v>
      </c>
      <c r="AI119" s="138">
        <v>113.74</v>
      </c>
      <c r="AJ119" s="138">
        <v>0</v>
      </c>
      <c r="AK119" s="138">
        <v>7715.53</v>
      </c>
      <c r="AL119" s="138">
        <v>46368.53</v>
      </c>
      <c r="AM119" s="138">
        <v>0</v>
      </c>
      <c r="AN119" s="138">
        <v>0</v>
      </c>
      <c r="AO119" s="138">
        <v>83838.69</v>
      </c>
      <c r="AP119" s="138">
        <v>4982745.93</v>
      </c>
    </row>
    <row r="120" spans="1:42">
      <c r="B120" s="122">
        <f>+SUM(B108:B119)</f>
        <v>6967914.7699999996</v>
      </c>
      <c r="C120" s="122">
        <f t="shared" ref="C120:AP120" si="8">+SUM(C108:C119)</f>
        <v>13965567.539999999</v>
      </c>
      <c r="D120" s="122">
        <f t="shared" si="8"/>
        <v>254716.57</v>
      </c>
      <c r="E120" s="122">
        <f t="shared" si="8"/>
        <v>3130047</v>
      </c>
      <c r="F120" s="122">
        <f t="shared" si="8"/>
        <v>927459.16999999993</v>
      </c>
      <c r="G120" s="122">
        <f t="shared" si="8"/>
        <v>82864.38</v>
      </c>
      <c r="H120" s="122">
        <f t="shared" si="8"/>
        <v>0</v>
      </c>
      <c r="I120" s="122">
        <f t="shared" si="8"/>
        <v>2277965.9899999998</v>
      </c>
      <c r="J120" s="122">
        <f t="shared" si="8"/>
        <v>15757.890000000001</v>
      </c>
      <c r="K120" s="122">
        <f t="shared" si="8"/>
        <v>1503206.44</v>
      </c>
      <c r="L120" s="122">
        <f t="shared" si="8"/>
        <v>22590</v>
      </c>
      <c r="M120" s="122">
        <f t="shared" si="8"/>
        <v>4241035.2300000004</v>
      </c>
      <c r="N120" s="122">
        <f t="shared" si="8"/>
        <v>2176983.94</v>
      </c>
      <c r="O120" s="122">
        <f t="shared" si="8"/>
        <v>679653.16</v>
      </c>
      <c r="P120" s="122">
        <f t="shared" si="8"/>
        <v>0</v>
      </c>
      <c r="Q120" s="122">
        <f t="shared" si="8"/>
        <v>0</v>
      </c>
      <c r="R120" s="122">
        <f t="shared" si="8"/>
        <v>2549925.77</v>
      </c>
      <c r="S120" s="122">
        <f t="shared" si="8"/>
        <v>678761.26</v>
      </c>
      <c r="T120" s="122">
        <f t="shared" si="8"/>
        <v>532716.5</v>
      </c>
      <c r="U120" s="122">
        <f t="shared" si="8"/>
        <v>27496.100000000002</v>
      </c>
      <c r="V120" s="122">
        <f t="shared" si="8"/>
        <v>648020.69999999995</v>
      </c>
      <c r="W120" s="122">
        <f t="shared" si="8"/>
        <v>35583.380000000005</v>
      </c>
      <c r="X120" s="122">
        <f t="shared" si="8"/>
        <v>0</v>
      </c>
      <c r="Y120" s="122">
        <f t="shared" si="8"/>
        <v>8012.52</v>
      </c>
      <c r="Z120" s="122">
        <f t="shared" si="8"/>
        <v>386553.88</v>
      </c>
      <c r="AA120" s="122">
        <f t="shared" si="8"/>
        <v>0</v>
      </c>
      <c r="AB120" s="122">
        <f t="shared" si="8"/>
        <v>194.79000000000002</v>
      </c>
      <c r="AC120" s="122">
        <f t="shared" si="8"/>
        <v>1149447.8899999999</v>
      </c>
      <c r="AD120" s="122">
        <f t="shared" si="8"/>
        <v>24904.69</v>
      </c>
      <c r="AE120" s="122">
        <f t="shared" si="8"/>
        <v>311195.61</v>
      </c>
      <c r="AF120" s="122">
        <f t="shared" si="8"/>
        <v>101899.54999999999</v>
      </c>
      <c r="AG120" s="122">
        <f t="shared" si="8"/>
        <v>0</v>
      </c>
      <c r="AH120" s="122">
        <f t="shared" si="8"/>
        <v>0</v>
      </c>
      <c r="AI120" s="122">
        <f t="shared" si="8"/>
        <v>13408.65</v>
      </c>
      <c r="AJ120" s="122">
        <f t="shared" si="8"/>
        <v>0</v>
      </c>
      <c r="AK120" s="122">
        <f t="shared" si="8"/>
        <v>75435.790000000008</v>
      </c>
      <c r="AL120" s="122">
        <f t="shared" si="8"/>
        <v>267346.95000000007</v>
      </c>
      <c r="AM120" s="122">
        <f t="shared" si="8"/>
        <v>0</v>
      </c>
      <c r="AN120" s="122">
        <f t="shared" si="8"/>
        <v>0</v>
      </c>
      <c r="AO120" s="122">
        <f t="shared" si="8"/>
        <v>720166.77</v>
      </c>
      <c r="AP120" s="122">
        <f t="shared" si="8"/>
        <v>43776832.879999995</v>
      </c>
    </row>
    <row r="121" spans="1:42" s="134" customFormat="1">
      <c r="A121" s="100" t="s">
        <v>434</v>
      </c>
      <c r="B121" s="9">
        <v>843829.16</v>
      </c>
      <c r="C121" s="9">
        <v>1192688.1200000001</v>
      </c>
      <c r="D121" s="9">
        <v>11122.38</v>
      </c>
      <c r="E121" s="9">
        <v>305709.49</v>
      </c>
      <c r="F121" s="9">
        <v>71194.94</v>
      </c>
      <c r="G121" s="9">
        <v>7954.35</v>
      </c>
      <c r="H121" s="9">
        <v>0</v>
      </c>
      <c r="I121" s="9">
        <v>119106.07</v>
      </c>
      <c r="J121" s="9">
        <v>1070.8800000000001</v>
      </c>
      <c r="K121" s="9">
        <v>189605.76000000001</v>
      </c>
      <c r="L121" s="9">
        <v>3646.69</v>
      </c>
      <c r="M121" s="9">
        <v>408804.77</v>
      </c>
      <c r="N121" s="9">
        <v>217893.55</v>
      </c>
      <c r="O121" s="9">
        <v>53805.58</v>
      </c>
      <c r="P121" s="9">
        <v>0</v>
      </c>
      <c r="Q121" s="9">
        <v>0</v>
      </c>
      <c r="R121" s="9">
        <v>306951.76</v>
      </c>
      <c r="S121" s="9">
        <v>54853.85</v>
      </c>
      <c r="T121" s="9">
        <v>60764.21</v>
      </c>
      <c r="U121" s="9">
        <v>2616.6</v>
      </c>
      <c r="V121" s="9">
        <v>73368.210000000006</v>
      </c>
      <c r="W121" s="9">
        <v>2580.64</v>
      </c>
      <c r="X121" s="9">
        <v>0</v>
      </c>
      <c r="Y121" s="9">
        <v>357.74</v>
      </c>
      <c r="Z121" s="9">
        <v>34093.660000000003</v>
      </c>
      <c r="AA121" s="9">
        <v>0</v>
      </c>
      <c r="AB121" s="9">
        <v>0</v>
      </c>
      <c r="AC121" s="9">
        <v>95338.58</v>
      </c>
      <c r="AD121" s="9">
        <v>0</v>
      </c>
      <c r="AE121" s="9">
        <v>35337.21</v>
      </c>
      <c r="AF121" s="9">
        <v>12716.57</v>
      </c>
      <c r="AG121" s="9">
        <v>0</v>
      </c>
      <c r="AH121" s="9">
        <v>0</v>
      </c>
      <c r="AI121" s="9">
        <v>237.93</v>
      </c>
      <c r="AJ121" s="9">
        <v>0</v>
      </c>
      <c r="AK121" s="9">
        <v>5977.19</v>
      </c>
      <c r="AL121" s="9">
        <v>41375.339999999997</v>
      </c>
      <c r="AM121" s="9">
        <v>0</v>
      </c>
      <c r="AN121" s="9">
        <v>0</v>
      </c>
      <c r="AO121" s="9">
        <v>67218.87</v>
      </c>
      <c r="AP121" s="9">
        <v>4220220.0999999996</v>
      </c>
    </row>
    <row r="122" spans="1:42" s="134" customFormat="1">
      <c r="A122" s="100" t="s">
        <v>438</v>
      </c>
      <c r="B122" s="9">
        <v>846764.55</v>
      </c>
      <c r="C122" s="9">
        <v>1397712.58</v>
      </c>
      <c r="D122" s="9">
        <v>2273.61</v>
      </c>
      <c r="E122" s="9">
        <v>295941.74</v>
      </c>
      <c r="F122" s="9">
        <v>82099.09</v>
      </c>
      <c r="G122" s="9">
        <v>9052.84</v>
      </c>
      <c r="H122" s="9">
        <v>0</v>
      </c>
      <c r="I122" s="9">
        <v>54233.69</v>
      </c>
      <c r="J122" s="9">
        <v>800.5</v>
      </c>
      <c r="K122" s="9">
        <v>189573.67</v>
      </c>
      <c r="L122" s="9">
        <v>4337.8999999999996</v>
      </c>
      <c r="M122" s="9">
        <v>343624.59</v>
      </c>
      <c r="N122" s="9">
        <v>217055.81</v>
      </c>
      <c r="O122" s="9">
        <v>46685.71</v>
      </c>
      <c r="P122" s="9">
        <v>0</v>
      </c>
      <c r="Q122" s="9">
        <v>0</v>
      </c>
      <c r="R122" s="9">
        <v>289499.89</v>
      </c>
      <c r="S122" s="9">
        <v>47459.42</v>
      </c>
      <c r="T122" s="9">
        <v>91935.89</v>
      </c>
      <c r="U122" s="9">
        <v>3748.96</v>
      </c>
      <c r="V122" s="9">
        <v>79752.67</v>
      </c>
      <c r="W122" s="9">
        <v>2628.94</v>
      </c>
      <c r="X122" s="9">
        <v>0</v>
      </c>
      <c r="Y122" s="9">
        <v>272.73</v>
      </c>
      <c r="Z122" s="9">
        <v>37307.08</v>
      </c>
      <c r="AA122" s="9">
        <v>0</v>
      </c>
      <c r="AB122" s="9">
        <v>0</v>
      </c>
      <c r="AC122" s="9">
        <v>70814.92</v>
      </c>
      <c r="AD122" s="9">
        <v>0</v>
      </c>
      <c r="AE122" s="9">
        <v>34646.54</v>
      </c>
      <c r="AF122" s="9">
        <v>12567.98</v>
      </c>
      <c r="AG122" s="9">
        <v>0</v>
      </c>
      <c r="AH122" s="9">
        <v>0</v>
      </c>
      <c r="AI122" s="9">
        <v>139.41</v>
      </c>
      <c r="AJ122" s="9">
        <v>0</v>
      </c>
      <c r="AK122" s="9">
        <v>7920.21</v>
      </c>
      <c r="AL122" s="9">
        <v>43120.25</v>
      </c>
      <c r="AM122" s="9">
        <v>0</v>
      </c>
      <c r="AN122" s="9">
        <v>0</v>
      </c>
      <c r="AO122" s="9">
        <v>69045.33</v>
      </c>
      <c r="AP122" s="9">
        <v>4281016.5</v>
      </c>
    </row>
    <row r="123" spans="1:42" s="134" customFormat="1">
      <c r="A123" s="100" t="s">
        <v>441</v>
      </c>
      <c r="B123" s="9">
        <v>824534.13</v>
      </c>
      <c r="C123" s="9">
        <v>1394206.92</v>
      </c>
      <c r="D123" s="9">
        <v>2158.8000000000002</v>
      </c>
      <c r="E123" s="9">
        <v>309770.90999999997</v>
      </c>
      <c r="F123" s="9">
        <v>67006.070000000007</v>
      </c>
      <c r="G123" s="9">
        <v>9043.9699999999993</v>
      </c>
      <c r="H123" s="9">
        <v>0</v>
      </c>
      <c r="I123" s="9">
        <v>76249.919999999998</v>
      </c>
      <c r="J123" s="9">
        <v>459.59</v>
      </c>
      <c r="K123" s="9">
        <v>168884.52</v>
      </c>
      <c r="L123" s="9">
        <v>3589.72</v>
      </c>
      <c r="M123" s="9">
        <v>309392.17</v>
      </c>
      <c r="N123" s="9">
        <v>223670.5</v>
      </c>
      <c r="O123" s="9">
        <v>46187.44</v>
      </c>
      <c r="P123" s="9">
        <v>0</v>
      </c>
      <c r="Q123" s="9">
        <v>0</v>
      </c>
      <c r="R123" s="9">
        <v>300437.13</v>
      </c>
      <c r="S123" s="9">
        <v>53969.56</v>
      </c>
      <c r="T123" s="9">
        <v>60559.35</v>
      </c>
      <c r="U123" s="9">
        <v>4295.0600000000004</v>
      </c>
      <c r="V123" s="9">
        <v>74656.25</v>
      </c>
      <c r="W123" s="9">
        <v>3006.02</v>
      </c>
      <c r="X123" s="9">
        <v>0</v>
      </c>
      <c r="Y123" s="9">
        <v>193.48</v>
      </c>
      <c r="Z123" s="9">
        <v>38092.22</v>
      </c>
      <c r="AA123" s="9">
        <v>0</v>
      </c>
      <c r="AB123" s="9">
        <v>0</v>
      </c>
      <c r="AC123" s="9">
        <v>111889.05</v>
      </c>
      <c r="AD123" s="9">
        <v>0</v>
      </c>
      <c r="AE123" s="9">
        <v>43714.93</v>
      </c>
      <c r="AF123" s="9">
        <v>11878.77</v>
      </c>
      <c r="AG123" s="9">
        <v>0</v>
      </c>
      <c r="AH123" s="9">
        <v>0</v>
      </c>
      <c r="AI123" s="9">
        <v>431.62</v>
      </c>
      <c r="AJ123" s="9">
        <v>0</v>
      </c>
      <c r="AK123" s="9">
        <v>9682.11</v>
      </c>
      <c r="AL123" s="9">
        <v>45281.03</v>
      </c>
      <c r="AM123" s="9">
        <v>0</v>
      </c>
      <c r="AN123" s="9">
        <v>0</v>
      </c>
      <c r="AO123" s="9">
        <v>93586.83</v>
      </c>
      <c r="AP123" s="9">
        <v>4286828.07</v>
      </c>
    </row>
    <row r="124" spans="1:42" s="134" customFormat="1">
      <c r="A124" s="100" t="s">
        <v>452</v>
      </c>
      <c r="B124" s="9">
        <v>841270.65</v>
      </c>
      <c r="C124" s="9">
        <v>1450506.82</v>
      </c>
      <c r="D124" s="9">
        <v>2687.86</v>
      </c>
      <c r="E124" s="9">
        <v>331529.53000000003</v>
      </c>
      <c r="F124" s="9">
        <v>72461.83</v>
      </c>
      <c r="G124" s="9">
        <v>8267.85</v>
      </c>
      <c r="H124" s="9">
        <v>0</v>
      </c>
      <c r="I124" s="9">
        <v>250539.88</v>
      </c>
      <c r="J124" s="9">
        <v>543.20000000000005</v>
      </c>
      <c r="K124" s="9">
        <v>171028.35</v>
      </c>
      <c r="L124" s="9">
        <v>684.53</v>
      </c>
      <c r="M124" s="9">
        <v>337502.78</v>
      </c>
      <c r="N124" s="9">
        <v>233268.48000000001</v>
      </c>
      <c r="O124" s="9">
        <v>45923.62</v>
      </c>
      <c r="P124" s="9">
        <v>0</v>
      </c>
      <c r="Q124" s="9">
        <v>0</v>
      </c>
      <c r="R124" s="9">
        <v>309945.03999999998</v>
      </c>
      <c r="S124" s="9">
        <v>60788.72</v>
      </c>
      <c r="T124" s="9">
        <v>28873.3</v>
      </c>
      <c r="U124" s="9">
        <v>4275.25</v>
      </c>
      <c r="V124" s="9">
        <v>74651</v>
      </c>
      <c r="W124" s="9">
        <v>2316.33</v>
      </c>
      <c r="X124" s="9">
        <v>0</v>
      </c>
      <c r="Y124" s="9">
        <v>237.87</v>
      </c>
      <c r="Z124" s="9">
        <v>36597.9</v>
      </c>
      <c r="AA124" s="9">
        <v>0</v>
      </c>
      <c r="AB124" s="9">
        <v>0</v>
      </c>
      <c r="AC124" s="9">
        <v>138167.28</v>
      </c>
      <c r="AD124" s="9">
        <v>103.46</v>
      </c>
      <c r="AE124" s="9">
        <v>49099.64</v>
      </c>
      <c r="AF124" s="9">
        <v>10641.93</v>
      </c>
      <c r="AG124" s="9">
        <v>0</v>
      </c>
      <c r="AH124" s="9">
        <v>0</v>
      </c>
      <c r="AI124" s="9">
        <v>109.17</v>
      </c>
      <c r="AJ124" s="9">
        <v>0</v>
      </c>
      <c r="AK124" s="9">
        <v>8472.9500000000007</v>
      </c>
      <c r="AL124" s="9">
        <v>44041.7</v>
      </c>
      <c r="AM124" s="9">
        <v>0</v>
      </c>
      <c r="AN124" s="9">
        <v>0</v>
      </c>
      <c r="AO124" s="9">
        <v>92302.25</v>
      </c>
      <c r="AP124" s="9">
        <v>4606839.17</v>
      </c>
    </row>
    <row r="125" spans="1:42" s="134" customFormat="1">
      <c r="A125" s="100" t="s">
        <v>457</v>
      </c>
      <c r="B125" s="9">
        <v>773591.95</v>
      </c>
      <c r="C125" s="9">
        <v>1341535.79</v>
      </c>
      <c r="D125" s="9">
        <v>8880.08</v>
      </c>
      <c r="E125" s="9">
        <v>340225.32</v>
      </c>
      <c r="F125" s="9">
        <v>63252.51</v>
      </c>
      <c r="G125" s="9">
        <v>8320.4599999999991</v>
      </c>
      <c r="H125" s="9">
        <v>0</v>
      </c>
      <c r="I125" s="9">
        <v>131388.07</v>
      </c>
      <c r="J125" s="9">
        <v>474.15</v>
      </c>
      <c r="K125" s="9">
        <v>182166.34</v>
      </c>
      <c r="L125" s="9">
        <v>0</v>
      </c>
      <c r="M125" s="9">
        <v>404973.86</v>
      </c>
      <c r="N125" s="9">
        <v>229993.37</v>
      </c>
      <c r="O125" s="9">
        <v>65176.1</v>
      </c>
      <c r="P125" s="9">
        <v>0</v>
      </c>
      <c r="Q125" s="9">
        <v>0</v>
      </c>
      <c r="R125" s="9">
        <v>310682.3</v>
      </c>
      <c r="S125" s="9">
        <v>61238.2</v>
      </c>
      <c r="T125" s="9">
        <v>17570.150000000001</v>
      </c>
      <c r="U125" s="9">
        <v>4114.6499999999996</v>
      </c>
      <c r="V125" s="9">
        <v>93712.02</v>
      </c>
      <c r="W125" s="9">
        <v>2642.93</v>
      </c>
      <c r="X125" s="9">
        <v>0</v>
      </c>
      <c r="Y125" s="9">
        <v>287.66000000000003</v>
      </c>
      <c r="Z125" s="9">
        <v>37767.65</v>
      </c>
      <c r="AA125" s="9">
        <v>0</v>
      </c>
      <c r="AB125" s="9">
        <v>0</v>
      </c>
      <c r="AC125" s="9">
        <v>132744.79</v>
      </c>
      <c r="AD125" s="9">
        <v>0</v>
      </c>
      <c r="AE125" s="9">
        <v>40882.46</v>
      </c>
      <c r="AF125" s="9">
        <v>11997.79</v>
      </c>
      <c r="AG125" s="9">
        <v>0</v>
      </c>
      <c r="AH125" s="9">
        <v>0</v>
      </c>
      <c r="AI125" s="9">
        <v>162.63999999999999</v>
      </c>
      <c r="AJ125" s="9">
        <v>0</v>
      </c>
      <c r="AK125" s="9">
        <v>9170.2800000000007</v>
      </c>
      <c r="AL125" s="9">
        <v>42951.43</v>
      </c>
      <c r="AM125" s="9">
        <v>0</v>
      </c>
      <c r="AN125" s="9">
        <v>0</v>
      </c>
      <c r="AO125" s="9">
        <v>81297.759999999995</v>
      </c>
      <c r="AP125" s="9">
        <v>4397200.71</v>
      </c>
    </row>
    <row r="126" spans="1:42" s="134" customFormat="1">
      <c r="A126" s="100" t="s">
        <v>461</v>
      </c>
      <c r="B126" s="9">
        <v>807902.85</v>
      </c>
      <c r="C126" s="9">
        <v>1203456.03</v>
      </c>
      <c r="D126" s="9">
        <v>21742.61</v>
      </c>
      <c r="E126" s="9">
        <v>302980.42</v>
      </c>
      <c r="F126" s="9">
        <v>57535.92</v>
      </c>
      <c r="G126" s="9">
        <v>7449.26</v>
      </c>
      <c r="H126" s="9">
        <v>0</v>
      </c>
      <c r="I126" s="9">
        <v>156145.51999999999</v>
      </c>
      <c r="J126" s="9">
        <v>373.16</v>
      </c>
      <c r="K126" s="9">
        <v>190007.43</v>
      </c>
      <c r="L126" s="9">
        <v>242.74</v>
      </c>
      <c r="M126" s="9">
        <v>474900.05</v>
      </c>
      <c r="N126" s="9">
        <v>250460.07</v>
      </c>
      <c r="O126" s="9">
        <v>75292.73</v>
      </c>
      <c r="P126" s="9">
        <v>0</v>
      </c>
      <c r="Q126" s="9">
        <v>0</v>
      </c>
      <c r="R126" s="9">
        <v>306832.53000000003</v>
      </c>
      <c r="S126" s="9">
        <v>64142.98</v>
      </c>
      <c r="T126" s="9">
        <v>10670.29</v>
      </c>
      <c r="U126" s="9">
        <v>3852.08</v>
      </c>
      <c r="V126" s="9">
        <v>65227.09</v>
      </c>
      <c r="W126" s="9">
        <v>2716.83</v>
      </c>
      <c r="X126" s="9">
        <v>0</v>
      </c>
      <c r="Y126" s="9">
        <v>276.55</v>
      </c>
      <c r="Z126" s="9">
        <v>35109.83</v>
      </c>
      <c r="AA126" s="9">
        <v>0</v>
      </c>
      <c r="AB126" s="9">
        <v>104.48</v>
      </c>
      <c r="AC126" s="9">
        <v>166406.78</v>
      </c>
      <c r="AD126" s="9">
        <v>0</v>
      </c>
      <c r="AE126" s="9">
        <v>48420.959999999999</v>
      </c>
      <c r="AF126" s="9">
        <v>9974.18</v>
      </c>
      <c r="AG126" s="9">
        <v>0</v>
      </c>
      <c r="AH126" s="9">
        <v>0</v>
      </c>
      <c r="AI126" s="9">
        <v>967.82</v>
      </c>
      <c r="AJ126" s="9">
        <v>0</v>
      </c>
      <c r="AK126" s="9">
        <v>8842.7099999999991</v>
      </c>
      <c r="AL126" s="9">
        <v>38074.699999999997</v>
      </c>
      <c r="AM126" s="9">
        <v>0</v>
      </c>
      <c r="AN126" s="9">
        <v>0</v>
      </c>
      <c r="AO126" s="9">
        <v>65026.65</v>
      </c>
      <c r="AP126" s="9">
        <v>4375135.25</v>
      </c>
    </row>
    <row r="127" spans="1:42" s="134" customFormat="1">
      <c r="A127" s="100" t="s">
        <v>464</v>
      </c>
      <c r="B127" s="9">
        <v>866859.29</v>
      </c>
      <c r="C127" s="9">
        <v>1269355.5</v>
      </c>
      <c r="D127" s="9">
        <v>32711.55</v>
      </c>
      <c r="E127" s="9">
        <v>304628.86</v>
      </c>
      <c r="F127" s="9">
        <v>84032.03</v>
      </c>
      <c r="G127" s="9">
        <v>8383.64</v>
      </c>
      <c r="H127" s="9">
        <v>0</v>
      </c>
      <c r="I127" s="9">
        <v>153248.19</v>
      </c>
      <c r="J127" s="9">
        <v>293.51</v>
      </c>
      <c r="K127" s="9">
        <v>205507.12</v>
      </c>
      <c r="L127" s="9">
        <v>0</v>
      </c>
      <c r="M127" s="9">
        <v>509085.83</v>
      </c>
      <c r="N127" s="9">
        <v>234588.23</v>
      </c>
      <c r="O127" s="9">
        <v>84560.56</v>
      </c>
      <c r="P127" s="9">
        <v>0</v>
      </c>
      <c r="Q127" s="9">
        <v>0</v>
      </c>
      <c r="R127" s="9">
        <v>325887.89</v>
      </c>
      <c r="S127" s="9">
        <v>63744.78</v>
      </c>
      <c r="T127" s="9">
        <v>9748.43</v>
      </c>
      <c r="U127" s="9">
        <v>4285.78</v>
      </c>
      <c r="V127" s="9">
        <v>76457.259999999995</v>
      </c>
      <c r="W127" s="9">
        <v>2717.44</v>
      </c>
      <c r="X127" s="9">
        <v>0</v>
      </c>
      <c r="Y127" s="9">
        <v>238.57</v>
      </c>
      <c r="Z127" s="9">
        <v>37015.82</v>
      </c>
      <c r="AA127" s="9">
        <v>0</v>
      </c>
      <c r="AB127" s="9">
        <v>67.959999999999994</v>
      </c>
      <c r="AC127" s="9">
        <v>147280.57999999999</v>
      </c>
      <c r="AD127" s="9">
        <v>0</v>
      </c>
      <c r="AE127" s="9">
        <v>34428.6</v>
      </c>
      <c r="AF127" s="9">
        <v>12373.08</v>
      </c>
      <c r="AG127" s="9">
        <v>0</v>
      </c>
      <c r="AH127" s="9">
        <v>0</v>
      </c>
      <c r="AI127" s="9">
        <v>83.56</v>
      </c>
      <c r="AJ127" s="9">
        <v>0</v>
      </c>
      <c r="AK127" s="9">
        <v>11738.07</v>
      </c>
      <c r="AL127" s="9">
        <v>48359.98</v>
      </c>
      <c r="AM127" s="9">
        <v>0</v>
      </c>
      <c r="AN127" s="9">
        <v>0</v>
      </c>
      <c r="AO127" s="9">
        <v>60243.77</v>
      </c>
      <c r="AP127" s="9">
        <v>4587925.88</v>
      </c>
    </row>
    <row r="128" spans="1:42" s="134" customFormat="1">
      <c r="A128" s="100" t="s">
        <v>465</v>
      </c>
      <c r="B128" s="9">
        <v>1000651.95</v>
      </c>
      <c r="C128" s="9">
        <v>1264201.32</v>
      </c>
      <c r="D128" s="9">
        <v>68879.509999999995</v>
      </c>
      <c r="E128" s="9">
        <v>244362.93</v>
      </c>
      <c r="F128" s="9">
        <v>57199.18</v>
      </c>
      <c r="G128" s="9">
        <v>25244.66</v>
      </c>
      <c r="H128" s="9">
        <v>0</v>
      </c>
      <c r="I128" s="9">
        <v>141814.93</v>
      </c>
      <c r="J128" s="9">
        <v>986.02</v>
      </c>
      <c r="K128" s="9">
        <v>203815.3</v>
      </c>
      <c r="L128" s="9">
        <v>12</v>
      </c>
      <c r="M128" s="9">
        <v>456229.11</v>
      </c>
      <c r="N128" s="9">
        <v>235404.03</v>
      </c>
      <c r="O128" s="9">
        <v>81300.149999999994</v>
      </c>
      <c r="P128" s="9">
        <v>0</v>
      </c>
      <c r="Q128" s="9">
        <v>0</v>
      </c>
      <c r="R128" s="9">
        <v>325436.15999999997</v>
      </c>
      <c r="S128" s="9">
        <v>72194.399999999994</v>
      </c>
      <c r="T128" s="9">
        <v>37117.79</v>
      </c>
      <c r="U128" s="9">
        <v>5365.85</v>
      </c>
      <c r="V128" s="9">
        <v>80863.399999999994</v>
      </c>
      <c r="W128" s="9">
        <v>2467.8200000000002</v>
      </c>
      <c r="X128" s="9">
        <v>0</v>
      </c>
      <c r="Y128" s="9">
        <v>218.84</v>
      </c>
      <c r="Z128" s="9">
        <v>35915.24</v>
      </c>
      <c r="AA128" s="9">
        <v>0</v>
      </c>
      <c r="AB128" s="9">
        <v>62.74</v>
      </c>
      <c r="AC128" s="9">
        <v>118940.75</v>
      </c>
      <c r="AD128" s="9">
        <v>0</v>
      </c>
      <c r="AE128" s="9">
        <v>47594.16</v>
      </c>
      <c r="AF128" s="9">
        <v>11393.3</v>
      </c>
      <c r="AG128" s="9">
        <v>0</v>
      </c>
      <c r="AH128" s="9">
        <v>0</v>
      </c>
      <c r="AI128" s="9">
        <v>137.94999999999999</v>
      </c>
      <c r="AJ128" s="9">
        <v>0</v>
      </c>
      <c r="AK128" s="9">
        <v>11136.46</v>
      </c>
      <c r="AL128" s="9">
        <v>47428.66</v>
      </c>
      <c r="AM128" s="9">
        <v>0</v>
      </c>
      <c r="AN128" s="9">
        <v>0</v>
      </c>
      <c r="AO128" s="9">
        <v>56375.53</v>
      </c>
      <c r="AP128" s="9">
        <v>4632750.1399999997</v>
      </c>
    </row>
    <row r="129" spans="1:42" s="134" customFormat="1">
      <c r="A129" s="100" t="s">
        <v>468</v>
      </c>
      <c r="B129" s="9">
        <v>1454900.42</v>
      </c>
      <c r="C129" s="9">
        <v>1332278.71</v>
      </c>
      <c r="D129" s="9">
        <v>35945</v>
      </c>
      <c r="E129" s="9">
        <v>393994.36</v>
      </c>
      <c r="F129" s="9">
        <v>101815.23</v>
      </c>
      <c r="G129" s="9">
        <v>8958.59</v>
      </c>
      <c r="H129" s="9">
        <v>0</v>
      </c>
      <c r="I129" s="9">
        <v>148646.16</v>
      </c>
      <c r="J129" s="9">
        <v>1052.3499999999999</v>
      </c>
      <c r="K129" s="9">
        <v>290135.96999999997</v>
      </c>
      <c r="L129" s="9">
        <v>136.13999999999999</v>
      </c>
      <c r="M129" s="9">
        <v>643960.99</v>
      </c>
      <c r="N129" s="9">
        <v>297123.26</v>
      </c>
      <c r="O129" s="9">
        <v>78983.05</v>
      </c>
      <c r="P129" s="9">
        <v>0</v>
      </c>
      <c r="Q129" s="9">
        <v>0</v>
      </c>
      <c r="R129" s="9">
        <v>481793.41</v>
      </c>
      <c r="S129" s="9">
        <v>81793.009999999995</v>
      </c>
      <c r="T129" s="9">
        <v>43641.19</v>
      </c>
      <c r="U129" s="9">
        <v>3304.71</v>
      </c>
      <c r="V129" s="9">
        <v>104081.31</v>
      </c>
      <c r="W129" s="9">
        <v>3250.16</v>
      </c>
      <c r="X129" s="9">
        <v>0</v>
      </c>
      <c r="Y129" s="9">
        <v>275.61</v>
      </c>
      <c r="Z129" s="9">
        <v>47881.41</v>
      </c>
      <c r="AA129" s="9">
        <v>0</v>
      </c>
      <c r="AB129" s="9">
        <v>77.7</v>
      </c>
      <c r="AC129" s="9">
        <v>166662.63</v>
      </c>
      <c r="AD129" s="9">
        <v>0</v>
      </c>
      <c r="AE129" s="9">
        <v>65322.52</v>
      </c>
      <c r="AF129" s="9">
        <v>11214.71</v>
      </c>
      <c r="AG129" s="9">
        <v>0</v>
      </c>
      <c r="AH129" s="9">
        <v>0</v>
      </c>
      <c r="AI129" s="9">
        <v>931.23</v>
      </c>
      <c r="AJ129" s="9">
        <v>0</v>
      </c>
      <c r="AK129" s="9">
        <v>15770.25</v>
      </c>
      <c r="AL129" s="9">
        <v>44083.45</v>
      </c>
      <c r="AM129" s="9">
        <v>0</v>
      </c>
      <c r="AN129" s="9">
        <v>0</v>
      </c>
      <c r="AO129" s="9">
        <v>60382.07</v>
      </c>
      <c r="AP129" s="9">
        <v>5918395.5999999996</v>
      </c>
    </row>
    <row r="130" spans="1:42" s="134" customFormat="1">
      <c r="A130" s="100" t="s">
        <v>471</v>
      </c>
      <c r="B130" s="9">
        <v>1616327.81</v>
      </c>
      <c r="C130" s="9">
        <v>1381843.55</v>
      </c>
      <c r="D130" s="9">
        <v>7606.33</v>
      </c>
      <c r="E130" s="9">
        <v>529566.28</v>
      </c>
      <c r="F130" s="9">
        <v>130624.72</v>
      </c>
      <c r="G130" s="9">
        <v>9682.0499999999993</v>
      </c>
      <c r="H130" s="9">
        <v>0</v>
      </c>
      <c r="I130" s="9">
        <v>223852.25</v>
      </c>
      <c r="J130" s="9">
        <v>1089.28</v>
      </c>
      <c r="K130" s="9">
        <v>279763.20000000001</v>
      </c>
      <c r="L130" s="9">
        <v>4797.6099999999997</v>
      </c>
      <c r="M130" s="9">
        <v>760258.74</v>
      </c>
      <c r="N130" s="9">
        <v>324649.74</v>
      </c>
      <c r="O130" s="9">
        <v>64513.2</v>
      </c>
      <c r="P130" s="9">
        <v>0</v>
      </c>
      <c r="Q130" s="9">
        <v>0</v>
      </c>
      <c r="R130" s="9">
        <v>545109.88</v>
      </c>
      <c r="S130" s="9">
        <v>88092.12</v>
      </c>
      <c r="T130" s="9">
        <v>23132.76</v>
      </c>
      <c r="U130" s="9">
        <v>4148.76</v>
      </c>
      <c r="V130" s="9">
        <v>117929.28</v>
      </c>
      <c r="W130" s="9">
        <v>3858.76</v>
      </c>
      <c r="X130" s="9">
        <v>0</v>
      </c>
      <c r="Y130" s="9">
        <v>334.66</v>
      </c>
      <c r="Z130" s="9">
        <v>55751.81</v>
      </c>
      <c r="AA130" s="9">
        <v>0</v>
      </c>
      <c r="AB130" s="9">
        <v>0</v>
      </c>
      <c r="AC130" s="9">
        <v>244114.42</v>
      </c>
      <c r="AD130" s="9">
        <v>0</v>
      </c>
      <c r="AE130" s="9">
        <v>47010.84</v>
      </c>
      <c r="AF130" s="9">
        <v>16580.07</v>
      </c>
      <c r="AG130" s="9">
        <v>0</v>
      </c>
      <c r="AH130" s="9">
        <v>0</v>
      </c>
      <c r="AI130" s="9">
        <v>9320.2199999999993</v>
      </c>
      <c r="AJ130" s="9">
        <v>0</v>
      </c>
      <c r="AK130" s="9">
        <v>16011.83</v>
      </c>
      <c r="AL130" s="9">
        <v>53301.86</v>
      </c>
      <c r="AM130" s="9">
        <v>0</v>
      </c>
      <c r="AN130" s="9">
        <v>0</v>
      </c>
      <c r="AO130" s="9">
        <v>74819.53</v>
      </c>
      <c r="AP130" s="9">
        <v>6634091.5599999996</v>
      </c>
    </row>
    <row r="131" spans="1:42" s="134" customFormat="1">
      <c r="A131" s="100" t="s">
        <v>474</v>
      </c>
      <c r="B131" s="9">
        <v>1658467.49</v>
      </c>
      <c r="C131" s="9">
        <v>1277649.5</v>
      </c>
      <c r="D131" s="9">
        <v>15676.18</v>
      </c>
      <c r="E131" s="9">
        <v>534458.44999999995</v>
      </c>
      <c r="F131" s="9">
        <v>156595.60999999999</v>
      </c>
      <c r="G131" s="9">
        <v>9108.19</v>
      </c>
      <c r="H131" s="9">
        <v>0</v>
      </c>
      <c r="I131" s="9">
        <v>136938.65</v>
      </c>
      <c r="J131" s="9">
        <v>1186.73</v>
      </c>
      <c r="K131" s="9">
        <v>309625.86</v>
      </c>
      <c r="L131" s="9">
        <v>4694.3999999999996</v>
      </c>
      <c r="M131" s="9">
        <v>715869.43</v>
      </c>
      <c r="N131" s="9">
        <v>311011.23</v>
      </c>
      <c r="O131" s="9">
        <v>45097.36</v>
      </c>
      <c r="P131" s="9">
        <v>0</v>
      </c>
      <c r="Q131" s="9">
        <v>0</v>
      </c>
      <c r="R131" s="9">
        <v>535085.53</v>
      </c>
      <c r="S131" s="9">
        <v>92920.31</v>
      </c>
      <c r="T131" s="9">
        <v>49429.05</v>
      </c>
      <c r="U131" s="9">
        <v>4768.1099999999997</v>
      </c>
      <c r="V131" s="9">
        <v>129651.66</v>
      </c>
      <c r="W131" s="9">
        <v>2534.44</v>
      </c>
      <c r="X131" s="9">
        <v>0</v>
      </c>
      <c r="Y131" s="9">
        <v>338.66</v>
      </c>
      <c r="Z131" s="9">
        <v>49541.24</v>
      </c>
      <c r="AA131" s="9">
        <v>0</v>
      </c>
      <c r="AB131" s="9">
        <v>0</v>
      </c>
      <c r="AC131" s="9">
        <v>255347.88</v>
      </c>
      <c r="AD131" s="9">
        <v>0</v>
      </c>
      <c r="AE131" s="9">
        <v>65723.75</v>
      </c>
      <c r="AF131" s="9">
        <v>13139.69</v>
      </c>
      <c r="AG131" s="9">
        <v>0</v>
      </c>
      <c r="AH131" s="9">
        <v>0</v>
      </c>
      <c r="AI131" s="9">
        <v>216.25</v>
      </c>
      <c r="AJ131" s="9">
        <v>0</v>
      </c>
      <c r="AK131" s="9">
        <v>20522.990000000002</v>
      </c>
      <c r="AL131" s="9">
        <v>56341.94</v>
      </c>
      <c r="AM131" s="9">
        <v>0</v>
      </c>
      <c r="AN131" s="9">
        <v>0</v>
      </c>
      <c r="AO131" s="9">
        <v>68031.490000000005</v>
      </c>
      <c r="AP131" s="9">
        <v>6519972.0700000003</v>
      </c>
    </row>
    <row r="132" spans="1:42" s="134" customFormat="1">
      <c r="A132" s="100" t="s">
        <v>479</v>
      </c>
      <c r="B132" s="9">
        <v>1854733.63</v>
      </c>
      <c r="C132" s="9">
        <v>1424569.05</v>
      </c>
      <c r="D132" s="9">
        <v>2141.83</v>
      </c>
      <c r="E132" s="9">
        <v>527104.73</v>
      </c>
      <c r="F132" s="9">
        <v>122568.76</v>
      </c>
      <c r="G132" s="9">
        <v>11237.2</v>
      </c>
      <c r="H132" s="9">
        <v>0</v>
      </c>
      <c r="I132" s="9">
        <v>145948.48000000001</v>
      </c>
      <c r="J132" s="9">
        <v>1586.56</v>
      </c>
      <c r="K132" s="9">
        <v>364803.61</v>
      </c>
      <c r="L132" s="9">
        <v>5449.62</v>
      </c>
      <c r="M132" s="9">
        <v>985487.18</v>
      </c>
      <c r="N132" s="9">
        <v>512473.74</v>
      </c>
      <c r="O132" s="9">
        <v>49115.57</v>
      </c>
      <c r="P132" s="9">
        <v>0</v>
      </c>
      <c r="Q132" s="9">
        <v>0</v>
      </c>
      <c r="R132" s="9">
        <v>666944.93000000005</v>
      </c>
      <c r="S132" s="9">
        <v>205360.52</v>
      </c>
      <c r="T132" s="9">
        <v>61269.74</v>
      </c>
      <c r="U132" s="9">
        <v>6517.23</v>
      </c>
      <c r="V132" s="9">
        <v>123732.3</v>
      </c>
      <c r="W132" s="9">
        <v>4291.75</v>
      </c>
      <c r="X132" s="9">
        <v>0</v>
      </c>
      <c r="Y132" s="9">
        <v>267.63</v>
      </c>
      <c r="Z132" s="9">
        <v>61487.95</v>
      </c>
      <c r="AA132" s="9">
        <v>0</v>
      </c>
      <c r="AB132" s="9">
        <v>0</v>
      </c>
      <c r="AC132" s="9">
        <v>228049.43</v>
      </c>
      <c r="AD132" s="9">
        <v>0</v>
      </c>
      <c r="AE132" s="9">
        <v>69583.210000000006</v>
      </c>
      <c r="AF132" s="9">
        <v>11774.06</v>
      </c>
      <c r="AG132" s="9">
        <v>0</v>
      </c>
      <c r="AH132" s="9">
        <v>0</v>
      </c>
      <c r="AI132" s="9">
        <v>31.49</v>
      </c>
      <c r="AJ132" s="9">
        <v>0</v>
      </c>
      <c r="AK132" s="9">
        <v>17965.59</v>
      </c>
      <c r="AL132" s="9">
        <v>59932.66</v>
      </c>
      <c r="AM132" s="9">
        <v>0</v>
      </c>
      <c r="AN132" s="9">
        <v>0</v>
      </c>
      <c r="AO132" s="9">
        <v>72403.27</v>
      </c>
      <c r="AP132" s="9">
        <v>7596831.7199999997</v>
      </c>
    </row>
    <row r="133" spans="1:42" s="134" customFormat="1">
      <c r="A133" s="208"/>
      <c r="B133" s="122">
        <f>+SUM(B121:B132)</f>
        <v>13389833.879999999</v>
      </c>
      <c r="C133" s="122">
        <f t="shared" ref="C133:AP133" si="9">+SUM(C121:C132)</f>
        <v>15930003.890000004</v>
      </c>
      <c r="D133" s="122">
        <f t="shared" si="9"/>
        <v>211825.73999999996</v>
      </c>
      <c r="E133" s="122">
        <f t="shared" si="9"/>
        <v>4420273.0199999996</v>
      </c>
      <c r="F133" s="122">
        <f t="shared" si="9"/>
        <v>1066385.8899999999</v>
      </c>
      <c r="G133" s="122">
        <f t="shared" si="9"/>
        <v>122703.06</v>
      </c>
      <c r="H133" s="122">
        <f t="shared" si="9"/>
        <v>0</v>
      </c>
      <c r="I133" s="122">
        <f t="shared" si="9"/>
        <v>1738111.8099999998</v>
      </c>
      <c r="J133" s="122">
        <f t="shared" si="9"/>
        <v>9915.93</v>
      </c>
      <c r="K133" s="122">
        <f t="shared" si="9"/>
        <v>2744917.13</v>
      </c>
      <c r="L133" s="122">
        <f t="shared" si="9"/>
        <v>27591.349999999995</v>
      </c>
      <c r="M133" s="122">
        <f t="shared" si="9"/>
        <v>6350089.4999999991</v>
      </c>
      <c r="N133" s="122">
        <f t="shared" si="9"/>
        <v>3287592.01</v>
      </c>
      <c r="O133" s="122">
        <f t="shared" si="9"/>
        <v>736641.07</v>
      </c>
      <c r="P133" s="122">
        <f t="shared" si="9"/>
        <v>0</v>
      </c>
      <c r="Q133" s="122">
        <f t="shared" si="9"/>
        <v>0</v>
      </c>
      <c r="R133" s="122">
        <f t="shared" si="9"/>
        <v>4704606.45</v>
      </c>
      <c r="S133" s="122">
        <f t="shared" si="9"/>
        <v>946557.87000000011</v>
      </c>
      <c r="T133" s="122">
        <f t="shared" si="9"/>
        <v>494712.14999999997</v>
      </c>
      <c r="U133" s="122">
        <f t="shared" si="9"/>
        <v>51293.039999999994</v>
      </c>
      <c r="V133" s="122">
        <f t="shared" si="9"/>
        <v>1094082.45</v>
      </c>
      <c r="W133" s="122">
        <f t="shared" si="9"/>
        <v>35012.06</v>
      </c>
      <c r="X133" s="122">
        <f t="shared" si="9"/>
        <v>0</v>
      </c>
      <c r="Y133" s="122">
        <f t="shared" si="9"/>
        <v>3300</v>
      </c>
      <c r="Z133" s="122">
        <f t="shared" si="9"/>
        <v>506561.81000000006</v>
      </c>
      <c r="AA133" s="122">
        <f t="shared" si="9"/>
        <v>0</v>
      </c>
      <c r="AB133" s="122">
        <f t="shared" si="9"/>
        <v>312.88</v>
      </c>
      <c r="AC133" s="122">
        <f t="shared" si="9"/>
        <v>1875757.0899999996</v>
      </c>
      <c r="AD133" s="122">
        <f t="shared" si="9"/>
        <v>103.46</v>
      </c>
      <c r="AE133" s="122">
        <f t="shared" si="9"/>
        <v>581764.81999999995</v>
      </c>
      <c r="AF133" s="122">
        <f t="shared" si="9"/>
        <v>146252.13</v>
      </c>
      <c r="AG133" s="122">
        <f t="shared" si="9"/>
        <v>0</v>
      </c>
      <c r="AH133" s="122">
        <f t="shared" si="9"/>
        <v>0</v>
      </c>
      <c r="AI133" s="122">
        <f t="shared" si="9"/>
        <v>12769.289999999999</v>
      </c>
      <c r="AJ133" s="122">
        <f t="shared" si="9"/>
        <v>0</v>
      </c>
      <c r="AK133" s="122">
        <f t="shared" si="9"/>
        <v>143210.64000000001</v>
      </c>
      <c r="AL133" s="122">
        <f t="shared" si="9"/>
        <v>564293</v>
      </c>
      <c r="AM133" s="122">
        <f t="shared" si="9"/>
        <v>0</v>
      </c>
      <c r="AN133" s="122">
        <f t="shared" si="9"/>
        <v>0</v>
      </c>
      <c r="AO133" s="122">
        <f t="shared" si="9"/>
        <v>860733.35000000009</v>
      </c>
      <c r="AP133" s="122">
        <f t="shared" si="9"/>
        <v>62057206.770000003</v>
      </c>
    </row>
    <row r="134" spans="1:42" s="134" customFormat="1">
      <c r="A134" s="100" t="s">
        <v>484</v>
      </c>
      <c r="B134" s="221">
        <v>1893176.3</v>
      </c>
      <c r="C134" s="221">
        <v>1289466.04</v>
      </c>
      <c r="D134" s="221">
        <v>80684.539999999994</v>
      </c>
      <c r="E134" s="221">
        <v>301087.14</v>
      </c>
      <c r="F134" s="221">
        <v>55219.18</v>
      </c>
      <c r="G134" s="221">
        <v>8556.82</v>
      </c>
      <c r="H134" s="221">
        <v>0</v>
      </c>
      <c r="I134" s="221">
        <v>156922.28</v>
      </c>
      <c r="J134" s="221">
        <v>1484.45</v>
      </c>
      <c r="K134" s="221">
        <v>301068.94</v>
      </c>
      <c r="L134" s="221">
        <v>4565.83</v>
      </c>
      <c r="M134" s="221">
        <v>709191.65</v>
      </c>
      <c r="N134" s="221">
        <v>305408.08</v>
      </c>
      <c r="O134" s="221">
        <v>43948.19</v>
      </c>
      <c r="P134" s="221">
        <v>0</v>
      </c>
      <c r="Q134" s="221">
        <v>0</v>
      </c>
      <c r="R134" s="221">
        <v>531819.38</v>
      </c>
      <c r="S134" s="221">
        <v>76022.649999999994</v>
      </c>
      <c r="T134" s="221">
        <v>47987.93</v>
      </c>
      <c r="U134" s="221">
        <v>4876.6499999999996</v>
      </c>
      <c r="V134" s="221">
        <v>81332.5</v>
      </c>
      <c r="W134" s="221">
        <v>3756.93</v>
      </c>
      <c r="X134" s="221">
        <v>0</v>
      </c>
      <c r="Y134" s="221">
        <v>334.78</v>
      </c>
      <c r="Z134" s="221">
        <v>51484.17</v>
      </c>
      <c r="AA134" s="221">
        <v>0</v>
      </c>
      <c r="AB134" s="221">
        <v>0</v>
      </c>
      <c r="AC134" s="221">
        <v>155950.25</v>
      </c>
      <c r="AD134" s="221">
        <v>0</v>
      </c>
      <c r="AE134" s="221">
        <v>57739.96</v>
      </c>
      <c r="AF134" s="221">
        <v>12225.85</v>
      </c>
      <c r="AG134" s="221">
        <v>0</v>
      </c>
      <c r="AH134" s="221">
        <v>0</v>
      </c>
      <c r="AI134" s="221">
        <v>413.77</v>
      </c>
      <c r="AJ134" s="221">
        <v>0</v>
      </c>
      <c r="AK134" s="221">
        <v>11135.75</v>
      </c>
      <c r="AL134" s="221">
        <v>60193.7</v>
      </c>
      <c r="AM134" s="221">
        <v>0</v>
      </c>
      <c r="AN134" s="221">
        <v>0</v>
      </c>
      <c r="AO134" s="221">
        <v>64076.2</v>
      </c>
      <c r="AP134" s="222">
        <v>6310129.9100000001</v>
      </c>
    </row>
    <row r="135" spans="1:42" s="134" customFormat="1">
      <c r="A135" s="100" t="s">
        <v>486</v>
      </c>
      <c r="B135" s="242">
        <v>1657591.83</v>
      </c>
      <c r="C135" s="242">
        <v>1293416.93</v>
      </c>
      <c r="D135" s="242">
        <v>151976.23000000001</v>
      </c>
      <c r="E135" s="242">
        <v>222933.52</v>
      </c>
      <c r="F135" s="242">
        <v>46599.32</v>
      </c>
      <c r="G135" s="242">
        <v>7138.86</v>
      </c>
      <c r="H135" s="242">
        <v>0</v>
      </c>
      <c r="I135" s="242">
        <v>131616.24</v>
      </c>
      <c r="J135" s="242">
        <v>1250.5</v>
      </c>
      <c r="K135" s="242">
        <v>286583.14</v>
      </c>
      <c r="L135" s="242">
        <v>4532.8599999999997</v>
      </c>
      <c r="M135" s="242">
        <v>622470.6</v>
      </c>
      <c r="N135" s="242">
        <v>272720.78999999998</v>
      </c>
      <c r="O135" s="242">
        <v>42007.73</v>
      </c>
      <c r="P135" s="242">
        <v>0</v>
      </c>
      <c r="Q135" s="242">
        <v>0</v>
      </c>
      <c r="R135" s="242">
        <v>486654.51</v>
      </c>
      <c r="S135" s="242">
        <v>69948.509999999995</v>
      </c>
      <c r="T135" s="242">
        <v>70883.83</v>
      </c>
      <c r="U135" s="242">
        <v>4486.04</v>
      </c>
      <c r="V135" s="242">
        <v>81561.61</v>
      </c>
      <c r="W135" s="242">
        <v>3357.72</v>
      </c>
      <c r="X135" s="242">
        <v>0</v>
      </c>
      <c r="Y135" s="242">
        <v>236.19</v>
      </c>
      <c r="Z135" s="242">
        <v>46401.05</v>
      </c>
      <c r="AA135" s="242">
        <v>0</v>
      </c>
      <c r="AB135" s="242">
        <v>0</v>
      </c>
      <c r="AC135" s="242">
        <v>150237.53</v>
      </c>
      <c r="AD135" s="242">
        <v>0</v>
      </c>
      <c r="AE135" s="242">
        <v>70299.63</v>
      </c>
      <c r="AF135" s="242">
        <v>12185.07</v>
      </c>
      <c r="AG135" s="242">
        <v>0</v>
      </c>
      <c r="AH135" s="242">
        <v>0</v>
      </c>
      <c r="AI135" s="242">
        <v>229.09</v>
      </c>
      <c r="AJ135" s="242">
        <v>0</v>
      </c>
      <c r="AK135" s="242">
        <v>13281.7</v>
      </c>
      <c r="AL135" s="242">
        <v>58408.79</v>
      </c>
      <c r="AM135" s="242">
        <v>0</v>
      </c>
      <c r="AN135" s="242">
        <v>0</v>
      </c>
      <c r="AO135" s="242">
        <v>53168.47</v>
      </c>
      <c r="AP135" s="243">
        <v>5862178.29</v>
      </c>
    </row>
    <row r="136" spans="1:42" s="134" customFormat="1">
      <c r="A136" s="100" t="s">
        <v>488</v>
      </c>
      <c r="B136" s="9">
        <v>1654321.56</v>
      </c>
      <c r="C136" s="9">
        <v>1442957.17</v>
      </c>
      <c r="D136" s="9">
        <v>158789.95000000001</v>
      </c>
      <c r="E136" s="9">
        <v>231078.41</v>
      </c>
      <c r="F136" s="9">
        <v>121290.56</v>
      </c>
      <c r="G136" s="9">
        <v>7722.13</v>
      </c>
      <c r="H136" s="9">
        <v>0</v>
      </c>
      <c r="I136" s="9">
        <v>28325.94</v>
      </c>
      <c r="J136" s="9">
        <v>1055.69</v>
      </c>
      <c r="K136" s="9">
        <v>281628.65000000002</v>
      </c>
      <c r="L136" s="9">
        <v>5253.16</v>
      </c>
      <c r="M136" s="9">
        <v>569297.6</v>
      </c>
      <c r="N136" s="9">
        <v>320489.73</v>
      </c>
      <c r="O136" s="9">
        <v>47859.72</v>
      </c>
      <c r="P136" s="9">
        <v>0</v>
      </c>
      <c r="Q136" s="9">
        <v>0</v>
      </c>
      <c r="R136" s="9">
        <v>533295.71</v>
      </c>
      <c r="S136" s="9">
        <v>78646.98</v>
      </c>
      <c r="T136" s="9">
        <v>47001.79</v>
      </c>
      <c r="U136" s="9">
        <v>5150.88</v>
      </c>
      <c r="V136" s="9">
        <v>93345.63</v>
      </c>
      <c r="W136" s="9">
        <v>3573.9</v>
      </c>
      <c r="X136" s="9">
        <v>0</v>
      </c>
      <c r="Y136" s="9">
        <v>106.59</v>
      </c>
      <c r="Z136" s="9">
        <v>50710.35</v>
      </c>
      <c r="AA136" s="9">
        <v>0</v>
      </c>
      <c r="AB136" s="9">
        <v>0</v>
      </c>
      <c r="AC136" s="9">
        <v>223867.89</v>
      </c>
      <c r="AD136" s="9">
        <v>0</v>
      </c>
      <c r="AE136" s="9">
        <v>93121.81</v>
      </c>
      <c r="AF136" s="9">
        <v>13232.21</v>
      </c>
      <c r="AG136" s="9">
        <v>0</v>
      </c>
      <c r="AH136" s="9">
        <v>0</v>
      </c>
      <c r="AI136" s="9">
        <v>456.25</v>
      </c>
      <c r="AJ136" s="9">
        <v>0</v>
      </c>
      <c r="AK136" s="9">
        <v>13009.62</v>
      </c>
      <c r="AL136" s="9">
        <v>62730.44</v>
      </c>
      <c r="AM136" s="9">
        <v>0</v>
      </c>
      <c r="AN136" s="9">
        <v>0</v>
      </c>
      <c r="AO136" s="9">
        <v>72650.990000000005</v>
      </c>
      <c r="AP136" s="218">
        <v>6160971.3099999996</v>
      </c>
    </row>
    <row r="137" spans="1:42" s="134" customFormat="1">
      <c r="A137" s="100" t="s">
        <v>490</v>
      </c>
      <c r="B137" s="242">
        <v>1169631.98</v>
      </c>
      <c r="C137" s="242">
        <v>1352934.16</v>
      </c>
      <c r="D137" s="242">
        <v>185085.14</v>
      </c>
      <c r="E137" s="242">
        <v>228165.78</v>
      </c>
      <c r="F137" s="242">
        <v>96523.25</v>
      </c>
      <c r="G137" s="242">
        <v>7568.64</v>
      </c>
      <c r="H137" s="242">
        <v>0</v>
      </c>
      <c r="I137" s="242">
        <v>205329.84</v>
      </c>
      <c r="J137" s="242">
        <v>1088.7</v>
      </c>
      <c r="K137" s="242">
        <v>255873.34</v>
      </c>
      <c r="L137" s="242">
        <v>0</v>
      </c>
      <c r="M137" s="242">
        <v>480475.99</v>
      </c>
      <c r="N137" s="242">
        <v>287821.62</v>
      </c>
      <c r="O137" s="242">
        <v>42627.57</v>
      </c>
      <c r="P137" s="242">
        <v>0</v>
      </c>
      <c r="Q137" s="242">
        <v>0</v>
      </c>
      <c r="R137" s="242">
        <v>479517.33</v>
      </c>
      <c r="S137" s="242">
        <v>74410.23</v>
      </c>
      <c r="T137" s="242">
        <v>31013.17</v>
      </c>
      <c r="U137" s="242">
        <v>5063.91</v>
      </c>
      <c r="V137" s="242">
        <v>98482.93</v>
      </c>
      <c r="W137" s="242">
        <v>3165.15</v>
      </c>
      <c r="X137" s="242">
        <v>0</v>
      </c>
      <c r="Y137" s="242">
        <v>149.52000000000001</v>
      </c>
      <c r="Z137" s="242">
        <v>44632.639999999999</v>
      </c>
      <c r="AA137" s="242">
        <v>0</v>
      </c>
      <c r="AB137" s="242">
        <v>0</v>
      </c>
      <c r="AC137" s="242">
        <v>211056.64000000001</v>
      </c>
      <c r="AD137" s="242">
        <v>0</v>
      </c>
      <c r="AE137" s="242">
        <v>49773.440000000002</v>
      </c>
      <c r="AF137" s="242">
        <v>10489.11</v>
      </c>
      <c r="AG137" s="242">
        <v>0</v>
      </c>
      <c r="AH137" s="242">
        <v>0</v>
      </c>
      <c r="AI137" s="242">
        <v>287.83999999999997</v>
      </c>
      <c r="AJ137" s="242">
        <v>0</v>
      </c>
      <c r="AK137" s="242">
        <v>10339.44</v>
      </c>
      <c r="AL137" s="242">
        <v>56558.239999999998</v>
      </c>
      <c r="AM137" s="242">
        <v>0</v>
      </c>
      <c r="AN137" s="242">
        <v>0</v>
      </c>
      <c r="AO137" s="242">
        <v>84945.61</v>
      </c>
      <c r="AP137" s="243">
        <v>5473011.21</v>
      </c>
    </row>
    <row r="138" spans="1:42" s="134" customFormat="1">
      <c r="A138" s="100" t="s">
        <v>493</v>
      </c>
      <c r="B138" s="9">
        <v>1317429.53</v>
      </c>
      <c r="C138" s="9">
        <v>2176740.63</v>
      </c>
      <c r="D138" s="9">
        <v>110900.78</v>
      </c>
      <c r="E138" s="9">
        <v>386398.76</v>
      </c>
      <c r="F138" s="9">
        <v>128889.12</v>
      </c>
      <c r="G138" s="9">
        <v>9245.51</v>
      </c>
      <c r="H138" s="9">
        <v>99.45</v>
      </c>
      <c r="I138" s="9">
        <v>163120.31</v>
      </c>
      <c r="J138" s="9">
        <v>1498.92</v>
      </c>
      <c r="K138" s="9">
        <v>301773.40999999997</v>
      </c>
      <c r="L138" s="9">
        <v>17.25</v>
      </c>
      <c r="M138" s="9">
        <v>641340.65</v>
      </c>
      <c r="N138" s="9">
        <v>393180.91</v>
      </c>
      <c r="O138" s="9">
        <v>135751.17000000001</v>
      </c>
      <c r="P138" s="9">
        <v>0</v>
      </c>
      <c r="Q138" s="9">
        <v>0</v>
      </c>
      <c r="R138" s="9">
        <v>564524.85</v>
      </c>
      <c r="S138" s="9">
        <v>95150.21</v>
      </c>
      <c r="T138" s="9">
        <v>32218.7</v>
      </c>
      <c r="U138" s="9">
        <v>7056.53</v>
      </c>
      <c r="V138" s="9">
        <v>119020.92</v>
      </c>
      <c r="W138" s="9">
        <v>4881.21</v>
      </c>
      <c r="X138" s="9">
        <v>0</v>
      </c>
      <c r="Y138" s="9">
        <v>318.02999999999997</v>
      </c>
      <c r="Z138" s="9">
        <v>65898.070000000007</v>
      </c>
      <c r="AA138" s="9">
        <v>0</v>
      </c>
      <c r="AB138" s="9">
        <v>0</v>
      </c>
      <c r="AC138" s="9">
        <v>390165.64</v>
      </c>
      <c r="AD138" s="9">
        <v>0</v>
      </c>
      <c r="AE138" s="9">
        <v>67458.58</v>
      </c>
      <c r="AF138" s="9">
        <v>14523.68</v>
      </c>
      <c r="AG138" s="9">
        <v>0</v>
      </c>
      <c r="AH138" s="9">
        <v>0</v>
      </c>
      <c r="AI138" s="9">
        <v>36.08</v>
      </c>
      <c r="AJ138" s="9">
        <v>0</v>
      </c>
      <c r="AK138" s="9">
        <v>11987.86</v>
      </c>
      <c r="AL138" s="9">
        <v>69201.97</v>
      </c>
      <c r="AM138" s="9">
        <v>0</v>
      </c>
      <c r="AN138" s="9">
        <v>0</v>
      </c>
      <c r="AO138" s="9">
        <v>81555.25</v>
      </c>
      <c r="AP138" s="218">
        <v>7290383.9800000004</v>
      </c>
    </row>
    <row r="139" spans="1:42" s="134" customFormat="1" ht="15.75">
      <c r="A139" s="100" t="s">
        <v>495</v>
      </c>
      <c r="B139" s="242">
        <v>1093409.21</v>
      </c>
      <c r="C139" s="242">
        <v>1478671.63</v>
      </c>
      <c r="D139" s="242">
        <v>42967.27</v>
      </c>
      <c r="E139" s="242">
        <v>394697.51</v>
      </c>
      <c r="F139" s="242">
        <v>90330.46</v>
      </c>
      <c r="G139" s="242">
        <v>10411.709999999999</v>
      </c>
      <c r="H139" s="246">
        <v>40.04</v>
      </c>
      <c r="I139" s="246">
        <v>66895.95</v>
      </c>
      <c r="J139" s="242">
        <v>1327.95</v>
      </c>
      <c r="K139" s="242">
        <v>296340.42</v>
      </c>
      <c r="L139" s="246">
        <v>66.72</v>
      </c>
      <c r="M139" s="242">
        <v>677702.48</v>
      </c>
      <c r="N139" s="242">
        <v>329497.78000000003</v>
      </c>
      <c r="O139" s="242">
        <v>65572.460000000006</v>
      </c>
      <c r="P139" s="242">
        <v>0</v>
      </c>
      <c r="Q139" s="242">
        <v>0</v>
      </c>
      <c r="R139" s="242">
        <v>509357.51</v>
      </c>
      <c r="S139" s="242">
        <v>84642.83</v>
      </c>
      <c r="T139" s="242">
        <v>32635.43</v>
      </c>
      <c r="U139" s="242">
        <v>246.48</v>
      </c>
      <c r="V139" s="242">
        <v>123173.26</v>
      </c>
      <c r="W139" s="242">
        <v>4049.63</v>
      </c>
      <c r="X139" s="242">
        <v>0</v>
      </c>
      <c r="Y139" s="242">
        <v>291.7</v>
      </c>
      <c r="Z139" s="242">
        <v>57081.96</v>
      </c>
      <c r="AA139" s="242">
        <v>0</v>
      </c>
      <c r="AB139" s="242">
        <v>0</v>
      </c>
      <c r="AC139" s="242">
        <v>323706.08</v>
      </c>
      <c r="AD139" s="242">
        <v>100.13</v>
      </c>
      <c r="AE139" s="242">
        <v>61854.64</v>
      </c>
      <c r="AF139" s="242">
        <v>13358.33</v>
      </c>
      <c r="AG139" s="242">
        <v>0</v>
      </c>
      <c r="AH139" s="242">
        <v>0</v>
      </c>
      <c r="AI139" s="242">
        <v>0</v>
      </c>
      <c r="AJ139" s="242">
        <v>0</v>
      </c>
      <c r="AK139" s="242">
        <v>12211.21</v>
      </c>
      <c r="AL139" s="242">
        <v>60875.54</v>
      </c>
      <c r="AM139" s="246">
        <v>0</v>
      </c>
      <c r="AN139" s="246">
        <v>0</v>
      </c>
      <c r="AO139" s="242">
        <v>96618.89</v>
      </c>
      <c r="AP139" s="243">
        <v>5928135.21</v>
      </c>
    </row>
    <row r="140" spans="1:42" s="134" customFormat="1">
      <c r="A140" s="100" t="s">
        <v>497</v>
      </c>
      <c r="B140" s="9">
        <v>1476171.48</v>
      </c>
      <c r="C140" s="9">
        <v>1577472.18</v>
      </c>
      <c r="D140" s="9">
        <v>30001.1</v>
      </c>
      <c r="E140" s="9">
        <v>410816.32</v>
      </c>
      <c r="F140" s="9">
        <v>130917.36</v>
      </c>
      <c r="G140" s="9">
        <v>11474.07</v>
      </c>
      <c r="H140" s="9">
        <v>18.07</v>
      </c>
      <c r="I140" s="9">
        <v>307977.83</v>
      </c>
      <c r="J140" s="9">
        <v>1244.56</v>
      </c>
      <c r="K140" s="9">
        <v>309650.37</v>
      </c>
      <c r="L140" s="9">
        <v>1878.1</v>
      </c>
      <c r="M140" s="9">
        <v>760713.92</v>
      </c>
      <c r="N140" s="9">
        <v>334993.34999999998</v>
      </c>
      <c r="O140" s="9">
        <v>69143.92</v>
      </c>
      <c r="P140" s="9">
        <v>0</v>
      </c>
      <c r="Q140" s="9">
        <v>0</v>
      </c>
      <c r="R140" s="9">
        <v>497563.45</v>
      </c>
      <c r="S140" s="9">
        <v>89120.67</v>
      </c>
      <c r="T140" s="9">
        <v>26829.06</v>
      </c>
      <c r="U140" s="9">
        <v>2435.9699999999998</v>
      </c>
      <c r="V140" s="9">
        <v>112762.93</v>
      </c>
      <c r="W140" s="9">
        <v>3318.62</v>
      </c>
      <c r="X140" s="9">
        <v>0</v>
      </c>
      <c r="Y140" s="9">
        <v>240.73</v>
      </c>
      <c r="Z140" s="9">
        <v>61375.74</v>
      </c>
      <c r="AA140" s="9">
        <v>0</v>
      </c>
      <c r="AB140" s="9">
        <v>231.57</v>
      </c>
      <c r="AC140" s="9">
        <v>316722.81</v>
      </c>
      <c r="AD140" s="9">
        <v>93.45</v>
      </c>
      <c r="AE140" s="9">
        <v>58934.82</v>
      </c>
      <c r="AF140" s="9">
        <v>15653.01</v>
      </c>
      <c r="AG140" s="9">
        <v>0</v>
      </c>
      <c r="AH140" s="9">
        <v>0</v>
      </c>
      <c r="AI140" s="9">
        <v>164.45</v>
      </c>
      <c r="AJ140" s="9">
        <v>0</v>
      </c>
      <c r="AK140" s="9">
        <v>13765.45</v>
      </c>
      <c r="AL140" s="9">
        <v>53484.81</v>
      </c>
      <c r="AM140" s="9">
        <v>0</v>
      </c>
      <c r="AN140" s="9">
        <v>0</v>
      </c>
      <c r="AO140" s="9">
        <v>92775.77</v>
      </c>
      <c r="AP140" s="218">
        <v>6767945.9400000004</v>
      </c>
    </row>
    <row r="141" spans="1:42" s="134" customFormat="1">
      <c r="A141" s="100" t="s">
        <v>501</v>
      </c>
      <c r="B141" s="242">
        <v>1706484.01</v>
      </c>
      <c r="C141" s="242">
        <v>1533267.44</v>
      </c>
      <c r="D141" s="242">
        <v>107330.49</v>
      </c>
      <c r="E141" s="242">
        <v>498376.06</v>
      </c>
      <c r="F141" s="242">
        <v>145896.59</v>
      </c>
      <c r="G141" s="242">
        <v>11874.89</v>
      </c>
      <c r="H141" s="242">
        <v>0</v>
      </c>
      <c r="I141" s="242">
        <v>380186.26</v>
      </c>
      <c r="J141" s="242">
        <v>1079.23</v>
      </c>
      <c r="K141" s="242">
        <v>304369.89</v>
      </c>
      <c r="L141" s="242">
        <v>76.290000000000006</v>
      </c>
      <c r="M141" s="242">
        <v>771110.39</v>
      </c>
      <c r="N141" s="242">
        <v>327449.34999999998</v>
      </c>
      <c r="O141" s="242">
        <v>63977.14</v>
      </c>
      <c r="P141" s="242">
        <v>0</v>
      </c>
      <c r="Q141" s="242">
        <v>0</v>
      </c>
      <c r="R141" s="242">
        <v>490511.01</v>
      </c>
      <c r="S141" s="242">
        <v>102351.54</v>
      </c>
      <c r="T141" s="242">
        <v>18476.22</v>
      </c>
      <c r="U141" s="242">
        <v>3328.06</v>
      </c>
      <c r="V141" s="242">
        <v>116876.83</v>
      </c>
      <c r="W141" s="242">
        <v>3487.34</v>
      </c>
      <c r="X141" s="242">
        <v>0</v>
      </c>
      <c r="Y141" s="242">
        <v>155.4</v>
      </c>
      <c r="Z141" s="242">
        <v>58229.95</v>
      </c>
      <c r="AA141" s="242">
        <v>0</v>
      </c>
      <c r="AB141" s="242">
        <v>13.14</v>
      </c>
      <c r="AC141" s="242">
        <v>289654.71000000002</v>
      </c>
      <c r="AD141" s="242">
        <v>466.09</v>
      </c>
      <c r="AE141" s="242">
        <v>94053.119999999995</v>
      </c>
      <c r="AF141" s="242">
        <v>12677.47</v>
      </c>
      <c r="AG141" s="242">
        <v>0</v>
      </c>
      <c r="AH141" s="242">
        <v>0</v>
      </c>
      <c r="AI141" s="242">
        <v>91.2</v>
      </c>
      <c r="AJ141" s="242">
        <v>0</v>
      </c>
      <c r="AK141" s="242">
        <v>13591.38</v>
      </c>
      <c r="AL141" s="242">
        <v>50575.41</v>
      </c>
      <c r="AM141" s="242">
        <v>0</v>
      </c>
      <c r="AN141" s="242">
        <v>0</v>
      </c>
      <c r="AO141" s="242">
        <v>82222.100000000006</v>
      </c>
      <c r="AP141" s="243">
        <v>7188239</v>
      </c>
    </row>
    <row r="142" spans="1:42" s="134" customFormat="1">
      <c r="A142" s="100" t="s">
        <v>504</v>
      </c>
      <c r="B142" s="9">
        <v>1715463.78</v>
      </c>
      <c r="C142" s="9">
        <v>1496243.38</v>
      </c>
      <c r="D142" s="9">
        <v>48063.34</v>
      </c>
      <c r="E142" s="9">
        <v>426162.98</v>
      </c>
      <c r="F142" s="9">
        <v>107675.53</v>
      </c>
      <c r="G142" s="9">
        <v>11325.01</v>
      </c>
      <c r="H142" s="9">
        <v>0</v>
      </c>
      <c r="I142" s="9">
        <v>180105.48</v>
      </c>
      <c r="J142" s="9">
        <v>1044.96</v>
      </c>
      <c r="K142" s="9">
        <v>280421.21999999997</v>
      </c>
      <c r="L142" s="9">
        <v>44.92</v>
      </c>
      <c r="M142" s="9">
        <v>714503.88</v>
      </c>
      <c r="N142" s="9">
        <v>296265.71000000002</v>
      </c>
      <c r="O142" s="9">
        <v>58473.43</v>
      </c>
      <c r="P142" s="9">
        <v>0</v>
      </c>
      <c r="Q142" s="9">
        <v>0</v>
      </c>
      <c r="R142" s="9">
        <v>459895.94</v>
      </c>
      <c r="S142" s="9">
        <v>104268.61</v>
      </c>
      <c r="T142" s="9">
        <v>22943.31</v>
      </c>
      <c r="U142" s="9">
        <v>5215.54</v>
      </c>
      <c r="V142" s="9">
        <v>115948.03</v>
      </c>
      <c r="W142" s="9">
        <v>3332.34</v>
      </c>
      <c r="X142" s="9">
        <v>0</v>
      </c>
      <c r="Y142" s="9">
        <v>154.77000000000001</v>
      </c>
      <c r="Z142" s="9">
        <v>65008.29</v>
      </c>
      <c r="AA142" s="9">
        <v>0</v>
      </c>
      <c r="AB142" s="9">
        <v>403.83</v>
      </c>
      <c r="AC142" s="9">
        <v>230292.49</v>
      </c>
      <c r="AD142" s="9">
        <v>0</v>
      </c>
      <c r="AE142" s="9">
        <v>92476.3</v>
      </c>
      <c r="AF142" s="9">
        <v>13059.74</v>
      </c>
      <c r="AG142" s="9">
        <v>0</v>
      </c>
      <c r="AH142" s="9">
        <v>0</v>
      </c>
      <c r="AI142" s="9">
        <v>10743.34</v>
      </c>
      <c r="AJ142" s="9">
        <v>0</v>
      </c>
      <c r="AK142" s="9">
        <v>14995.31</v>
      </c>
      <c r="AL142" s="9">
        <v>63505.1</v>
      </c>
      <c r="AM142" s="9">
        <v>0</v>
      </c>
      <c r="AN142" s="9">
        <v>0</v>
      </c>
      <c r="AO142" s="9">
        <v>122272.07</v>
      </c>
      <c r="AP142" s="218">
        <v>6660308.6299999999</v>
      </c>
    </row>
    <row r="143" spans="1:42" s="134" customFormat="1">
      <c r="A143" s="100" t="s">
        <v>507</v>
      </c>
      <c r="B143" s="242">
        <v>1770383.8</v>
      </c>
      <c r="C143" s="242">
        <v>1550961.39</v>
      </c>
      <c r="D143" s="242">
        <v>19601.23</v>
      </c>
      <c r="E143" s="242">
        <v>506833.34</v>
      </c>
      <c r="F143" s="242">
        <v>115781.66</v>
      </c>
      <c r="G143" s="242">
        <v>10720.17</v>
      </c>
      <c r="H143" s="242">
        <v>117.12</v>
      </c>
      <c r="I143" s="242">
        <v>101201.64</v>
      </c>
      <c r="J143" s="242">
        <v>1697.51</v>
      </c>
      <c r="K143" s="242">
        <v>301363.28999999998</v>
      </c>
      <c r="L143" s="242">
        <v>4188.78</v>
      </c>
      <c r="M143" s="242">
        <v>783954.47</v>
      </c>
      <c r="N143" s="242">
        <v>346865.61</v>
      </c>
      <c r="O143" s="242">
        <v>72091.990000000005</v>
      </c>
      <c r="P143" s="242">
        <v>0</v>
      </c>
      <c r="Q143" s="242">
        <v>0</v>
      </c>
      <c r="R143" s="242">
        <v>483171.96</v>
      </c>
      <c r="S143" s="242">
        <v>104829.19</v>
      </c>
      <c r="T143" s="242">
        <v>37425.25</v>
      </c>
      <c r="U143" s="242">
        <v>4424.76</v>
      </c>
      <c r="V143" s="242">
        <v>109124.89</v>
      </c>
      <c r="W143" s="242">
        <v>2976.79</v>
      </c>
      <c r="X143" s="242">
        <v>0</v>
      </c>
      <c r="Y143" s="242">
        <v>288.76</v>
      </c>
      <c r="Z143" s="242">
        <v>65262.67</v>
      </c>
      <c r="AA143" s="242">
        <v>0</v>
      </c>
      <c r="AB143" s="242">
        <v>0</v>
      </c>
      <c r="AC143" s="242">
        <v>269322.68</v>
      </c>
      <c r="AD143" s="242">
        <v>0</v>
      </c>
      <c r="AE143" s="242">
        <v>86681.01</v>
      </c>
      <c r="AF143" s="242">
        <v>15868.81</v>
      </c>
      <c r="AG143" s="242">
        <v>0</v>
      </c>
      <c r="AH143" s="242">
        <v>0</v>
      </c>
      <c r="AI143" s="242">
        <v>238.24</v>
      </c>
      <c r="AJ143" s="242">
        <v>0</v>
      </c>
      <c r="AK143" s="242">
        <v>14362.34</v>
      </c>
      <c r="AL143" s="242">
        <v>68867.64</v>
      </c>
      <c r="AM143" s="242">
        <v>0</v>
      </c>
      <c r="AN143" s="242">
        <v>0</v>
      </c>
      <c r="AO143" s="242">
        <v>150133.47</v>
      </c>
      <c r="AP143" s="243">
        <v>6998740.46</v>
      </c>
    </row>
    <row r="144" spans="1:42" s="134" customFormat="1">
      <c r="A144" s="100" t="s">
        <v>510</v>
      </c>
      <c r="B144" s="9">
        <v>1717410.65</v>
      </c>
      <c r="C144" s="9">
        <v>1284436.26</v>
      </c>
      <c r="D144" s="9">
        <v>22796.44</v>
      </c>
      <c r="E144" s="9">
        <v>449773.06</v>
      </c>
      <c r="F144" s="9">
        <v>97991.47</v>
      </c>
      <c r="G144" s="9">
        <v>12123.8</v>
      </c>
      <c r="H144" s="9">
        <v>6381</v>
      </c>
      <c r="I144" s="9">
        <v>143026.6</v>
      </c>
      <c r="J144" s="9">
        <v>1461.09</v>
      </c>
      <c r="K144" s="9">
        <v>287402.68</v>
      </c>
      <c r="L144" s="9">
        <v>8236.08</v>
      </c>
      <c r="M144" s="9">
        <v>678422.85</v>
      </c>
      <c r="N144" s="9">
        <v>299488.88</v>
      </c>
      <c r="O144" s="9">
        <v>59822.93</v>
      </c>
      <c r="P144" s="9">
        <v>0</v>
      </c>
      <c r="Q144" s="9">
        <v>0</v>
      </c>
      <c r="R144" s="9">
        <v>443127.37</v>
      </c>
      <c r="S144" s="9">
        <v>96616.91</v>
      </c>
      <c r="T144" s="9">
        <v>36515.26</v>
      </c>
      <c r="U144" s="9">
        <v>5890.17</v>
      </c>
      <c r="V144" s="9">
        <v>98549.8</v>
      </c>
      <c r="W144" s="9">
        <v>2320.2800000000002</v>
      </c>
      <c r="X144" s="9">
        <v>0</v>
      </c>
      <c r="Y144" s="9">
        <v>213.31</v>
      </c>
      <c r="Z144" s="9">
        <v>57152.1</v>
      </c>
      <c r="AA144" s="9">
        <v>0</v>
      </c>
      <c r="AB144" s="9">
        <v>0</v>
      </c>
      <c r="AC144" s="9">
        <v>211005.58</v>
      </c>
      <c r="AD144" s="9">
        <v>0</v>
      </c>
      <c r="AE144" s="9">
        <v>106090.73</v>
      </c>
      <c r="AF144" s="9">
        <v>12878.9</v>
      </c>
      <c r="AG144" s="9">
        <v>0</v>
      </c>
      <c r="AH144" s="9">
        <v>0</v>
      </c>
      <c r="AI144" s="9">
        <v>224.1</v>
      </c>
      <c r="AJ144" s="9">
        <v>0</v>
      </c>
      <c r="AK144" s="9">
        <v>13758.84</v>
      </c>
      <c r="AL144" s="9">
        <v>59083.06</v>
      </c>
      <c r="AM144" s="9">
        <v>0</v>
      </c>
      <c r="AN144" s="9">
        <v>0</v>
      </c>
      <c r="AO144" s="9">
        <v>146483.76999999999</v>
      </c>
      <c r="AP144" s="218">
        <v>6358683.9699999997</v>
      </c>
    </row>
    <row r="145" spans="1:42" s="134" customFormat="1">
      <c r="A145" s="100" t="s">
        <v>512</v>
      </c>
      <c r="B145" s="242">
        <v>1630303.06</v>
      </c>
      <c r="C145" s="242">
        <v>1354312.86</v>
      </c>
      <c r="D145" s="242">
        <v>25372.84</v>
      </c>
      <c r="E145" s="242">
        <v>510492.71</v>
      </c>
      <c r="F145" s="242">
        <v>192823.67</v>
      </c>
      <c r="G145" s="242">
        <v>17134.71</v>
      </c>
      <c r="H145" s="242">
        <v>0</v>
      </c>
      <c r="I145" s="242">
        <v>305561.33</v>
      </c>
      <c r="J145" s="242">
        <v>1750.39</v>
      </c>
      <c r="K145" s="242">
        <v>366104.54</v>
      </c>
      <c r="L145" s="242">
        <v>4720.74</v>
      </c>
      <c r="M145" s="242">
        <v>851879.12</v>
      </c>
      <c r="N145" s="242">
        <v>518602.58</v>
      </c>
      <c r="O145" s="242">
        <v>68190.850000000006</v>
      </c>
      <c r="P145" s="242">
        <v>0</v>
      </c>
      <c r="Q145" s="242">
        <v>0</v>
      </c>
      <c r="R145" s="242">
        <v>532599.59</v>
      </c>
      <c r="S145" s="242">
        <v>202697.43</v>
      </c>
      <c r="T145" s="242">
        <v>57855.06</v>
      </c>
      <c r="U145" s="242">
        <v>2966.7</v>
      </c>
      <c r="V145" s="242">
        <v>133787.93</v>
      </c>
      <c r="W145" s="242">
        <v>2957.85</v>
      </c>
      <c r="X145" s="242">
        <v>0</v>
      </c>
      <c r="Y145" s="242">
        <v>187.2</v>
      </c>
      <c r="Z145" s="242">
        <v>66673.56</v>
      </c>
      <c r="AA145" s="242">
        <v>0</v>
      </c>
      <c r="AB145" s="242">
        <v>0</v>
      </c>
      <c r="AC145" s="242">
        <v>216336.43</v>
      </c>
      <c r="AD145" s="242">
        <v>0</v>
      </c>
      <c r="AE145" s="242">
        <v>67664.289999999994</v>
      </c>
      <c r="AF145" s="242">
        <v>15090.33</v>
      </c>
      <c r="AG145" s="242">
        <v>0</v>
      </c>
      <c r="AH145" s="242">
        <v>0</v>
      </c>
      <c r="AI145" s="242">
        <v>76.66</v>
      </c>
      <c r="AJ145" s="242">
        <v>0</v>
      </c>
      <c r="AK145" s="242">
        <v>14376.65</v>
      </c>
      <c r="AL145" s="242">
        <v>84626.84</v>
      </c>
      <c r="AM145" s="242">
        <v>0</v>
      </c>
      <c r="AN145" s="242">
        <v>0</v>
      </c>
      <c r="AO145" s="242">
        <v>157966.21</v>
      </c>
      <c r="AP145" s="243">
        <v>7403112.1299999999</v>
      </c>
    </row>
    <row r="146" spans="1:42" s="134" customFormat="1">
      <c r="A146" s="253"/>
      <c r="B146" s="122">
        <f>+SUM(B134:B145)</f>
        <v>18801777.189999998</v>
      </c>
      <c r="C146" s="122">
        <f t="shared" ref="C146:AP146" si="10">+SUM(C134:C145)</f>
        <v>17830880.07</v>
      </c>
      <c r="D146" s="122">
        <f t="shared" si="10"/>
        <v>983569.35</v>
      </c>
      <c r="E146" s="122">
        <f t="shared" si="10"/>
        <v>4566815.59</v>
      </c>
      <c r="F146" s="122">
        <f t="shared" si="10"/>
        <v>1329938.17</v>
      </c>
      <c r="G146" s="122">
        <f t="shared" si="10"/>
        <v>125296.32000000001</v>
      </c>
      <c r="H146" s="122">
        <f t="shared" si="10"/>
        <v>6655.68</v>
      </c>
      <c r="I146" s="122">
        <f t="shared" si="10"/>
        <v>2170269.7000000002</v>
      </c>
      <c r="J146" s="122">
        <f t="shared" si="10"/>
        <v>15983.949999999999</v>
      </c>
      <c r="K146" s="122">
        <f t="shared" si="10"/>
        <v>3572579.89</v>
      </c>
      <c r="L146" s="122">
        <f t="shared" si="10"/>
        <v>33580.729999999996</v>
      </c>
      <c r="M146" s="122">
        <f t="shared" si="10"/>
        <v>8261063.5999999987</v>
      </c>
      <c r="N146" s="122">
        <f t="shared" si="10"/>
        <v>4032784.3899999997</v>
      </c>
      <c r="O146" s="122">
        <f t="shared" si="10"/>
        <v>769467.10000000009</v>
      </c>
      <c r="P146" s="122">
        <f t="shared" si="10"/>
        <v>0</v>
      </c>
      <c r="Q146" s="122">
        <f t="shared" si="10"/>
        <v>0</v>
      </c>
      <c r="R146" s="122">
        <f t="shared" si="10"/>
        <v>6012038.6100000003</v>
      </c>
      <c r="S146" s="122">
        <f t="shared" si="10"/>
        <v>1178705.76</v>
      </c>
      <c r="T146" s="122">
        <f t="shared" si="10"/>
        <v>461785.01</v>
      </c>
      <c r="U146" s="122">
        <f t="shared" si="10"/>
        <v>51141.689999999995</v>
      </c>
      <c r="V146" s="122">
        <f t="shared" si="10"/>
        <v>1283967.26</v>
      </c>
      <c r="W146" s="122">
        <f t="shared" si="10"/>
        <v>41177.759999999995</v>
      </c>
      <c r="X146" s="122">
        <f t="shared" si="10"/>
        <v>0</v>
      </c>
      <c r="Y146" s="122">
        <f t="shared" si="10"/>
        <v>2676.98</v>
      </c>
      <c r="Z146" s="122">
        <f t="shared" si="10"/>
        <v>689910.55</v>
      </c>
      <c r="AA146" s="122">
        <f t="shared" si="10"/>
        <v>0</v>
      </c>
      <c r="AB146" s="122">
        <f t="shared" si="10"/>
        <v>648.54</v>
      </c>
      <c r="AC146" s="122">
        <f t="shared" si="10"/>
        <v>2988318.7300000004</v>
      </c>
      <c r="AD146" s="122">
        <f t="shared" si="10"/>
        <v>659.67</v>
      </c>
      <c r="AE146" s="122">
        <f t="shared" si="10"/>
        <v>906148.33000000007</v>
      </c>
      <c r="AF146" s="122">
        <f t="shared" si="10"/>
        <v>161242.50999999998</v>
      </c>
      <c r="AG146" s="122">
        <f t="shared" si="10"/>
        <v>0</v>
      </c>
      <c r="AH146" s="122">
        <f t="shared" si="10"/>
        <v>0</v>
      </c>
      <c r="AI146" s="122">
        <f t="shared" si="10"/>
        <v>12961.02</v>
      </c>
      <c r="AJ146" s="122">
        <f t="shared" si="10"/>
        <v>0</v>
      </c>
      <c r="AK146" s="122">
        <f t="shared" si="10"/>
        <v>156815.54999999999</v>
      </c>
      <c r="AL146" s="122">
        <f t="shared" si="10"/>
        <v>748111.53999999992</v>
      </c>
      <c r="AM146" s="122">
        <f t="shared" si="10"/>
        <v>0</v>
      </c>
      <c r="AN146" s="122">
        <f t="shared" si="10"/>
        <v>0</v>
      </c>
      <c r="AO146" s="122">
        <f t="shared" si="10"/>
        <v>1204868.8</v>
      </c>
      <c r="AP146" s="122">
        <f t="shared" si="10"/>
        <v>78401840.039999992</v>
      </c>
    </row>
    <row r="147" spans="1:42" s="134" customFormat="1">
      <c r="A147" s="100" t="s">
        <v>514</v>
      </c>
      <c r="B147" s="9">
        <v>1627680.9</v>
      </c>
      <c r="C147" s="9">
        <v>1493040.3</v>
      </c>
      <c r="D147" s="9">
        <v>58172.800000000003</v>
      </c>
      <c r="E147" s="9">
        <v>490969.02</v>
      </c>
      <c r="F147" s="9">
        <v>131884.54999999999</v>
      </c>
      <c r="G147" s="9">
        <v>12544.26</v>
      </c>
      <c r="H147" s="9">
        <v>0</v>
      </c>
      <c r="I147" s="9">
        <v>137392.53</v>
      </c>
      <c r="J147" s="9">
        <v>1330.22</v>
      </c>
      <c r="K147" s="9">
        <v>317319.07</v>
      </c>
      <c r="L147" s="9">
        <v>7028.46</v>
      </c>
      <c r="M147" s="9">
        <v>671674.49</v>
      </c>
      <c r="N147" s="9">
        <v>364116.49</v>
      </c>
      <c r="O147" s="9">
        <v>59903.02</v>
      </c>
      <c r="P147" s="9">
        <v>0</v>
      </c>
      <c r="Q147" s="9">
        <v>0</v>
      </c>
      <c r="R147" s="9">
        <v>497403.21</v>
      </c>
      <c r="S147" s="9">
        <v>105439.58</v>
      </c>
      <c r="T147" s="9">
        <v>59806.61</v>
      </c>
      <c r="U147" s="9">
        <v>3188.94</v>
      </c>
      <c r="V147" s="9">
        <v>130275.79</v>
      </c>
      <c r="W147" s="9">
        <v>5741.99</v>
      </c>
      <c r="X147" s="9">
        <v>0</v>
      </c>
      <c r="Y147" s="9">
        <v>269.63</v>
      </c>
      <c r="Z147" s="9">
        <v>57250.93</v>
      </c>
      <c r="AA147" s="9">
        <v>0</v>
      </c>
      <c r="AB147" s="9">
        <v>0</v>
      </c>
      <c r="AC147" s="9">
        <v>172673.11</v>
      </c>
      <c r="AD147" s="9">
        <v>0</v>
      </c>
      <c r="AE147" s="9">
        <v>65267.54</v>
      </c>
      <c r="AF147" s="9">
        <v>15248.41</v>
      </c>
      <c r="AG147" s="9">
        <v>0</v>
      </c>
      <c r="AH147" s="9">
        <v>139.11000000000001</v>
      </c>
      <c r="AI147" s="9">
        <v>0</v>
      </c>
      <c r="AJ147" s="9">
        <v>0</v>
      </c>
      <c r="AK147" s="9">
        <v>17633.64</v>
      </c>
      <c r="AL147" s="9">
        <v>92585.91</v>
      </c>
      <c r="AM147" s="9">
        <v>0</v>
      </c>
      <c r="AN147" s="9">
        <v>0</v>
      </c>
      <c r="AO147" s="9">
        <v>128184.5</v>
      </c>
      <c r="AP147" s="218">
        <v>6724165.0099999998</v>
      </c>
    </row>
    <row r="148" spans="1:42" s="134" customFormat="1">
      <c r="A148" s="100" t="s">
        <v>516</v>
      </c>
      <c r="B148" s="242">
        <v>1407043.57</v>
      </c>
      <c r="C148" s="242">
        <v>1591568.02</v>
      </c>
      <c r="D148" s="242">
        <v>56479.1</v>
      </c>
      <c r="E148" s="242">
        <v>449391.1</v>
      </c>
      <c r="F148" s="242">
        <v>113222.42</v>
      </c>
      <c r="G148" s="242">
        <v>9485.07</v>
      </c>
      <c r="H148" s="242">
        <v>7910.19</v>
      </c>
      <c r="I148" s="242">
        <v>222590.56</v>
      </c>
      <c r="J148" s="242">
        <v>1436.13</v>
      </c>
      <c r="K148" s="242">
        <v>305759.07</v>
      </c>
      <c r="L148" s="242">
        <v>7653.59</v>
      </c>
      <c r="M148" s="242">
        <v>583509.87</v>
      </c>
      <c r="N148" s="242">
        <v>340251.82</v>
      </c>
      <c r="O148" s="242">
        <v>56890.39</v>
      </c>
      <c r="P148" s="242">
        <v>0</v>
      </c>
      <c r="Q148" s="242">
        <v>0</v>
      </c>
      <c r="R148" s="242">
        <v>502271.98</v>
      </c>
      <c r="S148" s="242">
        <v>90511.64</v>
      </c>
      <c r="T148" s="242">
        <v>63376.05</v>
      </c>
      <c r="U148" s="242">
        <v>6258.65</v>
      </c>
      <c r="V148" s="242">
        <v>122496.89</v>
      </c>
      <c r="W148" s="242">
        <v>16922.66</v>
      </c>
      <c r="X148" s="242">
        <v>0</v>
      </c>
      <c r="Y148" s="242">
        <v>146.13999999999999</v>
      </c>
      <c r="Z148" s="242">
        <v>58484.83</v>
      </c>
      <c r="AA148" s="242">
        <v>0</v>
      </c>
      <c r="AB148" s="242">
        <v>0</v>
      </c>
      <c r="AC148" s="242">
        <v>137451.82</v>
      </c>
      <c r="AD148" s="242">
        <v>0</v>
      </c>
      <c r="AE148" s="242">
        <v>68159.350000000006</v>
      </c>
      <c r="AF148" s="242">
        <v>12763.91</v>
      </c>
      <c r="AG148" s="242">
        <v>0</v>
      </c>
      <c r="AH148" s="242">
        <v>0</v>
      </c>
      <c r="AI148" s="242">
        <v>257.48</v>
      </c>
      <c r="AJ148" s="242">
        <v>0</v>
      </c>
      <c r="AK148" s="242">
        <v>15047.68</v>
      </c>
      <c r="AL148" s="242">
        <v>85332.42</v>
      </c>
      <c r="AM148" s="242">
        <v>0</v>
      </c>
      <c r="AN148" s="242">
        <v>0</v>
      </c>
      <c r="AO148" s="242">
        <v>123866.45</v>
      </c>
      <c r="AP148" s="243">
        <v>6456538.8499999996</v>
      </c>
    </row>
    <row r="149" spans="1:42" s="134" customFormat="1">
      <c r="A149" s="100" t="s">
        <v>517</v>
      </c>
      <c r="B149" s="9">
        <v>1340613.71</v>
      </c>
      <c r="C149" s="9">
        <v>1682064.94</v>
      </c>
      <c r="D149" s="9">
        <v>59821.63</v>
      </c>
      <c r="E149" s="9">
        <v>499422.48</v>
      </c>
      <c r="F149" s="9">
        <v>163738.67000000001</v>
      </c>
      <c r="G149" s="9">
        <v>9182.51</v>
      </c>
      <c r="H149" s="9">
        <v>0</v>
      </c>
      <c r="I149" s="9">
        <v>49195.64</v>
      </c>
      <c r="J149" s="9">
        <v>887.97</v>
      </c>
      <c r="K149" s="9">
        <v>321609.17</v>
      </c>
      <c r="L149" s="9">
        <v>6686.97</v>
      </c>
      <c r="M149" s="9">
        <v>487839.9</v>
      </c>
      <c r="N149" s="9">
        <v>278547.21000000002</v>
      </c>
      <c r="O149" s="9">
        <v>49889.37</v>
      </c>
      <c r="P149" s="9">
        <v>0</v>
      </c>
      <c r="Q149" s="9">
        <v>0</v>
      </c>
      <c r="R149" s="9">
        <v>486428.36</v>
      </c>
      <c r="S149" s="9">
        <v>84384.63</v>
      </c>
      <c r="T149" s="9">
        <v>27306.47</v>
      </c>
      <c r="U149" s="9">
        <v>6906.3</v>
      </c>
      <c r="V149" s="9">
        <v>116163.18</v>
      </c>
      <c r="W149" s="9">
        <v>459.47</v>
      </c>
      <c r="X149" s="9">
        <v>0</v>
      </c>
      <c r="Y149" s="9">
        <v>84.47</v>
      </c>
      <c r="Z149" s="9">
        <v>48008.86</v>
      </c>
      <c r="AA149" s="9">
        <v>0</v>
      </c>
      <c r="AB149" s="9">
        <v>0</v>
      </c>
      <c r="AC149" s="9">
        <v>233344.37</v>
      </c>
      <c r="AD149" s="9">
        <v>0</v>
      </c>
      <c r="AE149" s="9">
        <v>55484.29</v>
      </c>
      <c r="AF149" s="9">
        <v>13373.62</v>
      </c>
      <c r="AG149" s="9">
        <v>0</v>
      </c>
      <c r="AH149" s="9">
        <v>0</v>
      </c>
      <c r="AI149" s="9">
        <v>524.79</v>
      </c>
      <c r="AJ149" s="9">
        <v>0</v>
      </c>
      <c r="AK149" s="9">
        <v>11035.04</v>
      </c>
      <c r="AL149" s="9">
        <v>73275</v>
      </c>
      <c r="AM149" s="9">
        <v>0</v>
      </c>
      <c r="AN149" s="9">
        <v>0</v>
      </c>
      <c r="AO149" s="9">
        <v>118539.17</v>
      </c>
      <c r="AP149" s="218">
        <v>6224818.1900000004</v>
      </c>
    </row>
    <row r="150" spans="1:42" s="134" customFormat="1">
      <c r="A150" s="100" t="s">
        <v>523</v>
      </c>
      <c r="B150" s="242">
        <v>1113880.24</v>
      </c>
      <c r="C150" s="242">
        <v>1607879.79</v>
      </c>
      <c r="D150" s="242">
        <v>44480.5</v>
      </c>
      <c r="E150" s="242">
        <v>586441.02</v>
      </c>
      <c r="F150" s="242">
        <v>200192.13</v>
      </c>
      <c r="G150" s="242">
        <v>8175.85</v>
      </c>
      <c r="H150" s="242">
        <v>0</v>
      </c>
      <c r="I150" s="242">
        <v>384303.19</v>
      </c>
      <c r="J150" s="242">
        <v>113.61</v>
      </c>
      <c r="K150" s="242">
        <v>219123.08</v>
      </c>
      <c r="L150" s="242">
        <v>797.81</v>
      </c>
      <c r="M150" s="242">
        <v>411944.45</v>
      </c>
      <c r="N150" s="242">
        <v>238385.5</v>
      </c>
      <c r="O150" s="242">
        <v>37671.15</v>
      </c>
      <c r="P150" s="242">
        <v>0</v>
      </c>
      <c r="Q150" s="242">
        <v>0</v>
      </c>
      <c r="R150" s="242">
        <v>454805.12</v>
      </c>
      <c r="S150" s="242">
        <v>69617.119999999995</v>
      </c>
      <c r="T150" s="242">
        <v>16171.3</v>
      </c>
      <c r="U150" s="242">
        <v>4766.41</v>
      </c>
      <c r="V150" s="242">
        <v>123041.49</v>
      </c>
      <c r="W150" s="242">
        <v>227.99</v>
      </c>
      <c r="X150" s="242">
        <v>0</v>
      </c>
      <c r="Y150" s="242">
        <v>41.63</v>
      </c>
      <c r="Z150" s="242">
        <v>50397.98</v>
      </c>
      <c r="AA150" s="242">
        <v>0</v>
      </c>
      <c r="AB150" s="242">
        <v>0</v>
      </c>
      <c r="AC150" s="242">
        <v>335690.26</v>
      </c>
      <c r="AD150" s="242">
        <v>0</v>
      </c>
      <c r="AE150" s="242">
        <v>53249.08</v>
      </c>
      <c r="AF150" s="242">
        <v>9772.09</v>
      </c>
      <c r="AG150" s="242">
        <v>0</v>
      </c>
      <c r="AH150" s="242">
        <v>0</v>
      </c>
      <c r="AI150" s="242">
        <v>375.92</v>
      </c>
      <c r="AJ150" s="242">
        <v>0</v>
      </c>
      <c r="AK150" s="242">
        <v>9374.23</v>
      </c>
      <c r="AL150" s="242">
        <v>82894.41</v>
      </c>
      <c r="AM150" s="242">
        <v>0</v>
      </c>
      <c r="AN150" s="242">
        <v>0</v>
      </c>
      <c r="AO150" s="242">
        <v>104754.14</v>
      </c>
      <c r="AP150" s="243">
        <v>6168567.4900000002</v>
      </c>
    </row>
    <row r="151" spans="1:42" s="134" customFormat="1">
      <c r="A151" s="100" t="s">
        <v>528</v>
      </c>
      <c r="B151" s="9">
        <v>1159752.93</v>
      </c>
      <c r="C151" s="9">
        <v>1431677.74</v>
      </c>
      <c r="D151" s="9">
        <v>13348.3</v>
      </c>
      <c r="E151" s="9">
        <v>563436.1</v>
      </c>
      <c r="F151" s="9">
        <v>132269.72</v>
      </c>
      <c r="G151" s="9">
        <v>7321.33</v>
      </c>
      <c r="H151" s="9">
        <v>0</v>
      </c>
      <c r="I151" s="9">
        <v>352960.55</v>
      </c>
      <c r="J151" s="9">
        <v>625.49</v>
      </c>
      <c r="K151" s="9">
        <v>218834.3</v>
      </c>
      <c r="L151" s="9">
        <v>0</v>
      </c>
      <c r="M151" s="9">
        <v>501024.81</v>
      </c>
      <c r="N151" s="9">
        <v>241253.56</v>
      </c>
      <c r="O151" s="9">
        <v>37461.53</v>
      </c>
      <c r="P151" s="9">
        <v>0</v>
      </c>
      <c r="Q151" s="9">
        <v>0</v>
      </c>
      <c r="R151" s="9">
        <v>495498.4</v>
      </c>
      <c r="S151" s="9">
        <v>79893.490000000005</v>
      </c>
      <c r="T151" s="9">
        <v>47429.23</v>
      </c>
      <c r="U151" s="9">
        <v>5848.38</v>
      </c>
      <c r="V151" s="9">
        <v>110670.3</v>
      </c>
      <c r="W151" s="9">
        <v>238.6</v>
      </c>
      <c r="X151" s="9">
        <v>0</v>
      </c>
      <c r="Y151" s="9">
        <v>13.7</v>
      </c>
      <c r="Z151" s="9">
        <v>56958.47</v>
      </c>
      <c r="AA151" s="9">
        <v>0</v>
      </c>
      <c r="AB151" s="9">
        <v>0</v>
      </c>
      <c r="AC151" s="9">
        <v>324021.84999999998</v>
      </c>
      <c r="AD151" s="9">
        <v>0</v>
      </c>
      <c r="AE151" s="9">
        <v>54919.08</v>
      </c>
      <c r="AF151" s="9">
        <v>12243.88</v>
      </c>
      <c r="AG151" s="9">
        <v>0</v>
      </c>
      <c r="AH151" s="9">
        <v>0</v>
      </c>
      <c r="AI151" s="9">
        <v>459.79</v>
      </c>
      <c r="AJ151" s="9">
        <v>0</v>
      </c>
      <c r="AK151" s="9">
        <v>12312.22</v>
      </c>
      <c r="AL151" s="9">
        <v>90104.22</v>
      </c>
      <c r="AM151" s="9">
        <v>0</v>
      </c>
      <c r="AN151" s="9">
        <v>0</v>
      </c>
      <c r="AO151" s="9">
        <v>98053</v>
      </c>
      <c r="AP151" s="218">
        <v>6048630.9699999997</v>
      </c>
    </row>
    <row r="152" spans="1:42" s="134" customFormat="1">
      <c r="A152" s="100" t="s">
        <v>529</v>
      </c>
      <c r="B152" s="242">
        <v>1154430.2</v>
      </c>
      <c r="C152" s="242">
        <v>1515089.85</v>
      </c>
      <c r="D152" s="242">
        <v>670.03</v>
      </c>
      <c r="E152" s="242">
        <v>595218.29</v>
      </c>
      <c r="F152" s="242">
        <v>197470.71</v>
      </c>
      <c r="G152" s="242">
        <v>7629.05</v>
      </c>
      <c r="H152" s="242">
        <v>0</v>
      </c>
      <c r="I152" s="242">
        <v>156884.54</v>
      </c>
      <c r="J152" s="242">
        <v>297.86</v>
      </c>
      <c r="K152" s="242">
        <v>267653.42</v>
      </c>
      <c r="L152" s="242">
        <v>0</v>
      </c>
      <c r="M152" s="242">
        <v>588549.04</v>
      </c>
      <c r="N152" s="242">
        <v>230093.67</v>
      </c>
      <c r="O152" s="242">
        <v>46562.400000000001</v>
      </c>
      <c r="P152" s="242">
        <v>0</v>
      </c>
      <c r="Q152" s="242">
        <v>0</v>
      </c>
      <c r="R152" s="242">
        <v>503859.43</v>
      </c>
      <c r="S152" s="242">
        <v>85027.72</v>
      </c>
      <c r="T152" s="242">
        <v>58285.24</v>
      </c>
      <c r="U152" s="242">
        <v>2496.4699999999998</v>
      </c>
      <c r="V152" s="242">
        <v>142673.12</v>
      </c>
      <c r="W152" s="242">
        <v>239.89</v>
      </c>
      <c r="X152" s="242">
        <v>0</v>
      </c>
      <c r="Y152" s="242">
        <v>9.1999999999999993</v>
      </c>
      <c r="Z152" s="242">
        <v>57101</v>
      </c>
      <c r="AA152" s="242">
        <v>0</v>
      </c>
      <c r="AB152" s="242">
        <v>0</v>
      </c>
      <c r="AC152" s="242">
        <v>375131.55</v>
      </c>
      <c r="AD152" s="242">
        <v>0</v>
      </c>
      <c r="AE152" s="242">
        <v>72231.039999999994</v>
      </c>
      <c r="AF152" s="242">
        <v>14305.84</v>
      </c>
      <c r="AG152" s="242">
        <v>0</v>
      </c>
      <c r="AH152" s="242">
        <v>0</v>
      </c>
      <c r="AI152" s="242">
        <v>592.91</v>
      </c>
      <c r="AJ152" s="242">
        <v>0</v>
      </c>
      <c r="AK152" s="242">
        <v>11308.57</v>
      </c>
      <c r="AL152" s="242">
        <v>97300.22</v>
      </c>
      <c r="AM152" s="242">
        <v>0</v>
      </c>
      <c r="AN152" s="242">
        <v>0</v>
      </c>
      <c r="AO152" s="242">
        <v>119156.23</v>
      </c>
      <c r="AP152" s="243">
        <v>6300267.4900000002</v>
      </c>
    </row>
    <row r="153" spans="1:42" s="134" customFormat="1">
      <c r="A153" s="100" t="s">
        <v>530</v>
      </c>
      <c r="B153" s="9">
        <v>1428385.08</v>
      </c>
      <c r="C153" s="9">
        <v>1381910.29</v>
      </c>
      <c r="D153" s="9">
        <v>1326.93</v>
      </c>
      <c r="E153" s="9">
        <v>596312.66</v>
      </c>
      <c r="F153" s="9">
        <v>220092.37</v>
      </c>
      <c r="G153" s="9">
        <v>7414.36</v>
      </c>
      <c r="H153" s="9">
        <v>0</v>
      </c>
      <c r="I153" s="9">
        <v>271588.58</v>
      </c>
      <c r="J153" s="9">
        <v>727.08</v>
      </c>
      <c r="K153" s="9">
        <v>314674.53999999998</v>
      </c>
      <c r="L153" s="9">
        <v>45.69</v>
      </c>
      <c r="M153" s="9">
        <v>666626.13</v>
      </c>
      <c r="N153" s="9">
        <v>291417.45</v>
      </c>
      <c r="O153" s="9">
        <v>45705.14</v>
      </c>
      <c r="P153" s="9">
        <v>0</v>
      </c>
      <c r="Q153" s="9">
        <v>0</v>
      </c>
      <c r="R153" s="9">
        <v>545908.69999999995</v>
      </c>
      <c r="S153" s="9">
        <v>109432.26</v>
      </c>
      <c r="T153" s="9">
        <v>24703.45</v>
      </c>
      <c r="U153" s="9">
        <v>7058.16</v>
      </c>
      <c r="V153" s="9">
        <v>157803.82</v>
      </c>
      <c r="W153" s="9">
        <v>21.67</v>
      </c>
      <c r="X153" s="9">
        <v>0</v>
      </c>
      <c r="Y153" s="9">
        <v>1356.91</v>
      </c>
      <c r="Z153" s="9">
        <v>65244.31</v>
      </c>
      <c r="AA153" s="9">
        <v>0</v>
      </c>
      <c r="AB153" s="9">
        <v>32.22</v>
      </c>
      <c r="AC153" s="9">
        <v>349598.95</v>
      </c>
      <c r="AD153" s="9">
        <v>0</v>
      </c>
      <c r="AE153" s="9">
        <v>75695.789999999994</v>
      </c>
      <c r="AF153" s="9">
        <v>18315.349999999999</v>
      </c>
      <c r="AG153" s="9">
        <v>0</v>
      </c>
      <c r="AH153" s="9">
        <v>0</v>
      </c>
      <c r="AI153" s="9">
        <v>160.83000000000001</v>
      </c>
      <c r="AJ153" s="9">
        <v>0</v>
      </c>
      <c r="AK153" s="9">
        <v>10901.13</v>
      </c>
      <c r="AL153" s="9">
        <v>102792.64</v>
      </c>
      <c r="AM153" s="9">
        <v>0</v>
      </c>
      <c r="AN153" s="9">
        <v>0</v>
      </c>
      <c r="AO153" s="9">
        <v>117949.29</v>
      </c>
      <c r="AP153" s="218">
        <v>6813201.7800000003</v>
      </c>
    </row>
    <row r="154" spans="1:42" s="134" customFormat="1">
      <c r="A154" s="100" t="s">
        <v>534</v>
      </c>
      <c r="B154" s="242">
        <v>1672238.61</v>
      </c>
      <c r="C154" s="242">
        <v>1440080.41</v>
      </c>
      <c r="D154" s="242">
        <v>8042.02</v>
      </c>
      <c r="E154" s="242">
        <v>578590.21</v>
      </c>
      <c r="F154" s="242">
        <v>157495.22</v>
      </c>
      <c r="G154" s="242">
        <v>7581.43</v>
      </c>
      <c r="H154" s="242">
        <v>0</v>
      </c>
      <c r="I154" s="242">
        <v>221052.57</v>
      </c>
      <c r="J154" s="242">
        <v>870.13</v>
      </c>
      <c r="K154" s="242">
        <v>288532.84000000003</v>
      </c>
      <c r="L154" s="242">
        <v>200.05</v>
      </c>
      <c r="M154" s="242">
        <v>721006.54</v>
      </c>
      <c r="N154" s="242">
        <v>291805.44</v>
      </c>
      <c r="O154" s="242">
        <v>40064.629999999997</v>
      </c>
      <c r="P154" s="242">
        <v>0</v>
      </c>
      <c r="Q154" s="242">
        <v>0</v>
      </c>
      <c r="R154" s="242">
        <v>555025.81000000006</v>
      </c>
      <c r="S154" s="242">
        <v>119851.37</v>
      </c>
      <c r="T154" s="242">
        <v>24385.72</v>
      </c>
      <c r="U154" s="242">
        <v>3221.17</v>
      </c>
      <c r="V154" s="242">
        <v>128325.35</v>
      </c>
      <c r="W154" s="242">
        <v>0</v>
      </c>
      <c r="X154" s="242">
        <v>0</v>
      </c>
      <c r="Y154" s="242">
        <v>374.58</v>
      </c>
      <c r="Z154" s="242">
        <v>64302.81</v>
      </c>
      <c r="AA154" s="242">
        <v>0</v>
      </c>
      <c r="AB154" s="242">
        <v>251.91</v>
      </c>
      <c r="AC154" s="242">
        <v>273458.95</v>
      </c>
      <c r="AD154" s="242">
        <v>0</v>
      </c>
      <c r="AE154" s="242">
        <v>62590.22</v>
      </c>
      <c r="AF154" s="242">
        <v>14412.4</v>
      </c>
      <c r="AG154" s="242">
        <v>0</v>
      </c>
      <c r="AH154" s="242">
        <v>0</v>
      </c>
      <c r="AI154" s="242">
        <v>306.77999999999997</v>
      </c>
      <c r="AJ154" s="242">
        <v>0</v>
      </c>
      <c r="AK154" s="242">
        <v>11425.39</v>
      </c>
      <c r="AL154" s="242">
        <v>69675.960000000006</v>
      </c>
      <c r="AM154" s="242">
        <v>0</v>
      </c>
      <c r="AN154" s="242">
        <v>0</v>
      </c>
      <c r="AO154" s="242">
        <v>111554.22</v>
      </c>
      <c r="AP154" s="243">
        <v>6866722.7400000002</v>
      </c>
    </row>
    <row r="155" spans="1:42" s="134" customFormat="1">
      <c r="A155" s="100" t="s">
        <v>535</v>
      </c>
      <c r="B155" s="9">
        <v>1839580.18</v>
      </c>
      <c r="C155" s="9">
        <v>1469598.66</v>
      </c>
      <c r="D155" s="9">
        <v>35558.370000000003</v>
      </c>
      <c r="E155" s="9">
        <v>526074.17000000004</v>
      </c>
      <c r="F155" s="9">
        <v>180718</v>
      </c>
      <c r="G155" s="9">
        <v>7859.42</v>
      </c>
      <c r="H155" s="9">
        <v>0</v>
      </c>
      <c r="I155" s="9">
        <v>312936.05</v>
      </c>
      <c r="J155" s="9">
        <v>988.7</v>
      </c>
      <c r="K155" s="9">
        <v>311529.68</v>
      </c>
      <c r="L155" s="9">
        <v>654.95000000000005</v>
      </c>
      <c r="M155" s="9">
        <v>773929.39</v>
      </c>
      <c r="N155" s="9">
        <v>304988.07</v>
      </c>
      <c r="O155" s="9">
        <v>54925.05</v>
      </c>
      <c r="P155" s="9">
        <v>0</v>
      </c>
      <c r="Q155" s="9">
        <v>0</v>
      </c>
      <c r="R155" s="9">
        <v>556943.88</v>
      </c>
      <c r="S155" s="9">
        <v>113792.76</v>
      </c>
      <c r="T155" s="9">
        <v>30374.799999999999</v>
      </c>
      <c r="U155" s="9">
        <v>5556.23</v>
      </c>
      <c r="V155" s="9">
        <v>141750.35</v>
      </c>
      <c r="W155" s="9">
        <v>479.98</v>
      </c>
      <c r="X155" s="9">
        <v>0</v>
      </c>
      <c r="Y155" s="9">
        <v>0</v>
      </c>
      <c r="Z155" s="9">
        <v>62344.56</v>
      </c>
      <c r="AA155" s="9">
        <v>0</v>
      </c>
      <c r="AB155" s="9">
        <v>0</v>
      </c>
      <c r="AC155" s="9">
        <v>317344.93</v>
      </c>
      <c r="AD155" s="9">
        <v>0</v>
      </c>
      <c r="AE155" s="9">
        <v>83610.97</v>
      </c>
      <c r="AF155" s="9">
        <v>14278.01</v>
      </c>
      <c r="AG155" s="9">
        <v>0</v>
      </c>
      <c r="AH155" s="9">
        <v>0</v>
      </c>
      <c r="AI155" s="9">
        <v>9990.89</v>
      </c>
      <c r="AJ155" s="9">
        <v>0</v>
      </c>
      <c r="AK155" s="9">
        <v>11111.47</v>
      </c>
      <c r="AL155" s="9">
        <v>83602.41</v>
      </c>
      <c r="AM155" s="9">
        <v>0</v>
      </c>
      <c r="AN155" s="9">
        <v>0</v>
      </c>
      <c r="AO155" s="9">
        <v>137703.06</v>
      </c>
      <c r="AP155" s="218">
        <v>7388224.9900000002</v>
      </c>
    </row>
    <row r="156" spans="1:42" s="134" customFormat="1">
      <c r="A156" s="100" t="s">
        <v>536</v>
      </c>
      <c r="B156" s="242">
        <v>1710901.88</v>
      </c>
      <c r="C156" s="242">
        <v>1486287.31</v>
      </c>
      <c r="D156" s="242">
        <v>54514.7</v>
      </c>
      <c r="E156" s="242">
        <v>508295.88</v>
      </c>
      <c r="F156" s="242">
        <v>143978.93</v>
      </c>
      <c r="G156" s="242">
        <v>9583.11</v>
      </c>
      <c r="H156" s="242">
        <v>0</v>
      </c>
      <c r="I156" s="242">
        <v>112559.14</v>
      </c>
      <c r="J156" s="242">
        <v>1471.95</v>
      </c>
      <c r="K156" s="242">
        <v>316687.44</v>
      </c>
      <c r="L156" s="242">
        <v>6678.45</v>
      </c>
      <c r="M156" s="242">
        <v>829199.69</v>
      </c>
      <c r="N156" s="242">
        <v>328818.59999999998</v>
      </c>
      <c r="O156" s="242">
        <v>62509.5</v>
      </c>
      <c r="P156" s="242">
        <v>0</v>
      </c>
      <c r="Q156" s="242">
        <v>0</v>
      </c>
      <c r="R156" s="242">
        <v>575341.02</v>
      </c>
      <c r="S156" s="242">
        <v>122472.44</v>
      </c>
      <c r="T156" s="242">
        <v>34445.379999999997</v>
      </c>
      <c r="U156" s="242">
        <v>6185.27</v>
      </c>
      <c r="V156" s="242">
        <v>119357.97</v>
      </c>
      <c r="W156" s="242">
        <v>1729.21</v>
      </c>
      <c r="X156" s="242">
        <v>0</v>
      </c>
      <c r="Y156" s="242">
        <v>28.5</v>
      </c>
      <c r="Z156" s="242">
        <v>66114.41</v>
      </c>
      <c r="AA156" s="242">
        <v>0</v>
      </c>
      <c r="AB156" s="242">
        <v>0</v>
      </c>
      <c r="AC156" s="242">
        <v>347517.36</v>
      </c>
      <c r="AD156" s="242">
        <v>0</v>
      </c>
      <c r="AE156" s="242">
        <v>82331.5</v>
      </c>
      <c r="AF156" s="242">
        <v>16429.82</v>
      </c>
      <c r="AG156" s="242">
        <v>0</v>
      </c>
      <c r="AH156" s="242">
        <v>0</v>
      </c>
      <c r="AI156" s="242">
        <v>799</v>
      </c>
      <c r="AJ156" s="242">
        <v>0</v>
      </c>
      <c r="AK156" s="242">
        <v>14127.32</v>
      </c>
      <c r="AL156" s="242">
        <v>76125.600000000006</v>
      </c>
      <c r="AM156" s="242">
        <v>0</v>
      </c>
      <c r="AN156" s="242">
        <v>0</v>
      </c>
      <c r="AO156" s="242">
        <v>139225.82999999999</v>
      </c>
      <c r="AP156" s="243">
        <v>7173717.21</v>
      </c>
    </row>
    <row r="157" spans="1:42" s="134" customFormat="1">
      <c r="A157" s="100" t="s">
        <v>544</v>
      </c>
      <c r="B157" s="9">
        <v>1449555.37</v>
      </c>
      <c r="C157" s="9">
        <v>1357056.03</v>
      </c>
      <c r="D157" s="9">
        <v>55641.82</v>
      </c>
      <c r="E157" s="9">
        <v>532510.97</v>
      </c>
      <c r="F157" s="9">
        <v>172187.08</v>
      </c>
      <c r="G157" s="9">
        <v>10000.26</v>
      </c>
      <c r="H157" s="9">
        <v>0</v>
      </c>
      <c r="I157" s="9">
        <v>167876.75</v>
      </c>
      <c r="J157" s="9">
        <v>1182.8</v>
      </c>
      <c r="K157" s="9">
        <v>319165.03000000003</v>
      </c>
      <c r="L157" s="9">
        <v>5948.59</v>
      </c>
      <c r="M157" s="9">
        <v>811006.27</v>
      </c>
      <c r="N157" s="9">
        <v>323212.62</v>
      </c>
      <c r="O157" s="9">
        <v>59984.54</v>
      </c>
      <c r="P157" s="9">
        <v>0</v>
      </c>
      <c r="Q157" s="9">
        <v>0</v>
      </c>
      <c r="R157" s="9">
        <v>554718.66</v>
      </c>
      <c r="S157" s="9">
        <v>117223.65</v>
      </c>
      <c r="T157" s="9">
        <v>29142.14</v>
      </c>
      <c r="U157" s="9">
        <v>7516.49</v>
      </c>
      <c r="V157" s="9">
        <v>114287.28</v>
      </c>
      <c r="W157" s="9">
        <v>3332.73</v>
      </c>
      <c r="X157" s="9">
        <v>0</v>
      </c>
      <c r="Y157" s="9">
        <v>75.63</v>
      </c>
      <c r="Z157" s="9">
        <v>64250.29</v>
      </c>
      <c r="AA157" s="9">
        <v>0</v>
      </c>
      <c r="AB157" s="9">
        <v>77.709999999999994</v>
      </c>
      <c r="AC157" s="9">
        <v>339960.15</v>
      </c>
      <c r="AD157" s="9">
        <v>0</v>
      </c>
      <c r="AE157" s="9">
        <v>95764.06</v>
      </c>
      <c r="AF157" s="9">
        <v>14229.37</v>
      </c>
      <c r="AG157" s="9">
        <v>0</v>
      </c>
      <c r="AH157" s="9">
        <v>0</v>
      </c>
      <c r="AI157" s="9">
        <v>441.39</v>
      </c>
      <c r="AJ157" s="9">
        <v>0</v>
      </c>
      <c r="AK157" s="9">
        <v>13478.26</v>
      </c>
      <c r="AL157" s="9">
        <v>48920.82</v>
      </c>
      <c r="AM157" s="9">
        <v>0</v>
      </c>
      <c r="AN157" s="9">
        <v>0</v>
      </c>
      <c r="AO157" s="9">
        <v>136271.96</v>
      </c>
      <c r="AP157" s="218">
        <v>6805018.7199999997</v>
      </c>
    </row>
    <row r="158" spans="1:42" s="134" customFormat="1">
      <c r="A158" s="100" t="s">
        <v>546</v>
      </c>
      <c r="B158" s="242">
        <v>1735369.61</v>
      </c>
      <c r="C158" s="242">
        <v>1812170.92</v>
      </c>
      <c r="D158" s="242">
        <v>26181.75</v>
      </c>
      <c r="E158" s="242">
        <v>720713.55</v>
      </c>
      <c r="F158" s="242">
        <v>191193.64</v>
      </c>
      <c r="G158" s="242">
        <v>12443.19</v>
      </c>
      <c r="H158" s="242">
        <v>0</v>
      </c>
      <c r="I158" s="242">
        <v>67954.929999999993</v>
      </c>
      <c r="J158" s="242">
        <v>1539.4</v>
      </c>
      <c r="K158" s="242">
        <v>414378.83</v>
      </c>
      <c r="L158" s="242">
        <v>8693.9500000000007</v>
      </c>
      <c r="M158" s="242">
        <v>1083695.1299999999</v>
      </c>
      <c r="N158" s="242">
        <v>504092.25</v>
      </c>
      <c r="O158" s="242">
        <v>87212.15</v>
      </c>
      <c r="P158" s="242">
        <v>0</v>
      </c>
      <c r="Q158" s="242">
        <v>0</v>
      </c>
      <c r="R158" s="242">
        <v>681195.36</v>
      </c>
      <c r="S158" s="242">
        <v>230438.94</v>
      </c>
      <c r="T158" s="242">
        <v>70194.990000000005</v>
      </c>
      <c r="U158" s="242">
        <v>7265.58</v>
      </c>
      <c r="V158" s="242">
        <v>162031.22</v>
      </c>
      <c r="W158" s="242">
        <v>1496.64</v>
      </c>
      <c r="X158" s="242">
        <v>0</v>
      </c>
      <c r="Y158" s="242">
        <v>72.16</v>
      </c>
      <c r="Z158" s="242">
        <v>76977.13</v>
      </c>
      <c r="AA158" s="242">
        <v>0</v>
      </c>
      <c r="AB158" s="242">
        <v>0</v>
      </c>
      <c r="AC158" s="242">
        <v>251747.57</v>
      </c>
      <c r="AD158" s="242">
        <v>0</v>
      </c>
      <c r="AE158" s="242">
        <v>102275.22</v>
      </c>
      <c r="AF158" s="242">
        <v>17452.2</v>
      </c>
      <c r="AG158" s="242">
        <v>0</v>
      </c>
      <c r="AH158" s="242">
        <v>0</v>
      </c>
      <c r="AI158" s="242">
        <v>646.30999999999995</v>
      </c>
      <c r="AJ158" s="242">
        <v>0</v>
      </c>
      <c r="AK158" s="242">
        <v>14079.5</v>
      </c>
      <c r="AL158" s="242">
        <v>60205.71</v>
      </c>
      <c r="AM158" s="242">
        <v>0</v>
      </c>
      <c r="AN158" s="242">
        <v>0</v>
      </c>
      <c r="AO158" s="242">
        <v>156847.32</v>
      </c>
      <c r="AP158" s="243">
        <v>8498565.1500000004</v>
      </c>
    </row>
    <row r="159" spans="1:42" s="134" customFormat="1">
      <c r="A159" s="253"/>
      <c r="B159" s="122">
        <f>+SUM(B147:B158)</f>
        <v>17639432.279999997</v>
      </c>
      <c r="C159" s="122">
        <f t="shared" ref="C159:AP159" si="11">+SUM(C147:C158)</f>
        <v>18268424.259999998</v>
      </c>
      <c r="D159" s="122">
        <f t="shared" si="11"/>
        <v>414237.95</v>
      </c>
      <c r="E159" s="122">
        <f t="shared" si="11"/>
        <v>6647375.4500000002</v>
      </c>
      <c r="F159" s="122">
        <f t="shared" si="11"/>
        <v>2004443.44</v>
      </c>
      <c r="G159" s="122">
        <f t="shared" si="11"/>
        <v>109219.84000000001</v>
      </c>
      <c r="H159" s="122">
        <f t="shared" si="11"/>
        <v>7910.19</v>
      </c>
      <c r="I159" s="122">
        <f t="shared" si="11"/>
        <v>2457295.0300000003</v>
      </c>
      <c r="J159" s="122">
        <f t="shared" si="11"/>
        <v>11471.34</v>
      </c>
      <c r="K159" s="122">
        <f t="shared" si="11"/>
        <v>3615266.4700000007</v>
      </c>
      <c r="L159" s="122">
        <f t="shared" si="11"/>
        <v>44388.509999999995</v>
      </c>
      <c r="M159" s="122">
        <f t="shared" si="11"/>
        <v>8130005.71</v>
      </c>
      <c r="N159" s="122">
        <f t="shared" si="11"/>
        <v>3736982.68</v>
      </c>
      <c r="O159" s="122">
        <f t="shared" si="11"/>
        <v>638778.87</v>
      </c>
      <c r="P159" s="122">
        <f t="shared" si="11"/>
        <v>0</v>
      </c>
      <c r="Q159" s="122">
        <f t="shared" si="11"/>
        <v>0</v>
      </c>
      <c r="R159" s="122">
        <f t="shared" si="11"/>
        <v>6409399.9300000006</v>
      </c>
      <c r="S159" s="122">
        <f t="shared" si="11"/>
        <v>1328085.5999999999</v>
      </c>
      <c r="T159" s="122">
        <f t="shared" si="11"/>
        <v>485621.38000000006</v>
      </c>
      <c r="U159" s="122">
        <f t="shared" si="11"/>
        <v>66268.049999999988</v>
      </c>
      <c r="V159" s="122">
        <f t="shared" si="11"/>
        <v>1568876.76</v>
      </c>
      <c r="W159" s="122">
        <f t="shared" si="11"/>
        <v>30890.829999999998</v>
      </c>
      <c r="X159" s="122">
        <f t="shared" si="11"/>
        <v>0</v>
      </c>
      <c r="Y159" s="122">
        <f t="shared" si="11"/>
        <v>2472.5500000000002</v>
      </c>
      <c r="Z159" s="122">
        <f t="shared" si="11"/>
        <v>727435.58000000007</v>
      </c>
      <c r="AA159" s="122">
        <f t="shared" si="11"/>
        <v>0</v>
      </c>
      <c r="AB159" s="122">
        <f t="shared" si="11"/>
        <v>361.84</v>
      </c>
      <c r="AC159" s="122">
        <f t="shared" si="11"/>
        <v>3457940.87</v>
      </c>
      <c r="AD159" s="122">
        <f t="shared" si="11"/>
        <v>0</v>
      </c>
      <c r="AE159" s="122">
        <f t="shared" si="11"/>
        <v>871578.1399999999</v>
      </c>
      <c r="AF159" s="122">
        <f t="shared" si="11"/>
        <v>172824.9</v>
      </c>
      <c r="AG159" s="122">
        <f t="shared" si="11"/>
        <v>0</v>
      </c>
      <c r="AH159" s="122">
        <f t="shared" si="11"/>
        <v>139.11000000000001</v>
      </c>
      <c r="AI159" s="122">
        <f t="shared" si="11"/>
        <v>14556.089999999998</v>
      </c>
      <c r="AJ159" s="122">
        <f t="shared" si="11"/>
        <v>0</v>
      </c>
      <c r="AK159" s="122">
        <f t="shared" si="11"/>
        <v>151834.45000000001</v>
      </c>
      <c r="AL159" s="122">
        <f t="shared" si="11"/>
        <v>962815.31999999983</v>
      </c>
      <c r="AM159" s="122">
        <f t="shared" si="11"/>
        <v>0</v>
      </c>
      <c r="AN159" s="122">
        <f t="shared" si="11"/>
        <v>0</v>
      </c>
      <c r="AO159" s="122">
        <f t="shared" si="11"/>
        <v>1492105.1700000002</v>
      </c>
      <c r="AP159" s="122">
        <f t="shared" si="11"/>
        <v>81468438.590000018</v>
      </c>
    </row>
    <row r="160" spans="1:42" s="134" customFormat="1">
      <c r="A160" s="100" t="s">
        <v>549</v>
      </c>
      <c r="B160" s="262">
        <v>1583076.99</v>
      </c>
      <c r="C160" s="262">
        <v>1374985.64</v>
      </c>
      <c r="D160" s="262">
        <v>31780</v>
      </c>
      <c r="E160" s="262">
        <v>638460.07999999996</v>
      </c>
      <c r="F160" s="262">
        <v>120618.12</v>
      </c>
      <c r="G160" s="262">
        <v>9556.69</v>
      </c>
      <c r="H160" s="262">
        <v>0</v>
      </c>
      <c r="I160" s="262">
        <v>143982.62</v>
      </c>
      <c r="J160" s="262">
        <v>1113.07</v>
      </c>
      <c r="K160" s="262">
        <v>294945.42</v>
      </c>
      <c r="L160" s="262">
        <v>8354.34</v>
      </c>
      <c r="M160" s="262">
        <v>784371.29</v>
      </c>
      <c r="N160" s="262">
        <v>309491.33</v>
      </c>
      <c r="O160" s="262">
        <v>55030.84</v>
      </c>
      <c r="P160" s="262">
        <v>0</v>
      </c>
      <c r="Q160" s="262">
        <v>0</v>
      </c>
      <c r="R160" s="262">
        <v>550798.31000000006</v>
      </c>
      <c r="S160" s="262">
        <v>98030.47</v>
      </c>
      <c r="T160" s="262">
        <v>54409.9</v>
      </c>
      <c r="U160" s="262">
        <v>8105.11</v>
      </c>
      <c r="V160" s="262">
        <v>146759.66</v>
      </c>
      <c r="W160" s="262">
        <v>827.48</v>
      </c>
      <c r="X160" s="262">
        <v>0</v>
      </c>
      <c r="Y160" s="262">
        <v>28.47</v>
      </c>
      <c r="Z160" s="262">
        <v>57924.57</v>
      </c>
      <c r="AA160" s="262">
        <v>0</v>
      </c>
      <c r="AB160" s="262">
        <v>0</v>
      </c>
      <c r="AC160" s="262">
        <v>192288.16</v>
      </c>
      <c r="AD160" s="262">
        <v>0</v>
      </c>
      <c r="AE160" s="262">
        <v>76002.009999999995</v>
      </c>
      <c r="AF160" s="262">
        <v>15355.31</v>
      </c>
      <c r="AG160" s="262">
        <v>0</v>
      </c>
      <c r="AH160" s="262">
        <v>0</v>
      </c>
      <c r="AI160" s="262">
        <v>303.22000000000003</v>
      </c>
      <c r="AJ160" s="262">
        <v>0</v>
      </c>
      <c r="AK160" s="262">
        <v>10368.66</v>
      </c>
      <c r="AL160" s="262">
        <v>66471.8</v>
      </c>
      <c r="AM160" s="262">
        <v>0</v>
      </c>
      <c r="AN160" s="262">
        <v>0</v>
      </c>
      <c r="AO160" s="262">
        <v>116222.79</v>
      </c>
      <c r="AP160" s="155">
        <v>6749662.3499999996</v>
      </c>
    </row>
    <row r="161" spans="1:42" s="134" customFormat="1">
      <c r="A161" s="100" t="s">
        <v>566</v>
      </c>
      <c r="B161" s="258">
        <v>1489386</v>
      </c>
      <c r="C161" s="258">
        <v>1533907.43</v>
      </c>
      <c r="D161" s="258">
        <v>0</v>
      </c>
      <c r="E161" s="258">
        <v>618033.80000000005</v>
      </c>
      <c r="F161" s="258">
        <v>144968.81</v>
      </c>
      <c r="G161" s="258">
        <v>8184.99</v>
      </c>
      <c r="H161" s="258">
        <v>0</v>
      </c>
      <c r="I161" s="258">
        <v>207083.51999999999</v>
      </c>
      <c r="J161" s="258">
        <v>916.03</v>
      </c>
      <c r="K161" s="258">
        <v>265122.2</v>
      </c>
      <c r="L161" s="258">
        <v>6255.17</v>
      </c>
      <c r="M161" s="258">
        <v>714091.33</v>
      </c>
      <c r="N161" s="258">
        <v>298834.94</v>
      </c>
      <c r="O161" s="258">
        <v>60325.89</v>
      </c>
      <c r="P161" s="258">
        <v>0</v>
      </c>
      <c r="Q161" s="258">
        <v>0</v>
      </c>
      <c r="R161" s="258">
        <v>512423.83</v>
      </c>
      <c r="S161" s="258">
        <v>93205.92</v>
      </c>
      <c r="T161" s="258">
        <v>47220.6</v>
      </c>
      <c r="U161" s="258">
        <v>6257.84</v>
      </c>
      <c r="V161" s="258">
        <v>132207.96</v>
      </c>
      <c r="W161" s="258">
        <v>608.75</v>
      </c>
      <c r="X161" s="258">
        <v>0</v>
      </c>
      <c r="Y161" s="258">
        <v>259.37</v>
      </c>
      <c r="Z161" s="258">
        <v>55797.63</v>
      </c>
      <c r="AA161" s="258">
        <v>0</v>
      </c>
      <c r="AB161" s="258">
        <v>0</v>
      </c>
      <c r="AC161" s="258">
        <v>191393.08</v>
      </c>
      <c r="AD161" s="258">
        <v>0</v>
      </c>
      <c r="AE161" s="258">
        <v>68001.25</v>
      </c>
      <c r="AF161" s="258">
        <v>13718.11</v>
      </c>
      <c r="AG161" s="258">
        <v>0</v>
      </c>
      <c r="AH161" s="258">
        <v>0</v>
      </c>
      <c r="AI161" s="258">
        <v>142.80000000000001</v>
      </c>
      <c r="AJ161" s="258">
        <v>0</v>
      </c>
      <c r="AK161" s="258">
        <v>12110.05</v>
      </c>
      <c r="AL161" s="258">
        <v>68102.87</v>
      </c>
      <c r="AM161" s="258">
        <v>0</v>
      </c>
      <c r="AN161" s="258">
        <v>0</v>
      </c>
      <c r="AO161" s="258">
        <v>114895.71</v>
      </c>
      <c r="AP161" s="160">
        <v>6663455.8799999999</v>
      </c>
    </row>
    <row r="162" spans="1:42" s="134" customFormat="1">
      <c r="A162" s="100" t="s">
        <v>568</v>
      </c>
      <c r="B162" s="262">
        <v>1380499.83</v>
      </c>
      <c r="C162" s="262">
        <v>2066557.92</v>
      </c>
      <c r="D162" s="262">
        <v>0</v>
      </c>
      <c r="E162" s="262">
        <v>672524.58</v>
      </c>
      <c r="F162" s="262">
        <v>180355.1</v>
      </c>
      <c r="G162" s="262">
        <v>9538.99</v>
      </c>
      <c r="H162" s="262">
        <v>0</v>
      </c>
      <c r="I162" s="262">
        <v>183830.72</v>
      </c>
      <c r="J162" s="262">
        <v>1184.28</v>
      </c>
      <c r="K162" s="262">
        <v>277850.38</v>
      </c>
      <c r="L162" s="262">
        <v>1782.83</v>
      </c>
      <c r="M162" s="262">
        <v>756991.97</v>
      </c>
      <c r="N162" s="262">
        <v>356822.24</v>
      </c>
      <c r="O162" s="262">
        <v>63834.55</v>
      </c>
      <c r="P162" s="262">
        <v>0</v>
      </c>
      <c r="Q162" s="262">
        <v>0</v>
      </c>
      <c r="R162" s="262">
        <v>574065</v>
      </c>
      <c r="S162" s="262">
        <v>107916.26</v>
      </c>
      <c r="T162" s="262">
        <v>67495.97</v>
      </c>
      <c r="U162" s="262">
        <v>12350.29</v>
      </c>
      <c r="V162" s="262">
        <v>115535.88</v>
      </c>
      <c r="W162" s="262">
        <v>16685.72</v>
      </c>
      <c r="X162" s="262">
        <v>0</v>
      </c>
      <c r="Y162" s="262">
        <v>122.86</v>
      </c>
      <c r="Z162" s="262">
        <v>63078.27</v>
      </c>
      <c r="AA162" s="262">
        <v>0</v>
      </c>
      <c r="AB162" s="262">
        <v>9.5500000000000007</v>
      </c>
      <c r="AC162" s="262">
        <v>207283.39</v>
      </c>
      <c r="AD162" s="262">
        <v>0</v>
      </c>
      <c r="AE162" s="262">
        <v>95109.1</v>
      </c>
      <c r="AF162" s="262">
        <v>16381.99</v>
      </c>
      <c r="AG162" s="262">
        <v>0</v>
      </c>
      <c r="AH162" s="262">
        <v>0</v>
      </c>
      <c r="AI162" s="262">
        <v>4957.28</v>
      </c>
      <c r="AJ162" s="262">
        <v>0</v>
      </c>
      <c r="AK162" s="262">
        <v>12509.91</v>
      </c>
      <c r="AL162" s="262">
        <v>87085.61</v>
      </c>
      <c r="AM162" s="262">
        <v>0</v>
      </c>
      <c r="AN162" s="262">
        <v>0</v>
      </c>
      <c r="AO162" s="262">
        <v>143724.88</v>
      </c>
      <c r="AP162" s="155">
        <v>7476085.3499999996</v>
      </c>
    </row>
    <row r="163" spans="1:42" s="134" customFormat="1">
      <c r="A163" s="100" t="s">
        <v>570</v>
      </c>
      <c r="B163" s="258">
        <v>1322015.6100000001</v>
      </c>
      <c r="C163" s="258">
        <v>1757819.5</v>
      </c>
      <c r="D163" s="258">
        <v>333.66</v>
      </c>
      <c r="E163" s="258">
        <v>659747.68000000005</v>
      </c>
      <c r="F163" s="258">
        <v>123048.88</v>
      </c>
      <c r="G163" s="258">
        <v>7965.75</v>
      </c>
      <c r="H163" s="258">
        <v>0</v>
      </c>
      <c r="I163" s="258">
        <v>379675.59</v>
      </c>
      <c r="J163" s="258">
        <v>341.54</v>
      </c>
      <c r="K163" s="258">
        <v>284943.56</v>
      </c>
      <c r="L163" s="258">
        <v>15.53</v>
      </c>
      <c r="M163" s="258">
        <v>690159.18</v>
      </c>
      <c r="N163" s="258">
        <v>311097.18</v>
      </c>
      <c r="O163" s="258">
        <v>54282.84</v>
      </c>
      <c r="P163" s="258">
        <v>0</v>
      </c>
      <c r="Q163" s="258">
        <v>0</v>
      </c>
      <c r="R163" s="258">
        <v>505720.07</v>
      </c>
      <c r="S163" s="258">
        <v>99574.98</v>
      </c>
      <c r="T163" s="258">
        <v>16976.64</v>
      </c>
      <c r="U163" s="258">
        <v>7203.48</v>
      </c>
      <c r="V163" s="258">
        <v>131832.54</v>
      </c>
      <c r="W163" s="258">
        <v>379.07</v>
      </c>
      <c r="X163" s="258">
        <v>0</v>
      </c>
      <c r="Y163" s="258">
        <v>54.73</v>
      </c>
      <c r="Z163" s="258">
        <v>59133.38</v>
      </c>
      <c r="AA163" s="258">
        <v>0</v>
      </c>
      <c r="AB163" s="258">
        <v>0</v>
      </c>
      <c r="AC163" s="258">
        <v>214056.33</v>
      </c>
      <c r="AD163" s="258">
        <v>0</v>
      </c>
      <c r="AE163" s="258">
        <v>88731.58</v>
      </c>
      <c r="AF163" s="258">
        <v>13125.98</v>
      </c>
      <c r="AG163" s="258">
        <v>0</v>
      </c>
      <c r="AH163" s="258">
        <v>0</v>
      </c>
      <c r="AI163" s="258">
        <v>256.26</v>
      </c>
      <c r="AJ163" s="258">
        <v>0</v>
      </c>
      <c r="AK163" s="258">
        <v>12572.75</v>
      </c>
      <c r="AL163" s="258">
        <v>83176.61</v>
      </c>
      <c r="AM163" s="258">
        <v>0</v>
      </c>
      <c r="AN163" s="258">
        <v>0</v>
      </c>
      <c r="AO163" s="258">
        <v>127368.12</v>
      </c>
      <c r="AP163" s="160">
        <v>6951609.0199999996</v>
      </c>
    </row>
    <row r="164" spans="1:42" s="134" customFormat="1">
      <c r="A164" s="100" t="s">
        <v>573</v>
      </c>
      <c r="B164" s="262">
        <v>1451687.2</v>
      </c>
      <c r="C164" s="262">
        <v>1712982.8</v>
      </c>
      <c r="D164" s="262">
        <v>166.58</v>
      </c>
      <c r="E164" s="262">
        <v>757519.3</v>
      </c>
      <c r="F164" s="262">
        <v>142371.19</v>
      </c>
      <c r="G164" s="262">
        <v>9170.3700000000008</v>
      </c>
      <c r="H164" s="262">
        <v>0</v>
      </c>
      <c r="I164" s="262">
        <v>270313.71999999997</v>
      </c>
      <c r="J164" s="262">
        <v>546.37</v>
      </c>
      <c r="K164" s="262">
        <v>299470.65000000002</v>
      </c>
      <c r="L164" s="262">
        <v>26.94</v>
      </c>
      <c r="M164" s="262">
        <v>761039.67</v>
      </c>
      <c r="N164" s="262">
        <v>357176.72</v>
      </c>
      <c r="O164" s="262">
        <v>62392.67</v>
      </c>
      <c r="P164" s="262">
        <v>0</v>
      </c>
      <c r="Q164" s="262">
        <v>0</v>
      </c>
      <c r="R164" s="262">
        <v>566263.39</v>
      </c>
      <c r="S164" s="262">
        <v>111598.61</v>
      </c>
      <c r="T164" s="262">
        <v>24750.45</v>
      </c>
      <c r="U164" s="262">
        <v>8190.97</v>
      </c>
      <c r="V164" s="262">
        <v>141166.85999999999</v>
      </c>
      <c r="W164" s="262">
        <v>0</v>
      </c>
      <c r="X164" s="262">
        <v>0</v>
      </c>
      <c r="Y164" s="262">
        <v>30.97</v>
      </c>
      <c r="Z164" s="262">
        <v>67586.17</v>
      </c>
      <c r="AA164" s="262">
        <v>0</v>
      </c>
      <c r="AB164" s="262">
        <v>0</v>
      </c>
      <c r="AC164" s="262">
        <v>272551.09000000003</v>
      </c>
      <c r="AD164" s="262">
        <v>0</v>
      </c>
      <c r="AE164" s="262">
        <v>100203.62</v>
      </c>
      <c r="AF164" s="262">
        <v>14485.73</v>
      </c>
      <c r="AG164" s="262">
        <v>0</v>
      </c>
      <c r="AH164" s="262">
        <v>0</v>
      </c>
      <c r="AI164" s="262">
        <v>164.97</v>
      </c>
      <c r="AJ164" s="262">
        <v>0</v>
      </c>
      <c r="AK164" s="262">
        <v>17412.689999999999</v>
      </c>
      <c r="AL164" s="262">
        <v>85502.78</v>
      </c>
      <c r="AM164" s="262">
        <v>0</v>
      </c>
      <c r="AN164" s="262">
        <v>0</v>
      </c>
      <c r="AO164" s="262">
        <v>163946.32</v>
      </c>
      <c r="AP164" s="155">
        <v>7398718.7999999998</v>
      </c>
    </row>
    <row r="165" spans="1:42" s="134" customFormat="1">
      <c r="A165" s="100" t="s">
        <v>578</v>
      </c>
      <c r="B165" s="258">
        <v>1514263.53</v>
      </c>
      <c r="C165" s="258">
        <v>1559290.64</v>
      </c>
      <c r="D165" s="258">
        <v>10150.74</v>
      </c>
      <c r="E165" s="258">
        <v>655737.38</v>
      </c>
      <c r="F165" s="258">
        <v>118101.69</v>
      </c>
      <c r="G165" s="258">
        <v>12461.23</v>
      </c>
      <c r="H165" s="258">
        <v>0</v>
      </c>
      <c r="I165" s="258">
        <v>136694.66</v>
      </c>
      <c r="J165" s="258">
        <v>768.85</v>
      </c>
      <c r="K165" s="258">
        <v>346513.21</v>
      </c>
      <c r="L165" s="258">
        <v>71.260000000000005</v>
      </c>
      <c r="M165" s="258">
        <v>847979.46</v>
      </c>
      <c r="N165" s="258">
        <v>373510.99</v>
      </c>
      <c r="O165" s="258">
        <v>83391.97</v>
      </c>
      <c r="P165" s="258">
        <v>0</v>
      </c>
      <c r="Q165" s="258">
        <v>0</v>
      </c>
      <c r="R165" s="258">
        <v>559607.42000000004</v>
      </c>
      <c r="S165" s="258">
        <v>114032.3</v>
      </c>
      <c r="T165" s="258">
        <v>32733.03</v>
      </c>
      <c r="U165" s="258">
        <v>7245.88</v>
      </c>
      <c r="V165" s="258">
        <v>159926.44</v>
      </c>
      <c r="W165" s="258">
        <v>0</v>
      </c>
      <c r="X165" s="258">
        <v>0</v>
      </c>
      <c r="Y165" s="258">
        <v>374.61</v>
      </c>
      <c r="Z165" s="258">
        <v>68815.539999999994</v>
      </c>
      <c r="AA165" s="258">
        <v>0</v>
      </c>
      <c r="AB165" s="258">
        <v>0</v>
      </c>
      <c r="AC165" s="258">
        <v>330888.01</v>
      </c>
      <c r="AD165" s="258">
        <v>0</v>
      </c>
      <c r="AE165" s="258">
        <v>100517.58</v>
      </c>
      <c r="AF165" s="258">
        <v>19611.580000000002</v>
      </c>
      <c r="AG165" s="258">
        <v>0</v>
      </c>
      <c r="AH165" s="258">
        <v>0</v>
      </c>
      <c r="AI165" s="258">
        <v>638.49</v>
      </c>
      <c r="AJ165" s="258">
        <v>0</v>
      </c>
      <c r="AK165" s="258">
        <v>15456.57</v>
      </c>
      <c r="AL165" s="258">
        <v>81384.42</v>
      </c>
      <c r="AM165" s="258">
        <v>0</v>
      </c>
      <c r="AN165" s="258">
        <v>0</v>
      </c>
      <c r="AO165" s="258">
        <v>163294.04</v>
      </c>
      <c r="AP165" s="160">
        <v>7313461.5199999996</v>
      </c>
    </row>
    <row r="166" spans="1:42" ht="18.75">
      <c r="A166" s="69" t="s">
        <v>183</v>
      </c>
      <c r="B166" s="67"/>
      <c r="C166" s="67"/>
      <c r="D166" s="67"/>
    </row>
    <row r="167" spans="1:42" ht="18.75">
      <c r="A167" s="198" t="s">
        <v>576</v>
      </c>
      <c r="B167" s="67"/>
      <c r="C167" s="67"/>
      <c r="D167" s="67"/>
    </row>
  </sheetData>
  <sheetProtection password="9E07" sheet="1" objects="1" scenarios="1"/>
  <mergeCells count="1">
    <mergeCell ref="A1:AP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X167"/>
  <sheetViews>
    <sheetView zoomScaleNormal="100" workbookViewId="0">
      <pane ySplit="3" topLeftCell="A151" activePane="bottomLeft" state="frozen"/>
      <selection activeCell="A85" sqref="A85"/>
      <selection pane="bottomLeft" activeCell="F178" sqref="F178"/>
    </sheetView>
  </sheetViews>
  <sheetFormatPr baseColWidth="10" defaultRowHeight="15"/>
  <cols>
    <col min="1" max="1" width="12.42578125" customWidth="1"/>
    <col min="2" max="2" width="12.5703125" customWidth="1"/>
    <col min="3" max="3" width="14.7109375" customWidth="1"/>
    <col min="4" max="4" width="14" customWidth="1"/>
    <col min="6" max="6" width="13.5703125" customWidth="1"/>
    <col min="7" max="7" width="14.140625" customWidth="1"/>
    <col min="8" max="9" width="12.85546875" customWidth="1"/>
    <col min="10" max="10" width="13.5703125" customWidth="1"/>
    <col min="11" max="11" width="14.140625" customWidth="1"/>
    <col min="12" max="12" width="17" customWidth="1"/>
    <col min="13" max="13" width="16.85546875" customWidth="1"/>
    <col min="14" max="14" width="14" customWidth="1"/>
    <col min="15" max="15" width="12.85546875" customWidth="1"/>
    <col min="16" max="16" width="13.28515625" customWidth="1"/>
    <col min="18" max="18" width="15" customWidth="1"/>
    <col min="19" max="19" width="17" customWidth="1"/>
    <col min="20" max="20" width="14.85546875" customWidth="1"/>
    <col min="21" max="21" width="13.42578125" customWidth="1"/>
    <col min="22" max="22" width="14.5703125" customWidth="1"/>
    <col min="23" max="23" width="12.42578125" customWidth="1"/>
    <col min="24" max="24" width="12.140625" customWidth="1"/>
    <col min="25" max="25" width="12.7109375" customWidth="1"/>
    <col min="26" max="26" width="12.42578125" customWidth="1"/>
    <col min="27" max="27" width="13.42578125" customWidth="1"/>
    <col min="28" max="28" width="13.7109375" customWidth="1"/>
    <col min="29" max="29" width="16.85546875" customWidth="1"/>
    <col min="30" max="30" width="15" customWidth="1"/>
    <col min="31" max="31" width="15.85546875" customWidth="1"/>
    <col min="32" max="32" width="15.5703125" customWidth="1"/>
    <col min="33" max="33" width="13.5703125" customWidth="1"/>
    <col min="34" max="34" width="14.7109375" customWidth="1"/>
    <col min="35" max="35" width="12.7109375" customWidth="1"/>
    <col min="36" max="36" width="13.42578125" customWidth="1"/>
    <col min="37" max="37" width="15.7109375" customWidth="1"/>
    <col min="38" max="38" width="14.7109375" customWidth="1"/>
    <col min="39" max="39" width="16" customWidth="1"/>
    <col min="40" max="40" width="13.28515625" customWidth="1"/>
    <col min="41" max="41" width="10.5703125" customWidth="1"/>
    <col min="42" max="42" width="17.28515625" customWidth="1"/>
    <col min="43" max="43" width="15.140625" customWidth="1"/>
    <col min="45" max="45" width="14.42578125" customWidth="1"/>
    <col min="46" max="46" width="14.28515625" customWidth="1"/>
    <col min="47" max="47" width="16.28515625" customWidth="1"/>
    <col min="50" max="50" width="17.7109375" customWidth="1"/>
  </cols>
  <sheetData>
    <row r="1" spans="1:47" ht="48" customHeight="1">
      <c r="A1" s="269" t="s">
        <v>555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</row>
    <row r="2" spans="1:47">
      <c r="A2" s="2" t="s">
        <v>109</v>
      </c>
      <c r="B2" s="174" t="s">
        <v>432</v>
      </c>
      <c r="C2" s="5" t="s">
        <v>313</v>
      </c>
      <c r="D2" s="5" t="s">
        <v>340</v>
      </c>
      <c r="E2" s="5" t="s">
        <v>314</v>
      </c>
      <c r="F2" s="3" t="s">
        <v>341</v>
      </c>
      <c r="G2" s="3" t="s">
        <v>315</v>
      </c>
      <c r="H2" s="3" t="s">
        <v>316</v>
      </c>
      <c r="I2" s="3" t="s">
        <v>342</v>
      </c>
      <c r="J2" s="3" t="s">
        <v>317</v>
      </c>
      <c r="K2" s="3" t="s">
        <v>318</v>
      </c>
      <c r="L2" s="137" t="s">
        <v>319</v>
      </c>
      <c r="M2" s="72" t="s">
        <v>320</v>
      </c>
      <c r="N2" s="3" t="s">
        <v>440</v>
      </c>
      <c r="O2" s="3" t="s">
        <v>321</v>
      </c>
      <c r="P2" s="3" t="s">
        <v>322</v>
      </c>
      <c r="Q2" s="3" t="s">
        <v>437</v>
      </c>
      <c r="R2" s="3" t="s">
        <v>324</v>
      </c>
      <c r="S2" s="3" t="s">
        <v>325</v>
      </c>
      <c r="T2" s="3" t="s">
        <v>326</v>
      </c>
      <c r="U2" s="3" t="s">
        <v>460</v>
      </c>
      <c r="V2" s="3" t="s">
        <v>327</v>
      </c>
      <c r="W2" s="3" t="s">
        <v>370</v>
      </c>
      <c r="X2" s="3" t="s">
        <v>328</v>
      </c>
      <c r="Y2" s="3" t="s">
        <v>329</v>
      </c>
      <c r="Z2" s="3" t="s">
        <v>330</v>
      </c>
      <c r="AA2" s="3" t="s">
        <v>331</v>
      </c>
      <c r="AB2" s="3" t="s">
        <v>332</v>
      </c>
      <c r="AC2" s="3" t="s">
        <v>417</v>
      </c>
      <c r="AD2" s="3" t="s">
        <v>418</v>
      </c>
      <c r="AE2" s="3" t="s">
        <v>419</v>
      </c>
      <c r="AF2" s="3" t="s">
        <v>420</v>
      </c>
      <c r="AG2" s="3" t="s">
        <v>421</v>
      </c>
      <c r="AH2" s="3" t="s">
        <v>422</v>
      </c>
      <c r="AI2" s="3" t="s">
        <v>348</v>
      </c>
      <c r="AJ2" s="3" t="s">
        <v>347</v>
      </c>
      <c r="AK2" s="72" t="s">
        <v>333</v>
      </c>
      <c r="AL2" s="137" t="s">
        <v>334</v>
      </c>
      <c r="AM2" s="137" t="s">
        <v>335</v>
      </c>
      <c r="AN2" s="3" t="s">
        <v>336</v>
      </c>
      <c r="AO2" s="137" t="s">
        <v>346</v>
      </c>
      <c r="AP2" s="137" t="s">
        <v>337</v>
      </c>
      <c r="AQ2" s="137" t="s">
        <v>338</v>
      </c>
      <c r="AR2" s="3" t="s">
        <v>345</v>
      </c>
      <c r="AS2" s="72" t="s">
        <v>344</v>
      </c>
      <c r="AT2" s="3" t="s">
        <v>339</v>
      </c>
      <c r="AU2" s="4" t="s">
        <v>108</v>
      </c>
    </row>
    <row r="3" spans="1:47" s="25" customFormat="1">
      <c r="A3" s="136" t="s">
        <v>110</v>
      </c>
      <c r="B3" s="65" t="s">
        <v>192</v>
      </c>
      <c r="C3" s="199" t="s">
        <v>433</v>
      </c>
      <c r="D3" s="65" t="s">
        <v>74</v>
      </c>
      <c r="E3" s="65" t="s">
        <v>73</v>
      </c>
      <c r="F3" s="65" t="s">
        <v>74</v>
      </c>
      <c r="G3" s="65" t="s">
        <v>73</v>
      </c>
      <c r="H3" s="65" t="s">
        <v>73</v>
      </c>
      <c r="I3" s="65" t="s">
        <v>73</v>
      </c>
      <c r="J3" s="65" t="s">
        <v>73</v>
      </c>
      <c r="K3" s="65" t="s">
        <v>75</v>
      </c>
      <c r="L3" s="170" t="s">
        <v>76</v>
      </c>
      <c r="M3" s="65" t="s">
        <v>77</v>
      </c>
      <c r="N3" s="65" t="s">
        <v>78</v>
      </c>
      <c r="O3" s="65" t="s">
        <v>79</v>
      </c>
      <c r="P3" s="65" t="s">
        <v>80</v>
      </c>
      <c r="Q3" s="65" t="s">
        <v>81</v>
      </c>
      <c r="R3" s="65" t="s">
        <v>82</v>
      </c>
      <c r="S3" s="65" t="s">
        <v>83</v>
      </c>
      <c r="T3" s="65" t="s">
        <v>84</v>
      </c>
      <c r="U3" s="65" t="s">
        <v>85</v>
      </c>
      <c r="V3" s="65" t="s">
        <v>86</v>
      </c>
      <c r="W3" s="65" t="s">
        <v>87</v>
      </c>
      <c r="X3" s="65" t="s">
        <v>88</v>
      </c>
      <c r="Y3" s="65" t="s">
        <v>89</v>
      </c>
      <c r="Z3" s="65" t="s">
        <v>75</v>
      </c>
      <c r="AA3" s="65" t="s">
        <v>90</v>
      </c>
      <c r="AB3" s="65" t="s">
        <v>91</v>
      </c>
      <c r="AC3" s="65" t="s">
        <v>92</v>
      </c>
      <c r="AD3" s="65" t="s">
        <v>72</v>
      </c>
      <c r="AE3" s="65" t="s">
        <v>93</v>
      </c>
      <c r="AF3" s="65" t="s">
        <v>94</v>
      </c>
      <c r="AG3" s="65" t="s">
        <v>95</v>
      </c>
      <c r="AH3" s="65" t="s">
        <v>96</v>
      </c>
      <c r="AI3" s="65" t="s">
        <v>97</v>
      </c>
      <c r="AJ3" s="65" t="s">
        <v>98</v>
      </c>
      <c r="AK3" s="65" t="s">
        <v>99</v>
      </c>
      <c r="AL3" s="65" t="s">
        <v>100</v>
      </c>
      <c r="AM3" s="65" t="s">
        <v>101</v>
      </c>
      <c r="AN3" s="65" t="s">
        <v>102</v>
      </c>
      <c r="AO3" s="65" t="s">
        <v>103</v>
      </c>
      <c r="AP3" s="65" t="s">
        <v>104</v>
      </c>
      <c r="AQ3" s="65" t="s">
        <v>105</v>
      </c>
      <c r="AR3" s="65" t="s">
        <v>106</v>
      </c>
      <c r="AS3" s="65" t="s">
        <v>107</v>
      </c>
      <c r="AT3" s="65" t="s">
        <v>79</v>
      </c>
      <c r="AU3" s="115"/>
    </row>
    <row r="4" spans="1:47">
      <c r="A4" s="4" t="s">
        <v>0</v>
      </c>
      <c r="B4" s="6">
        <v>171914</v>
      </c>
      <c r="C4" s="6">
        <v>0</v>
      </c>
      <c r="D4" s="6">
        <v>0</v>
      </c>
      <c r="E4" s="6">
        <v>81.42</v>
      </c>
      <c r="F4" s="6">
        <v>0</v>
      </c>
      <c r="G4" s="6">
        <v>80.849999999999994</v>
      </c>
      <c r="H4" s="6">
        <v>0</v>
      </c>
      <c r="I4" s="6">
        <v>21.8</v>
      </c>
      <c r="J4" s="6">
        <v>0</v>
      </c>
      <c r="K4" s="6">
        <v>7894.96</v>
      </c>
      <c r="L4" s="6">
        <v>3968044.2</v>
      </c>
      <c r="M4" s="6">
        <v>4242772.38</v>
      </c>
      <c r="N4" s="6">
        <v>0</v>
      </c>
      <c r="O4" s="6">
        <v>0</v>
      </c>
      <c r="P4" s="6">
        <v>0</v>
      </c>
      <c r="Q4" s="6">
        <v>181.44</v>
      </c>
      <c r="R4" s="6">
        <v>787401.53</v>
      </c>
      <c r="S4" s="6">
        <v>1708346.48</v>
      </c>
      <c r="T4" s="6">
        <v>60886.5</v>
      </c>
      <c r="U4" s="6">
        <v>0</v>
      </c>
      <c r="V4" s="6">
        <v>3260971.64</v>
      </c>
      <c r="W4" s="6">
        <v>57793.53</v>
      </c>
      <c r="X4" s="6">
        <v>7692.4</v>
      </c>
      <c r="Y4" s="6">
        <v>499</v>
      </c>
      <c r="Z4" s="6">
        <v>8236.44</v>
      </c>
      <c r="AA4" s="6">
        <v>328187.34999999998</v>
      </c>
      <c r="AB4" s="6">
        <v>20651.7</v>
      </c>
      <c r="AC4" s="6">
        <v>4841497.67</v>
      </c>
      <c r="AD4" s="6">
        <v>1269249.03</v>
      </c>
      <c r="AE4" s="6">
        <v>429192.35</v>
      </c>
      <c r="AF4" s="6">
        <v>426947.91</v>
      </c>
      <c r="AG4" s="6">
        <v>96322.57</v>
      </c>
      <c r="AH4" s="6">
        <v>892.99</v>
      </c>
      <c r="AI4" s="6">
        <v>0</v>
      </c>
      <c r="AJ4" s="6">
        <v>0</v>
      </c>
      <c r="AK4" s="6">
        <v>42094.02</v>
      </c>
      <c r="AL4" s="6">
        <v>55764.47</v>
      </c>
      <c r="AM4" s="6">
        <v>326511.82</v>
      </c>
      <c r="AN4" s="6">
        <v>4006</v>
      </c>
      <c r="AO4" s="6">
        <v>0</v>
      </c>
      <c r="AP4" s="6">
        <v>10724.12</v>
      </c>
      <c r="AQ4" s="6">
        <v>149808.28</v>
      </c>
      <c r="AR4" s="6">
        <v>0</v>
      </c>
      <c r="AS4" s="6">
        <v>0</v>
      </c>
      <c r="AT4" s="6">
        <v>139553.93</v>
      </c>
      <c r="AU4" s="38">
        <v>22424222.780000001</v>
      </c>
    </row>
    <row r="5" spans="1:47">
      <c r="A5" s="4" t="s">
        <v>1</v>
      </c>
      <c r="B5" s="6">
        <v>215239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288.37</v>
      </c>
      <c r="I5" s="6">
        <v>315.38</v>
      </c>
      <c r="J5" s="6">
        <v>0</v>
      </c>
      <c r="K5" s="6">
        <v>104104.53</v>
      </c>
      <c r="L5" s="6">
        <v>3312871.26</v>
      </c>
      <c r="M5" s="6">
        <v>3509383.12</v>
      </c>
      <c r="N5" s="6">
        <v>0</v>
      </c>
      <c r="O5" s="6">
        <v>47627.69</v>
      </c>
      <c r="P5" s="6">
        <v>4000</v>
      </c>
      <c r="Q5" s="6">
        <v>0</v>
      </c>
      <c r="R5" s="6">
        <v>724671.44</v>
      </c>
      <c r="S5" s="6">
        <v>1468310.85</v>
      </c>
      <c r="T5" s="6">
        <v>115111.17</v>
      </c>
      <c r="U5" s="6">
        <v>0</v>
      </c>
      <c r="V5" s="6">
        <v>2284274.06</v>
      </c>
      <c r="W5" s="6">
        <v>104486.08</v>
      </c>
      <c r="X5" s="6">
        <v>7947.26</v>
      </c>
      <c r="Y5" s="6">
        <v>1768.46</v>
      </c>
      <c r="Z5" s="6">
        <v>4490.4799999999996</v>
      </c>
      <c r="AA5" s="6">
        <v>295438.92</v>
      </c>
      <c r="AB5" s="6">
        <v>2081.63</v>
      </c>
      <c r="AC5" s="6">
        <v>4218968.6100000003</v>
      </c>
      <c r="AD5" s="6">
        <v>1604773.54</v>
      </c>
      <c r="AE5" s="6">
        <v>512701.28</v>
      </c>
      <c r="AF5" s="6">
        <v>521274.5</v>
      </c>
      <c r="AG5" s="6">
        <v>127039.79</v>
      </c>
      <c r="AH5" s="6">
        <v>0</v>
      </c>
      <c r="AI5" s="6">
        <v>0</v>
      </c>
      <c r="AJ5" s="6">
        <v>0</v>
      </c>
      <c r="AK5" s="6">
        <v>116061.87</v>
      </c>
      <c r="AL5" s="6">
        <v>96605.39</v>
      </c>
      <c r="AM5" s="6">
        <v>165592.41</v>
      </c>
      <c r="AN5" s="6">
        <v>4006</v>
      </c>
      <c r="AO5" s="6">
        <v>0</v>
      </c>
      <c r="AP5" s="6">
        <v>6791.36</v>
      </c>
      <c r="AQ5" s="6">
        <v>37970.68</v>
      </c>
      <c r="AR5" s="6">
        <v>0</v>
      </c>
      <c r="AS5" s="6">
        <v>0</v>
      </c>
      <c r="AT5" s="6">
        <v>136420.35999999999</v>
      </c>
      <c r="AU5" s="38">
        <v>19750615.489999998</v>
      </c>
    </row>
    <row r="6" spans="1:47">
      <c r="A6" s="4" t="s">
        <v>2</v>
      </c>
      <c r="B6" s="6">
        <v>202516.16</v>
      </c>
      <c r="C6" s="6">
        <v>0</v>
      </c>
      <c r="D6" s="6">
        <v>0</v>
      </c>
      <c r="E6" s="6">
        <v>4137.3999999999996</v>
      </c>
      <c r="F6" s="6">
        <v>0</v>
      </c>
      <c r="G6" s="6">
        <v>3829.99</v>
      </c>
      <c r="H6" s="6">
        <v>729.08</v>
      </c>
      <c r="I6" s="6">
        <v>1420.18</v>
      </c>
      <c r="J6" s="6">
        <v>0</v>
      </c>
      <c r="K6" s="6">
        <v>60932.45</v>
      </c>
      <c r="L6" s="6">
        <v>3701675.76</v>
      </c>
      <c r="M6" s="6">
        <v>3546259.93</v>
      </c>
      <c r="N6" s="6">
        <v>273.07</v>
      </c>
      <c r="O6" s="6">
        <v>72668.52</v>
      </c>
      <c r="P6" s="6">
        <v>274.43</v>
      </c>
      <c r="Q6" s="6">
        <v>45.36</v>
      </c>
      <c r="R6" s="6">
        <v>783176.72</v>
      </c>
      <c r="S6" s="6">
        <v>1582931.4</v>
      </c>
      <c r="T6" s="6">
        <v>44606.69</v>
      </c>
      <c r="U6" s="6">
        <v>3272.73</v>
      </c>
      <c r="V6" s="6">
        <v>1706569.92</v>
      </c>
      <c r="W6" s="6">
        <v>63049.61</v>
      </c>
      <c r="X6" s="6">
        <v>1909.38</v>
      </c>
      <c r="Y6" s="6">
        <v>3326.39</v>
      </c>
      <c r="Z6" s="6">
        <v>3447.28</v>
      </c>
      <c r="AA6" s="6">
        <v>514094.99</v>
      </c>
      <c r="AB6" s="6">
        <v>19668.75</v>
      </c>
      <c r="AC6" s="6">
        <v>4541999.32</v>
      </c>
      <c r="AD6" s="6">
        <v>1619193.4</v>
      </c>
      <c r="AE6" s="6">
        <v>505924.73</v>
      </c>
      <c r="AF6" s="6">
        <v>797440.8</v>
      </c>
      <c r="AG6" s="6">
        <v>144327.13</v>
      </c>
      <c r="AH6" s="6">
        <v>0</v>
      </c>
      <c r="AI6" s="6">
        <v>0</v>
      </c>
      <c r="AJ6" s="6">
        <v>0</v>
      </c>
      <c r="AK6" s="6">
        <v>78113.72</v>
      </c>
      <c r="AL6" s="6">
        <v>72069.77</v>
      </c>
      <c r="AM6" s="6">
        <v>166467.68</v>
      </c>
      <c r="AN6" s="6">
        <v>12406</v>
      </c>
      <c r="AO6" s="6">
        <v>0</v>
      </c>
      <c r="AP6" s="6">
        <v>1336</v>
      </c>
      <c r="AQ6" s="6">
        <v>28275.52</v>
      </c>
      <c r="AR6" s="6">
        <v>0</v>
      </c>
      <c r="AS6" s="6">
        <v>0</v>
      </c>
      <c r="AT6" s="6">
        <v>112875.32</v>
      </c>
      <c r="AU6" s="38">
        <v>20401245.579999998</v>
      </c>
    </row>
    <row r="7" spans="1:47">
      <c r="A7" s="4" t="s">
        <v>3</v>
      </c>
      <c r="B7" s="6">
        <v>284665.38</v>
      </c>
      <c r="C7" s="6">
        <v>0</v>
      </c>
      <c r="D7" s="6">
        <v>0</v>
      </c>
      <c r="E7" s="6">
        <v>6356.25</v>
      </c>
      <c r="F7" s="6">
        <v>0</v>
      </c>
      <c r="G7" s="6">
        <v>4246.63</v>
      </c>
      <c r="H7" s="6">
        <v>1177.51</v>
      </c>
      <c r="I7" s="6">
        <v>1128.33</v>
      </c>
      <c r="J7" s="6">
        <v>0</v>
      </c>
      <c r="K7" s="6">
        <v>62536.26</v>
      </c>
      <c r="L7" s="6">
        <v>3779571.61</v>
      </c>
      <c r="M7" s="6">
        <v>3443573.26</v>
      </c>
      <c r="N7" s="6">
        <v>302.26</v>
      </c>
      <c r="O7" s="6">
        <v>83915.45</v>
      </c>
      <c r="P7" s="6">
        <v>242.63</v>
      </c>
      <c r="Q7" s="6">
        <v>0</v>
      </c>
      <c r="R7" s="6">
        <v>582548.4</v>
      </c>
      <c r="S7" s="6">
        <v>772350.22</v>
      </c>
      <c r="T7" s="6">
        <v>30431.35</v>
      </c>
      <c r="U7" s="6">
        <v>0</v>
      </c>
      <c r="V7" s="6">
        <v>841672.07</v>
      </c>
      <c r="W7" s="6">
        <v>9889.01</v>
      </c>
      <c r="X7" s="6">
        <v>884.01</v>
      </c>
      <c r="Y7" s="6">
        <v>4360.8</v>
      </c>
      <c r="Z7" s="6">
        <v>7437.96</v>
      </c>
      <c r="AA7" s="6">
        <v>515833.42</v>
      </c>
      <c r="AB7" s="6">
        <v>16966.689999999999</v>
      </c>
      <c r="AC7" s="6">
        <v>5517039.3899999997</v>
      </c>
      <c r="AD7" s="6">
        <v>1413696.81</v>
      </c>
      <c r="AE7" s="6">
        <v>439278.72</v>
      </c>
      <c r="AF7" s="6">
        <v>979626.2</v>
      </c>
      <c r="AG7" s="6">
        <v>97361.15</v>
      </c>
      <c r="AH7" s="6">
        <v>0</v>
      </c>
      <c r="AI7" s="6">
        <v>0</v>
      </c>
      <c r="AJ7" s="6">
        <v>0</v>
      </c>
      <c r="AK7" s="6">
        <v>49271.199999999997</v>
      </c>
      <c r="AL7" s="6">
        <v>87418.25</v>
      </c>
      <c r="AM7" s="6">
        <v>225106.16</v>
      </c>
      <c r="AN7" s="6">
        <v>6453.74</v>
      </c>
      <c r="AO7" s="6">
        <v>0</v>
      </c>
      <c r="AP7" s="6">
        <v>5441.97</v>
      </c>
      <c r="AQ7" s="6">
        <v>44625.72</v>
      </c>
      <c r="AR7" s="6">
        <v>0</v>
      </c>
      <c r="AS7" s="6">
        <v>0</v>
      </c>
      <c r="AT7" s="6">
        <v>58056.2</v>
      </c>
      <c r="AU7" s="38">
        <v>19373465.010000002</v>
      </c>
    </row>
    <row r="8" spans="1:47">
      <c r="A8" s="4" t="s">
        <v>4</v>
      </c>
      <c r="B8" s="6">
        <v>271053</v>
      </c>
      <c r="C8" s="6">
        <v>0</v>
      </c>
      <c r="D8" s="6">
        <v>0</v>
      </c>
      <c r="E8" s="6">
        <v>5896.78</v>
      </c>
      <c r="F8" s="6">
        <v>0</v>
      </c>
      <c r="G8" s="6">
        <v>238.14</v>
      </c>
      <c r="H8" s="6">
        <v>119.06</v>
      </c>
      <c r="I8" s="6">
        <v>141.69999999999999</v>
      </c>
      <c r="J8" s="6">
        <v>0</v>
      </c>
      <c r="K8" s="6">
        <v>41129.25</v>
      </c>
      <c r="L8" s="6">
        <v>4577277.38</v>
      </c>
      <c r="M8" s="6">
        <v>3633370.82</v>
      </c>
      <c r="N8" s="6">
        <v>0</v>
      </c>
      <c r="O8" s="6">
        <v>90724.98</v>
      </c>
      <c r="P8" s="6">
        <v>28.58</v>
      </c>
      <c r="Q8" s="6">
        <v>14.29</v>
      </c>
      <c r="R8" s="6">
        <v>813804.6</v>
      </c>
      <c r="S8" s="6">
        <v>366317.94</v>
      </c>
      <c r="T8" s="6">
        <v>94399.41</v>
      </c>
      <c r="U8" s="6">
        <v>0</v>
      </c>
      <c r="V8" s="6">
        <v>736353.01</v>
      </c>
      <c r="W8" s="6">
        <v>4580.8</v>
      </c>
      <c r="X8" s="6">
        <v>4416.18</v>
      </c>
      <c r="Y8" s="6">
        <v>1202.76</v>
      </c>
      <c r="Z8" s="6">
        <v>2222.56</v>
      </c>
      <c r="AA8" s="6">
        <v>387137.47</v>
      </c>
      <c r="AB8" s="6">
        <v>23963.4</v>
      </c>
      <c r="AC8" s="6">
        <v>4431775.24</v>
      </c>
      <c r="AD8" s="6">
        <v>960228.54</v>
      </c>
      <c r="AE8" s="6">
        <v>386345.91</v>
      </c>
      <c r="AF8" s="6">
        <v>510189.35</v>
      </c>
      <c r="AG8" s="6">
        <v>10251.950000000001</v>
      </c>
      <c r="AH8" s="6">
        <v>0</v>
      </c>
      <c r="AI8" s="6">
        <v>0</v>
      </c>
      <c r="AJ8" s="6">
        <v>108.86</v>
      </c>
      <c r="AK8" s="6">
        <v>29770.2</v>
      </c>
      <c r="AL8" s="6">
        <v>239934.26</v>
      </c>
      <c r="AM8" s="6">
        <v>199027.06</v>
      </c>
      <c r="AN8" s="6">
        <v>3642.53</v>
      </c>
      <c r="AO8" s="6">
        <v>0</v>
      </c>
      <c r="AP8" s="6">
        <v>25851.4</v>
      </c>
      <c r="AQ8" s="6">
        <v>17658.72</v>
      </c>
      <c r="AR8" s="6">
        <v>0</v>
      </c>
      <c r="AS8" s="6">
        <v>0</v>
      </c>
      <c r="AT8" s="6">
        <v>71028.87</v>
      </c>
      <c r="AU8" s="38">
        <v>17940205</v>
      </c>
    </row>
    <row r="9" spans="1:47">
      <c r="A9" s="4" t="s">
        <v>5</v>
      </c>
      <c r="B9" s="6">
        <v>205502</v>
      </c>
      <c r="C9" s="6">
        <v>0</v>
      </c>
      <c r="D9" s="6">
        <v>0</v>
      </c>
      <c r="E9" s="6">
        <v>0</v>
      </c>
      <c r="F9" s="6">
        <v>0</v>
      </c>
      <c r="G9" s="6">
        <v>1670.74</v>
      </c>
      <c r="H9" s="6">
        <v>180.01</v>
      </c>
      <c r="I9" s="6">
        <v>2049.54</v>
      </c>
      <c r="J9" s="6">
        <v>0</v>
      </c>
      <c r="K9" s="6">
        <v>41050.519999999997</v>
      </c>
      <c r="L9" s="6">
        <v>4918751.1100000003</v>
      </c>
      <c r="M9" s="6">
        <v>2789323.48</v>
      </c>
      <c r="N9" s="6">
        <v>0</v>
      </c>
      <c r="O9" s="6">
        <v>72575.520000000004</v>
      </c>
      <c r="P9" s="6">
        <v>0</v>
      </c>
      <c r="Q9" s="6">
        <v>451.62</v>
      </c>
      <c r="R9" s="6">
        <v>906930.17</v>
      </c>
      <c r="S9" s="6">
        <v>113192.49</v>
      </c>
      <c r="T9" s="6">
        <v>72651.22</v>
      </c>
      <c r="U9" s="6">
        <v>0</v>
      </c>
      <c r="V9" s="6">
        <v>265435.02</v>
      </c>
      <c r="W9" s="6">
        <v>17564.22</v>
      </c>
      <c r="X9" s="6">
        <v>5351</v>
      </c>
      <c r="Y9" s="6">
        <v>68.760000000000005</v>
      </c>
      <c r="Z9" s="6">
        <v>1156.24</v>
      </c>
      <c r="AA9" s="6">
        <v>280000.65000000002</v>
      </c>
      <c r="AB9" s="6">
        <v>43769.11</v>
      </c>
      <c r="AC9" s="6">
        <v>2677875.9</v>
      </c>
      <c r="AD9" s="6">
        <v>361590.68</v>
      </c>
      <c r="AE9" s="6">
        <v>468129.11</v>
      </c>
      <c r="AF9" s="6">
        <v>905022.54</v>
      </c>
      <c r="AG9" s="6">
        <v>62052.45</v>
      </c>
      <c r="AH9" s="6">
        <v>5370</v>
      </c>
      <c r="AI9" s="6">
        <v>0</v>
      </c>
      <c r="AJ9" s="6">
        <v>2203</v>
      </c>
      <c r="AK9" s="6">
        <v>76658.880000000005</v>
      </c>
      <c r="AL9" s="6">
        <v>130316.88</v>
      </c>
      <c r="AM9" s="6">
        <v>216178.5</v>
      </c>
      <c r="AN9" s="6">
        <v>11415.4</v>
      </c>
      <c r="AO9" s="6">
        <v>0</v>
      </c>
      <c r="AP9" s="6">
        <v>41495.19</v>
      </c>
      <c r="AQ9" s="6">
        <v>2134.6</v>
      </c>
      <c r="AR9" s="6">
        <v>272.16000000000003</v>
      </c>
      <c r="AS9" s="6">
        <v>0</v>
      </c>
      <c r="AT9" s="6">
        <v>105630.3</v>
      </c>
      <c r="AU9" s="38">
        <v>14804019.01</v>
      </c>
    </row>
    <row r="10" spans="1:47">
      <c r="A10" s="4" t="s">
        <v>6</v>
      </c>
      <c r="B10" s="6">
        <v>128867.74</v>
      </c>
      <c r="C10" s="6">
        <v>0</v>
      </c>
      <c r="D10" s="6">
        <v>0</v>
      </c>
      <c r="E10" s="6">
        <v>9071.9599999999991</v>
      </c>
      <c r="F10" s="6">
        <v>0</v>
      </c>
      <c r="G10" s="6">
        <v>0</v>
      </c>
      <c r="H10" s="6">
        <v>0</v>
      </c>
      <c r="I10" s="6">
        <v>411.4</v>
      </c>
      <c r="J10" s="6">
        <v>0</v>
      </c>
      <c r="K10" s="6">
        <v>41866.480000000003</v>
      </c>
      <c r="L10" s="6">
        <v>5374017.5199999996</v>
      </c>
      <c r="M10" s="6">
        <v>3122891.01</v>
      </c>
      <c r="N10" s="6">
        <v>0</v>
      </c>
      <c r="O10" s="6">
        <v>0</v>
      </c>
      <c r="P10" s="6">
        <v>0</v>
      </c>
      <c r="Q10" s="6">
        <v>1942.52</v>
      </c>
      <c r="R10" s="6">
        <v>801049.53</v>
      </c>
      <c r="S10" s="6">
        <v>389940.4</v>
      </c>
      <c r="T10" s="6">
        <v>18286.82</v>
      </c>
      <c r="U10" s="6">
        <v>0</v>
      </c>
      <c r="V10" s="6">
        <v>28795.05</v>
      </c>
      <c r="W10" s="6">
        <v>18581.87</v>
      </c>
      <c r="X10" s="6">
        <v>5481</v>
      </c>
      <c r="Y10" s="6">
        <v>1395.76</v>
      </c>
      <c r="Z10" s="6">
        <v>1587.6</v>
      </c>
      <c r="AA10" s="6">
        <v>307702.2</v>
      </c>
      <c r="AB10" s="6">
        <v>2731.89</v>
      </c>
      <c r="AC10" s="6">
        <v>819576.31</v>
      </c>
      <c r="AD10" s="6">
        <v>131029.11</v>
      </c>
      <c r="AE10" s="6">
        <v>745503.99</v>
      </c>
      <c r="AF10" s="6">
        <v>1058952.6000000001</v>
      </c>
      <c r="AG10" s="6">
        <v>126210.68</v>
      </c>
      <c r="AH10" s="6">
        <v>1226</v>
      </c>
      <c r="AI10" s="6">
        <v>0</v>
      </c>
      <c r="AJ10" s="6">
        <v>849</v>
      </c>
      <c r="AK10" s="6">
        <v>169427.08</v>
      </c>
      <c r="AL10" s="6">
        <v>121640.08</v>
      </c>
      <c r="AM10" s="6">
        <v>270614.68</v>
      </c>
      <c r="AN10" s="6">
        <v>8796.4</v>
      </c>
      <c r="AO10" s="6">
        <v>0</v>
      </c>
      <c r="AP10" s="6">
        <v>52374.93</v>
      </c>
      <c r="AQ10" s="6">
        <v>1389</v>
      </c>
      <c r="AR10" s="6">
        <v>680.4</v>
      </c>
      <c r="AS10" s="6">
        <v>0</v>
      </c>
      <c r="AT10" s="6">
        <v>179690.15</v>
      </c>
      <c r="AU10" s="38">
        <v>13942581.16</v>
      </c>
    </row>
    <row r="11" spans="1:47">
      <c r="A11" s="4" t="s">
        <v>7</v>
      </c>
      <c r="B11" s="6">
        <v>108856.4</v>
      </c>
      <c r="C11" s="6">
        <v>0</v>
      </c>
      <c r="D11" s="6">
        <v>0</v>
      </c>
      <c r="E11" s="6">
        <v>4082.38</v>
      </c>
      <c r="F11" s="6">
        <v>0</v>
      </c>
      <c r="G11" s="6">
        <v>2650.54</v>
      </c>
      <c r="H11" s="6">
        <v>673.02</v>
      </c>
      <c r="I11" s="6">
        <v>1568.25</v>
      </c>
      <c r="J11" s="6">
        <v>0</v>
      </c>
      <c r="K11" s="6">
        <v>26840.93</v>
      </c>
      <c r="L11" s="6">
        <v>5151259.9800000004</v>
      </c>
      <c r="M11" s="6">
        <v>3839691.54</v>
      </c>
      <c r="N11" s="6">
        <v>0</v>
      </c>
      <c r="O11" s="6">
        <v>0</v>
      </c>
      <c r="P11" s="6">
        <v>0</v>
      </c>
      <c r="Q11" s="6">
        <v>1222.52</v>
      </c>
      <c r="R11" s="6">
        <v>672851.83</v>
      </c>
      <c r="S11" s="6">
        <v>804460.09</v>
      </c>
      <c r="T11" s="6">
        <v>108883.92</v>
      </c>
      <c r="U11" s="6">
        <v>0</v>
      </c>
      <c r="V11" s="6">
        <v>785906.04</v>
      </c>
      <c r="W11" s="6">
        <v>90.72</v>
      </c>
      <c r="X11" s="6">
        <v>10277.36</v>
      </c>
      <c r="Y11" s="6">
        <v>1992.5</v>
      </c>
      <c r="Z11" s="6">
        <v>362.88</v>
      </c>
      <c r="AA11" s="6">
        <v>255748.8</v>
      </c>
      <c r="AB11" s="6">
        <v>3200.93</v>
      </c>
      <c r="AC11" s="6">
        <v>1995227.31</v>
      </c>
      <c r="AD11" s="6">
        <v>82418.12</v>
      </c>
      <c r="AE11" s="6">
        <v>635630.4</v>
      </c>
      <c r="AF11" s="6">
        <v>1264058.56</v>
      </c>
      <c r="AG11" s="6">
        <v>134401.72</v>
      </c>
      <c r="AH11" s="6">
        <v>660</v>
      </c>
      <c r="AI11" s="6">
        <v>0</v>
      </c>
      <c r="AJ11" s="6">
        <v>0</v>
      </c>
      <c r="AK11" s="6">
        <v>163420.79999999999</v>
      </c>
      <c r="AL11" s="6">
        <v>32021.48</v>
      </c>
      <c r="AM11" s="6">
        <v>300954.31</v>
      </c>
      <c r="AN11" s="6">
        <v>9806.9500000000007</v>
      </c>
      <c r="AO11" s="6">
        <v>0</v>
      </c>
      <c r="AP11" s="6">
        <v>54052.45</v>
      </c>
      <c r="AQ11" s="6">
        <v>1568</v>
      </c>
      <c r="AR11" s="6">
        <v>226.8</v>
      </c>
      <c r="AS11" s="6">
        <v>0</v>
      </c>
      <c r="AT11" s="6">
        <v>256763.21</v>
      </c>
      <c r="AU11" s="38">
        <v>16711830.74</v>
      </c>
    </row>
    <row r="12" spans="1:47">
      <c r="A12" s="4" t="s">
        <v>8</v>
      </c>
      <c r="B12" s="6">
        <v>93811</v>
      </c>
      <c r="C12" s="6">
        <v>0</v>
      </c>
      <c r="D12" s="6">
        <v>0</v>
      </c>
      <c r="E12" s="6">
        <v>84.74</v>
      </c>
      <c r="F12" s="6">
        <v>0</v>
      </c>
      <c r="G12" s="6">
        <v>4399.82</v>
      </c>
      <c r="H12" s="6">
        <v>1374.37</v>
      </c>
      <c r="I12" s="6">
        <v>2341.14</v>
      </c>
      <c r="J12" s="6">
        <v>472.73</v>
      </c>
      <c r="K12" s="6">
        <v>41085.9</v>
      </c>
      <c r="L12" s="6">
        <v>4926713.28</v>
      </c>
      <c r="M12" s="6">
        <v>4214814.84</v>
      </c>
      <c r="N12" s="6">
        <v>795.24</v>
      </c>
      <c r="O12" s="6">
        <v>0</v>
      </c>
      <c r="P12" s="6">
        <v>865.48</v>
      </c>
      <c r="Q12" s="6">
        <v>920.82</v>
      </c>
      <c r="R12" s="6">
        <v>691112.93</v>
      </c>
      <c r="S12" s="6">
        <v>945609.74</v>
      </c>
      <c r="T12" s="6">
        <v>203480.6</v>
      </c>
      <c r="U12" s="6">
        <v>0</v>
      </c>
      <c r="V12" s="6">
        <v>1406767.81</v>
      </c>
      <c r="W12" s="6">
        <v>25297.29</v>
      </c>
      <c r="X12" s="6">
        <v>7721.12</v>
      </c>
      <c r="Y12" s="6">
        <v>1191.3399999999999</v>
      </c>
      <c r="Z12" s="6">
        <v>16929.2</v>
      </c>
      <c r="AA12" s="6">
        <v>551031.01</v>
      </c>
      <c r="AB12" s="6">
        <v>7777.11</v>
      </c>
      <c r="AC12" s="6">
        <v>2046908.18</v>
      </c>
      <c r="AD12" s="6">
        <v>158681.10999999999</v>
      </c>
      <c r="AE12" s="6">
        <v>513366.66</v>
      </c>
      <c r="AF12" s="6">
        <v>1581755.35</v>
      </c>
      <c r="AG12" s="6">
        <v>68479.58</v>
      </c>
      <c r="AH12" s="6">
        <v>0</v>
      </c>
      <c r="AI12" s="6">
        <v>0</v>
      </c>
      <c r="AJ12" s="6">
        <v>0</v>
      </c>
      <c r="AK12" s="6">
        <v>182961.78</v>
      </c>
      <c r="AL12" s="6">
        <v>62376.63</v>
      </c>
      <c r="AM12" s="6">
        <v>213313.07</v>
      </c>
      <c r="AN12" s="6">
        <v>6504.1</v>
      </c>
      <c r="AO12" s="6">
        <v>226</v>
      </c>
      <c r="AP12" s="6">
        <v>71400</v>
      </c>
      <c r="AQ12" s="6">
        <v>32647.96</v>
      </c>
      <c r="AR12" s="6">
        <v>0</v>
      </c>
      <c r="AS12" s="6">
        <v>0</v>
      </c>
      <c r="AT12" s="6">
        <v>429618.74</v>
      </c>
      <c r="AU12" s="38">
        <v>18512836.670000002</v>
      </c>
    </row>
    <row r="13" spans="1:47">
      <c r="A13" s="4" t="s">
        <v>9</v>
      </c>
      <c r="B13" s="6">
        <v>83508</v>
      </c>
      <c r="C13" s="6">
        <v>0</v>
      </c>
      <c r="D13" s="6">
        <v>0</v>
      </c>
      <c r="E13" s="6">
        <v>81.650000000000006</v>
      </c>
      <c r="F13" s="6">
        <v>0</v>
      </c>
      <c r="G13" s="6">
        <v>10905.41</v>
      </c>
      <c r="H13" s="6">
        <v>0</v>
      </c>
      <c r="I13" s="6">
        <v>182.99</v>
      </c>
      <c r="J13" s="6">
        <v>0</v>
      </c>
      <c r="K13" s="6">
        <v>30348.959999999999</v>
      </c>
      <c r="L13" s="6">
        <v>4418976.0199999996</v>
      </c>
      <c r="M13" s="6">
        <v>4929643.55</v>
      </c>
      <c r="N13" s="6">
        <v>0</v>
      </c>
      <c r="O13" s="6">
        <v>0.1</v>
      </c>
      <c r="P13" s="6">
        <v>244.9</v>
      </c>
      <c r="Q13" s="6">
        <v>136.08000000000001</v>
      </c>
      <c r="R13" s="6">
        <v>755526.24</v>
      </c>
      <c r="S13" s="6">
        <v>1292443.49</v>
      </c>
      <c r="T13" s="6">
        <v>241044.2</v>
      </c>
      <c r="U13" s="6">
        <v>0</v>
      </c>
      <c r="V13" s="6">
        <v>2023220.15</v>
      </c>
      <c r="W13" s="6">
        <v>25416.98</v>
      </c>
      <c r="X13" s="6">
        <v>5485.67</v>
      </c>
      <c r="Y13" s="6">
        <v>203.49</v>
      </c>
      <c r="Z13" s="6">
        <v>7528.25</v>
      </c>
      <c r="AA13" s="6">
        <v>518602</v>
      </c>
      <c r="AB13" s="6">
        <v>6644.55</v>
      </c>
      <c r="AC13" s="6">
        <v>82611.520000000004</v>
      </c>
      <c r="AD13" s="6">
        <v>101227.6</v>
      </c>
      <c r="AE13" s="6">
        <v>735655.82</v>
      </c>
      <c r="AF13" s="6">
        <v>1405649.52</v>
      </c>
      <c r="AG13" s="6">
        <v>120065.71</v>
      </c>
      <c r="AH13" s="6">
        <v>0</v>
      </c>
      <c r="AI13" s="6">
        <v>0</v>
      </c>
      <c r="AJ13" s="6">
        <v>0</v>
      </c>
      <c r="AK13" s="6">
        <v>132174.56</v>
      </c>
      <c r="AL13" s="6">
        <v>65634</v>
      </c>
      <c r="AM13" s="6">
        <v>173748.55</v>
      </c>
      <c r="AN13" s="6">
        <v>12962.85</v>
      </c>
      <c r="AO13" s="6">
        <v>0</v>
      </c>
      <c r="AP13" s="6">
        <v>69624</v>
      </c>
      <c r="AQ13" s="6">
        <v>135690.28</v>
      </c>
      <c r="AR13" s="6">
        <v>0</v>
      </c>
      <c r="AS13" s="6">
        <v>0</v>
      </c>
      <c r="AT13" s="6">
        <v>519977.62</v>
      </c>
      <c r="AU13" s="38">
        <v>17905164.710000001</v>
      </c>
    </row>
    <row r="14" spans="1:47">
      <c r="A14" s="4" t="s">
        <v>10</v>
      </c>
      <c r="B14" s="6">
        <v>29484</v>
      </c>
      <c r="C14" s="6">
        <v>0</v>
      </c>
      <c r="D14" s="6">
        <v>0</v>
      </c>
      <c r="E14" s="6">
        <v>8276.24</v>
      </c>
      <c r="F14" s="6">
        <v>856.56</v>
      </c>
      <c r="G14" s="6">
        <v>0</v>
      </c>
      <c r="H14" s="6">
        <v>897.67</v>
      </c>
      <c r="I14" s="6">
        <v>544.5</v>
      </c>
      <c r="J14" s="6">
        <v>0</v>
      </c>
      <c r="K14" s="6">
        <v>18073.73</v>
      </c>
      <c r="L14" s="6">
        <v>3844236.74</v>
      </c>
      <c r="M14" s="6">
        <v>4442316.46</v>
      </c>
      <c r="N14" s="6">
        <v>0</v>
      </c>
      <c r="O14" s="6">
        <v>0</v>
      </c>
      <c r="P14" s="6">
        <v>612</v>
      </c>
      <c r="Q14" s="6">
        <v>181.44</v>
      </c>
      <c r="R14" s="6">
        <v>617302.04</v>
      </c>
      <c r="S14" s="6">
        <v>1232344.8</v>
      </c>
      <c r="T14" s="6">
        <v>294401.8</v>
      </c>
      <c r="U14" s="6">
        <v>0</v>
      </c>
      <c r="V14" s="6">
        <v>2409817.91</v>
      </c>
      <c r="W14" s="6">
        <v>35267.58</v>
      </c>
      <c r="X14" s="6">
        <v>4191.66</v>
      </c>
      <c r="Y14" s="6">
        <v>0</v>
      </c>
      <c r="Z14" s="6">
        <v>7636.62</v>
      </c>
      <c r="AA14" s="6">
        <v>724850</v>
      </c>
      <c r="AB14" s="6">
        <v>22142.44</v>
      </c>
      <c r="AC14" s="6">
        <v>630955.44999999995</v>
      </c>
      <c r="AD14" s="6">
        <v>712718.5</v>
      </c>
      <c r="AE14" s="6">
        <v>801459.13</v>
      </c>
      <c r="AF14" s="6">
        <v>1254675.1100000001</v>
      </c>
      <c r="AG14" s="6">
        <v>62145.05</v>
      </c>
      <c r="AH14" s="6">
        <v>0</v>
      </c>
      <c r="AI14" s="6">
        <v>0</v>
      </c>
      <c r="AJ14" s="6">
        <v>406</v>
      </c>
      <c r="AK14" s="6">
        <v>1360.8</v>
      </c>
      <c r="AL14" s="6">
        <v>7698.72</v>
      </c>
      <c r="AM14" s="6">
        <v>149388.85</v>
      </c>
      <c r="AN14" s="6">
        <v>960</v>
      </c>
      <c r="AO14" s="6">
        <v>0</v>
      </c>
      <c r="AP14" s="6">
        <v>67868.53</v>
      </c>
      <c r="AQ14" s="6">
        <v>125564.44</v>
      </c>
      <c r="AR14" s="6">
        <v>0</v>
      </c>
      <c r="AS14" s="6">
        <v>0</v>
      </c>
      <c r="AT14" s="6">
        <v>407380.41</v>
      </c>
      <c r="AU14" s="38">
        <v>17916015.18</v>
      </c>
    </row>
    <row r="15" spans="1:47">
      <c r="A15" s="4" t="s">
        <v>11</v>
      </c>
      <c r="B15" s="6">
        <v>103012.8</v>
      </c>
      <c r="C15" s="6">
        <v>0</v>
      </c>
      <c r="D15" s="6">
        <v>0</v>
      </c>
      <c r="E15" s="6">
        <v>8074.05</v>
      </c>
      <c r="F15" s="6">
        <v>1811.35</v>
      </c>
      <c r="G15" s="6">
        <v>3047.77</v>
      </c>
      <c r="H15" s="6">
        <v>1702.97</v>
      </c>
      <c r="I15" s="6">
        <v>2089.66</v>
      </c>
      <c r="J15" s="6">
        <v>0</v>
      </c>
      <c r="K15" s="6">
        <v>18800.32</v>
      </c>
      <c r="L15" s="6">
        <v>3886307.35</v>
      </c>
      <c r="M15" s="6">
        <v>4309386.62</v>
      </c>
      <c r="N15" s="6">
        <v>0</v>
      </c>
      <c r="O15" s="6">
        <v>182</v>
      </c>
      <c r="P15" s="6">
        <v>1055.3399999999999</v>
      </c>
      <c r="Q15" s="6">
        <v>329.21</v>
      </c>
      <c r="R15" s="6">
        <v>627619.87</v>
      </c>
      <c r="S15" s="6">
        <v>1331976.6100000001</v>
      </c>
      <c r="T15" s="6">
        <v>294252.44</v>
      </c>
      <c r="U15" s="6">
        <v>0</v>
      </c>
      <c r="V15" s="6">
        <v>3286905.38</v>
      </c>
      <c r="W15" s="6">
        <v>62806.28</v>
      </c>
      <c r="X15" s="6">
        <v>6413.76</v>
      </c>
      <c r="Y15" s="6">
        <v>679.44</v>
      </c>
      <c r="Z15" s="6">
        <v>1727.8</v>
      </c>
      <c r="AA15" s="6">
        <v>1518194.04</v>
      </c>
      <c r="AB15" s="6">
        <v>7753.42</v>
      </c>
      <c r="AC15" s="6">
        <v>2713428.74</v>
      </c>
      <c r="AD15" s="6">
        <v>2392277.1800000002</v>
      </c>
      <c r="AE15" s="6">
        <v>809880.89</v>
      </c>
      <c r="AF15" s="6">
        <v>1556540.03</v>
      </c>
      <c r="AG15" s="6">
        <v>98322.3</v>
      </c>
      <c r="AH15" s="6">
        <v>2207.0500000000002</v>
      </c>
      <c r="AI15" s="6">
        <v>0</v>
      </c>
      <c r="AJ15" s="6">
        <v>1876.6</v>
      </c>
      <c r="AK15" s="6">
        <v>40359.08</v>
      </c>
      <c r="AL15" s="6">
        <v>2815.47</v>
      </c>
      <c r="AM15" s="6">
        <v>156870.91</v>
      </c>
      <c r="AN15" s="6">
        <v>13418</v>
      </c>
      <c r="AO15" s="6">
        <v>0</v>
      </c>
      <c r="AP15" s="6">
        <v>48744.98</v>
      </c>
      <c r="AQ15" s="6">
        <v>97921.8</v>
      </c>
      <c r="AR15" s="6">
        <v>0</v>
      </c>
      <c r="AS15" s="6">
        <v>0</v>
      </c>
      <c r="AT15" s="6">
        <v>201218.34</v>
      </c>
      <c r="AU15" s="38">
        <v>23610009.850000001</v>
      </c>
    </row>
    <row r="16" spans="1:47">
      <c r="A16" s="4"/>
      <c r="B16" s="43">
        <f>SUBTOTAL(109,B4:B15)</f>
        <v>1898429.48</v>
      </c>
      <c r="C16" s="43">
        <f t="shared" ref="C16:AU16" si="0">SUBTOTAL(109,C4:C15)</f>
        <v>0</v>
      </c>
      <c r="D16" s="43">
        <f t="shared" si="0"/>
        <v>0</v>
      </c>
      <c r="E16" s="43">
        <f t="shared" si="0"/>
        <v>46142.87</v>
      </c>
      <c r="F16" s="43">
        <f t="shared" si="0"/>
        <v>2667.91</v>
      </c>
      <c r="G16" s="43">
        <f t="shared" si="0"/>
        <v>31069.89</v>
      </c>
      <c r="H16" s="43">
        <f t="shared" si="0"/>
        <v>7142.06</v>
      </c>
      <c r="I16" s="43">
        <f t="shared" si="0"/>
        <v>12214.869999999999</v>
      </c>
      <c r="J16" s="43">
        <f t="shared" si="0"/>
        <v>472.73</v>
      </c>
      <c r="K16" s="43">
        <f t="shared" si="0"/>
        <v>494664.29000000004</v>
      </c>
      <c r="L16" s="43">
        <f t="shared" si="0"/>
        <v>51859702.209999993</v>
      </c>
      <c r="M16" s="43">
        <f t="shared" si="0"/>
        <v>46023427.009999998</v>
      </c>
      <c r="N16" s="43">
        <f t="shared" si="0"/>
        <v>1370.57</v>
      </c>
      <c r="O16" s="43">
        <f t="shared" si="0"/>
        <v>367694.26</v>
      </c>
      <c r="P16" s="43">
        <f t="shared" si="0"/>
        <v>7323.3600000000006</v>
      </c>
      <c r="Q16" s="43">
        <f t="shared" si="0"/>
        <v>5425.2999999999993</v>
      </c>
      <c r="R16" s="43">
        <f t="shared" si="0"/>
        <v>8763995.3000000007</v>
      </c>
      <c r="S16" s="43">
        <f t="shared" si="0"/>
        <v>12008224.510000002</v>
      </c>
      <c r="T16" s="43">
        <f t="shared" si="0"/>
        <v>1578436.1199999999</v>
      </c>
      <c r="U16" s="43">
        <f t="shared" si="0"/>
        <v>3272.73</v>
      </c>
      <c r="V16" s="43">
        <f t="shared" si="0"/>
        <v>19036688.060000002</v>
      </c>
      <c r="W16" s="43">
        <f t="shared" si="0"/>
        <v>424823.97</v>
      </c>
      <c r="X16" s="43">
        <f t="shared" si="0"/>
        <v>67770.799999999988</v>
      </c>
      <c r="Y16" s="43">
        <f t="shared" si="0"/>
        <v>16688.7</v>
      </c>
      <c r="Z16" s="43">
        <f t="shared" si="0"/>
        <v>62763.310000000005</v>
      </c>
      <c r="AA16" s="43">
        <f t="shared" si="0"/>
        <v>6196820.8499999996</v>
      </c>
      <c r="AB16" s="43">
        <f t="shared" si="0"/>
        <v>177351.62</v>
      </c>
      <c r="AC16" s="43">
        <f t="shared" si="0"/>
        <v>34517863.640000001</v>
      </c>
      <c r="AD16" s="43">
        <f t="shared" si="0"/>
        <v>10807083.620000001</v>
      </c>
      <c r="AE16" s="43">
        <f t="shared" si="0"/>
        <v>6983068.9899999993</v>
      </c>
      <c r="AF16" s="43">
        <f t="shared" si="0"/>
        <v>12262132.469999999</v>
      </c>
      <c r="AG16" s="43">
        <f t="shared" si="0"/>
        <v>1146980.0799999998</v>
      </c>
      <c r="AH16" s="43">
        <f t="shared" si="0"/>
        <v>10356.040000000001</v>
      </c>
      <c r="AI16" s="43">
        <f t="shared" si="0"/>
        <v>0</v>
      </c>
      <c r="AJ16" s="43">
        <f t="shared" si="0"/>
        <v>5443.46</v>
      </c>
      <c r="AK16" s="43">
        <f t="shared" si="0"/>
        <v>1081673.9900000002</v>
      </c>
      <c r="AL16" s="43">
        <f t="shared" si="0"/>
        <v>974295.39999999991</v>
      </c>
      <c r="AM16" s="43">
        <f t="shared" si="0"/>
        <v>2563774</v>
      </c>
      <c r="AN16" s="43">
        <f t="shared" si="0"/>
        <v>94377.970000000016</v>
      </c>
      <c r="AO16" s="43">
        <f t="shared" si="0"/>
        <v>226</v>
      </c>
      <c r="AP16" s="43">
        <f t="shared" si="0"/>
        <v>455704.92999999993</v>
      </c>
      <c r="AQ16" s="43">
        <f t="shared" si="0"/>
        <v>675255</v>
      </c>
      <c r="AR16" s="43">
        <f t="shared" si="0"/>
        <v>1179.3599999999999</v>
      </c>
      <c r="AS16" s="43">
        <f t="shared" si="0"/>
        <v>0</v>
      </c>
      <c r="AT16" s="43">
        <f t="shared" si="0"/>
        <v>2618213.4500000002</v>
      </c>
      <c r="AU16" s="116">
        <f t="shared" si="0"/>
        <v>223292211.18000001</v>
      </c>
    </row>
    <row r="17" spans="1:47">
      <c r="A17" s="4" t="s">
        <v>12</v>
      </c>
      <c r="B17" s="6">
        <v>246590.78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387.2</v>
      </c>
      <c r="J17" s="6">
        <v>0</v>
      </c>
      <c r="K17" s="6">
        <v>50685.74</v>
      </c>
      <c r="L17" s="6">
        <v>4248098.47</v>
      </c>
      <c r="M17" s="6">
        <v>4128496.74</v>
      </c>
      <c r="N17" s="6">
        <v>0</v>
      </c>
      <c r="O17" s="6">
        <v>0</v>
      </c>
      <c r="P17" s="6">
        <v>0</v>
      </c>
      <c r="Q17" s="6">
        <v>0</v>
      </c>
      <c r="R17" s="6">
        <v>673186.38</v>
      </c>
      <c r="S17" s="6">
        <v>1211889.8999999999</v>
      </c>
      <c r="T17" s="6">
        <v>9162.48</v>
      </c>
      <c r="U17" s="6">
        <v>0</v>
      </c>
      <c r="V17" s="6">
        <v>3104711.14</v>
      </c>
      <c r="W17" s="6">
        <v>52115.27</v>
      </c>
      <c r="X17" s="6">
        <v>5003.2</v>
      </c>
      <c r="Y17" s="6">
        <v>9095.36</v>
      </c>
      <c r="Z17" s="6">
        <v>319</v>
      </c>
      <c r="AA17" s="6">
        <v>147370</v>
      </c>
      <c r="AB17" s="6">
        <v>27575.56</v>
      </c>
      <c r="AC17" s="6">
        <v>4292347.9400000004</v>
      </c>
      <c r="AD17" s="6">
        <v>2170909.4300000002</v>
      </c>
      <c r="AE17" s="6">
        <v>775275.44</v>
      </c>
      <c r="AF17" s="6">
        <v>612284.38</v>
      </c>
      <c r="AG17" s="6">
        <v>95096.95</v>
      </c>
      <c r="AH17" s="6">
        <v>2027.7</v>
      </c>
      <c r="AI17" s="6">
        <v>0</v>
      </c>
      <c r="AJ17" s="6">
        <v>1207.42</v>
      </c>
      <c r="AK17" s="6">
        <v>61437.65</v>
      </c>
      <c r="AL17" s="6">
        <v>35310.410000000003</v>
      </c>
      <c r="AM17" s="6">
        <v>175452.58</v>
      </c>
      <c r="AN17" s="6">
        <v>1916</v>
      </c>
      <c r="AO17" s="6">
        <v>0</v>
      </c>
      <c r="AP17" s="6">
        <v>41856.53</v>
      </c>
      <c r="AQ17" s="6">
        <v>37524</v>
      </c>
      <c r="AR17" s="6">
        <v>0</v>
      </c>
      <c r="AS17" s="6">
        <v>0</v>
      </c>
      <c r="AT17" s="6">
        <v>106989.93</v>
      </c>
      <c r="AU17" s="38">
        <v>22324323.579999998</v>
      </c>
    </row>
    <row r="18" spans="1:47">
      <c r="A18" s="4" t="s">
        <v>13</v>
      </c>
      <c r="B18" s="6">
        <v>430901.95</v>
      </c>
      <c r="C18" s="6">
        <v>0</v>
      </c>
      <c r="D18" s="6">
        <v>22.72</v>
      </c>
      <c r="E18" s="6">
        <v>4047.09</v>
      </c>
      <c r="F18" s="6">
        <v>0</v>
      </c>
      <c r="G18" s="6">
        <v>1903.62</v>
      </c>
      <c r="H18" s="6">
        <v>568</v>
      </c>
      <c r="I18" s="6">
        <v>1479.7</v>
      </c>
      <c r="J18" s="6">
        <v>0</v>
      </c>
      <c r="K18" s="6">
        <v>118377.18</v>
      </c>
      <c r="L18" s="6">
        <v>3923230</v>
      </c>
      <c r="M18" s="6">
        <v>3858381.14</v>
      </c>
      <c r="N18" s="6">
        <v>470</v>
      </c>
      <c r="O18" s="6">
        <v>0</v>
      </c>
      <c r="P18" s="6">
        <v>91</v>
      </c>
      <c r="Q18" s="6">
        <v>0</v>
      </c>
      <c r="R18" s="6">
        <v>697122.33</v>
      </c>
      <c r="S18" s="6">
        <v>906478.12</v>
      </c>
      <c r="T18" s="6">
        <v>32469.759999999998</v>
      </c>
      <c r="U18" s="6">
        <v>0</v>
      </c>
      <c r="V18" s="6">
        <v>2496012.27</v>
      </c>
      <c r="W18" s="6">
        <v>2611.96</v>
      </c>
      <c r="X18" s="6">
        <v>4237.71</v>
      </c>
      <c r="Y18" s="6">
        <v>4140.3</v>
      </c>
      <c r="Z18" s="6">
        <v>45.36</v>
      </c>
      <c r="AA18" s="6">
        <v>291596.17</v>
      </c>
      <c r="AB18" s="6">
        <v>21550.880000000001</v>
      </c>
      <c r="AC18" s="6">
        <v>3919373.33</v>
      </c>
      <c r="AD18" s="6">
        <v>1873717.64</v>
      </c>
      <c r="AE18" s="6">
        <v>732244.06</v>
      </c>
      <c r="AF18" s="6">
        <v>528706.6</v>
      </c>
      <c r="AG18" s="6">
        <v>118511.22</v>
      </c>
      <c r="AH18" s="6">
        <v>0</v>
      </c>
      <c r="AI18" s="6">
        <v>0</v>
      </c>
      <c r="AJ18" s="6">
        <v>0</v>
      </c>
      <c r="AK18" s="6">
        <v>42885.23</v>
      </c>
      <c r="AL18" s="6">
        <v>68904.3</v>
      </c>
      <c r="AM18" s="6">
        <v>150084.20000000001</v>
      </c>
      <c r="AN18" s="6">
        <v>4790</v>
      </c>
      <c r="AO18" s="6">
        <v>0</v>
      </c>
      <c r="AP18" s="6">
        <v>15440.48</v>
      </c>
      <c r="AQ18" s="6">
        <v>22536.2</v>
      </c>
      <c r="AR18" s="6">
        <v>0</v>
      </c>
      <c r="AS18" s="6">
        <v>0</v>
      </c>
      <c r="AT18" s="6">
        <v>86273.76</v>
      </c>
      <c r="AU18" s="38">
        <v>20359204.280000001</v>
      </c>
    </row>
    <row r="19" spans="1:47">
      <c r="A19" s="4" t="s">
        <v>14</v>
      </c>
      <c r="B19" s="6">
        <v>597288.94999999995</v>
      </c>
      <c r="C19" s="6">
        <v>0</v>
      </c>
      <c r="D19" s="6">
        <v>0</v>
      </c>
      <c r="E19" s="6">
        <v>17865.939999999999</v>
      </c>
      <c r="F19" s="6">
        <v>367.88</v>
      </c>
      <c r="G19" s="6">
        <v>0</v>
      </c>
      <c r="H19" s="6">
        <v>0</v>
      </c>
      <c r="I19" s="6">
        <v>50.35</v>
      </c>
      <c r="J19" s="6">
        <v>416.4</v>
      </c>
      <c r="K19" s="6">
        <v>144896.57</v>
      </c>
      <c r="L19" s="6">
        <v>4879601.2</v>
      </c>
      <c r="M19" s="6">
        <v>4419507.3099999996</v>
      </c>
      <c r="N19" s="6">
        <v>0</v>
      </c>
      <c r="O19" s="6">
        <v>4121.13</v>
      </c>
      <c r="P19" s="6">
        <v>4262</v>
      </c>
      <c r="Q19" s="6">
        <v>136.08000000000001</v>
      </c>
      <c r="R19" s="6">
        <v>788632.86</v>
      </c>
      <c r="S19" s="6">
        <v>1072554.22</v>
      </c>
      <c r="T19" s="6">
        <v>51062.16</v>
      </c>
      <c r="U19" s="6">
        <v>0</v>
      </c>
      <c r="V19" s="6">
        <v>1758636.55</v>
      </c>
      <c r="W19" s="6">
        <v>0</v>
      </c>
      <c r="X19" s="6">
        <v>1322.73</v>
      </c>
      <c r="Y19" s="6">
        <v>10000</v>
      </c>
      <c r="Z19" s="6">
        <v>0</v>
      </c>
      <c r="AA19" s="6">
        <v>288071.55</v>
      </c>
      <c r="AB19" s="6">
        <v>3053.44</v>
      </c>
      <c r="AC19" s="6">
        <v>4219197.2300000004</v>
      </c>
      <c r="AD19" s="6">
        <v>2216586.44</v>
      </c>
      <c r="AE19" s="6">
        <v>709465.18</v>
      </c>
      <c r="AF19" s="6">
        <v>865933.4</v>
      </c>
      <c r="AG19" s="6">
        <v>127855.7</v>
      </c>
      <c r="AH19" s="6">
        <v>0</v>
      </c>
      <c r="AI19" s="6">
        <v>0</v>
      </c>
      <c r="AJ19" s="6">
        <v>0</v>
      </c>
      <c r="AK19" s="6">
        <v>58978.84</v>
      </c>
      <c r="AL19" s="6">
        <v>30054.43</v>
      </c>
      <c r="AM19" s="6">
        <v>151180.59</v>
      </c>
      <c r="AN19" s="6">
        <v>7664</v>
      </c>
      <c r="AO19" s="6">
        <v>0</v>
      </c>
      <c r="AP19" s="6">
        <v>13448.29</v>
      </c>
      <c r="AQ19" s="6">
        <v>55060.639999999999</v>
      </c>
      <c r="AR19" s="6">
        <v>0</v>
      </c>
      <c r="AS19" s="6">
        <v>0</v>
      </c>
      <c r="AT19" s="6">
        <v>71625.78</v>
      </c>
      <c r="AU19" s="38">
        <v>22568897.84</v>
      </c>
    </row>
    <row r="20" spans="1:47">
      <c r="A20" s="4" t="s">
        <v>15</v>
      </c>
      <c r="B20" s="6">
        <v>435365.28</v>
      </c>
      <c r="C20" s="6">
        <v>0</v>
      </c>
      <c r="D20" s="6">
        <v>0</v>
      </c>
      <c r="E20" s="6">
        <v>4626.6899999999996</v>
      </c>
      <c r="F20" s="6">
        <v>0</v>
      </c>
      <c r="G20" s="6">
        <v>3955.57</v>
      </c>
      <c r="H20" s="6">
        <v>1588.2</v>
      </c>
      <c r="I20" s="6">
        <v>1134</v>
      </c>
      <c r="J20" s="6">
        <v>0</v>
      </c>
      <c r="K20" s="6">
        <v>24040.639999999999</v>
      </c>
      <c r="L20" s="6">
        <v>6151948.5599999996</v>
      </c>
      <c r="M20" s="6">
        <v>3692036.82</v>
      </c>
      <c r="N20" s="6">
        <v>546.98</v>
      </c>
      <c r="O20" s="6">
        <v>0</v>
      </c>
      <c r="P20" s="6">
        <v>24232.74</v>
      </c>
      <c r="Q20" s="6">
        <v>369.06</v>
      </c>
      <c r="R20" s="6">
        <v>782789.68</v>
      </c>
      <c r="S20" s="6">
        <v>513133.09</v>
      </c>
      <c r="T20" s="6">
        <v>17736.97</v>
      </c>
      <c r="U20" s="6">
        <v>0</v>
      </c>
      <c r="V20" s="6">
        <v>910463.53</v>
      </c>
      <c r="W20" s="6">
        <v>5597</v>
      </c>
      <c r="X20" s="6">
        <v>2057</v>
      </c>
      <c r="Y20" s="6">
        <v>2058</v>
      </c>
      <c r="Z20" s="6">
        <v>997.92</v>
      </c>
      <c r="AA20" s="6">
        <v>234379.36</v>
      </c>
      <c r="AB20" s="6">
        <v>14935.01</v>
      </c>
      <c r="AC20" s="6">
        <v>3499942.31</v>
      </c>
      <c r="AD20" s="6">
        <v>1856904.18</v>
      </c>
      <c r="AE20" s="6">
        <v>664628.18000000005</v>
      </c>
      <c r="AF20" s="6">
        <v>816216.51</v>
      </c>
      <c r="AG20" s="6">
        <v>40290</v>
      </c>
      <c r="AH20" s="6">
        <v>0</v>
      </c>
      <c r="AI20" s="6">
        <v>0</v>
      </c>
      <c r="AJ20" s="6">
        <v>0</v>
      </c>
      <c r="AK20" s="6">
        <v>70264.08</v>
      </c>
      <c r="AL20" s="6">
        <v>55431.839999999997</v>
      </c>
      <c r="AM20" s="6">
        <v>140065.64000000001</v>
      </c>
      <c r="AN20" s="6">
        <v>6600</v>
      </c>
      <c r="AO20" s="6">
        <v>0</v>
      </c>
      <c r="AP20" s="6">
        <v>18436.22</v>
      </c>
      <c r="AQ20" s="6">
        <v>58507.08</v>
      </c>
      <c r="AR20" s="6">
        <v>0</v>
      </c>
      <c r="AS20" s="6">
        <v>0</v>
      </c>
      <c r="AT20" s="6">
        <v>40679.620000000003</v>
      </c>
      <c r="AU20" s="38">
        <v>20091957.760000002</v>
      </c>
    </row>
    <row r="21" spans="1:47">
      <c r="A21" s="4" t="s">
        <v>16</v>
      </c>
      <c r="B21" s="6">
        <v>305046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822.8</v>
      </c>
      <c r="J21" s="6">
        <v>0</v>
      </c>
      <c r="K21" s="6">
        <v>51088.82</v>
      </c>
      <c r="L21" s="6">
        <v>7146935.2699999996</v>
      </c>
      <c r="M21" s="6">
        <v>3748566.54</v>
      </c>
      <c r="N21" s="6">
        <v>0</v>
      </c>
      <c r="O21" s="6">
        <v>0</v>
      </c>
      <c r="P21" s="6">
        <v>27119</v>
      </c>
      <c r="Q21" s="6">
        <v>181.44</v>
      </c>
      <c r="R21" s="6">
        <v>813956.55</v>
      </c>
      <c r="S21" s="6">
        <v>268894.69</v>
      </c>
      <c r="T21" s="6">
        <v>28224</v>
      </c>
      <c r="U21" s="6">
        <v>0</v>
      </c>
      <c r="V21" s="6">
        <v>540093.28</v>
      </c>
      <c r="W21" s="6">
        <v>6858</v>
      </c>
      <c r="X21" s="6">
        <v>3086</v>
      </c>
      <c r="Y21" s="6">
        <v>0</v>
      </c>
      <c r="Z21" s="6">
        <v>90.72</v>
      </c>
      <c r="AA21" s="6">
        <v>455901.45</v>
      </c>
      <c r="AB21" s="6">
        <v>229.3</v>
      </c>
      <c r="AC21" s="6">
        <v>2390328.5499999998</v>
      </c>
      <c r="AD21" s="6">
        <v>382699.33</v>
      </c>
      <c r="AE21" s="6">
        <v>585417.64</v>
      </c>
      <c r="AF21" s="6">
        <v>994483.07</v>
      </c>
      <c r="AG21" s="6">
        <v>115258.61</v>
      </c>
      <c r="AH21" s="6">
        <v>0</v>
      </c>
      <c r="AI21" s="6">
        <v>0</v>
      </c>
      <c r="AJ21" s="6">
        <v>0</v>
      </c>
      <c r="AK21" s="6">
        <v>29287</v>
      </c>
      <c r="AL21" s="6">
        <v>232094.28</v>
      </c>
      <c r="AM21" s="6">
        <v>172913.87</v>
      </c>
      <c r="AN21" s="6">
        <v>14018.95</v>
      </c>
      <c r="AO21" s="6">
        <v>0</v>
      </c>
      <c r="AP21" s="6">
        <v>33618.33</v>
      </c>
      <c r="AQ21" s="6">
        <v>29179.32</v>
      </c>
      <c r="AR21" s="6">
        <v>90.72</v>
      </c>
      <c r="AS21" s="6">
        <v>0</v>
      </c>
      <c r="AT21" s="6">
        <v>25221.72</v>
      </c>
      <c r="AU21" s="38">
        <v>18401705.25</v>
      </c>
    </row>
    <row r="22" spans="1:47">
      <c r="A22" s="4" t="s">
        <v>17</v>
      </c>
      <c r="B22" s="6">
        <v>54658.8</v>
      </c>
      <c r="C22" s="6">
        <v>0</v>
      </c>
      <c r="D22" s="6">
        <v>0</v>
      </c>
      <c r="E22" s="6">
        <v>7166.82</v>
      </c>
      <c r="F22" s="6">
        <v>456.51</v>
      </c>
      <c r="G22" s="6">
        <v>0</v>
      </c>
      <c r="H22" s="6">
        <v>45.65</v>
      </c>
      <c r="I22" s="6">
        <v>338.21</v>
      </c>
      <c r="J22" s="6">
        <v>185.06</v>
      </c>
      <c r="K22" s="6">
        <v>26172.52</v>
      </c>
      <c r="L22" s="6">
        <v>6835179.8499999996</v>
      </c>
      <c r="M22" s="6">
        <v>3631495.72</v>
      </c>
      <c r="N22" s="6">
        <v>0</v>
      </c>
      <c r="O22" s="6">
        <v>0</v>
      </c>
      <c r="P22" s="6">
        <v>2566.39</v>
      </c>
      <c r="Q22" s="6">
        <v>3489.1</v>
      </c>
      <c r="R22" s="6">
        <v>768979.64</v>
      </c>
      <c r="S22" s="6">
        <v>188764.93</v>
      </c>
      <c r="T22" s="6">
        <v>37259.120000000003</v>
      </c>
      <c r="U22" s="6">
        <v>0</v>
      </c>
      <c r="V22" s="6">
        <v>405047.99</v>
      </c>
      <c r="W22" s="6">
        <v>27135.9</v>
      </c>
      <c r="X22" s="6">
        <v>0</v>
      </c>
      <c r="Y22" s="6">
        <v>0</v>
      </c>
      <c r="Z22" s="6">
        <v>0</v>
      </c>
      <c r="AA22" s="6">
        <v>350102.79</v>
      </c>
      <c r="AB22" s="6">
        <v>33809.22</v>
      </c>
      <c r="AC22" s="6">
        <v>1746304.08</v>
      </c>
      <c r="AD22" s="6">
        <v>204210.11</v>
      </c>
      <c r="AE22" s="6">
        <v>471636.6</v>
      </c>
      <c r="AF22" s="6">
        <v>527315.56000000006</v>
      </c>
      <c r="AG22" s="6">
        <v>79813.649999999994</v>
      </c>
      <c r="AH22" s="6">
        <v>6526</v>
      </c>
      <c r="AI22" s="6">
        <v>0</v>
      </c>
      <c r="AJ22" s="6">
        <v>1470</v>
      </c>
      <c r="AK22" s="6">
        <v>91951.360000000001</v>
      </c>
      <c r="AL22" s="6">
        <v>107870.97</v>
      </c>
      <c r="AM22" s="6">
        <v>176990.93</v>
      </c>
      <c r="AN22" s="6">
        <v>24335.78</v>
      </c>
      <c r="AO22" s="6">
        <v>0</v>
      </c>
      <c r="AP22" s="6">
        <v>61133.99</v>
      </c>
      <c r="AQ22" s="6">
        <v>4012.44</v>
      </c>
      <c r="AR22" s="6">
        <v>181.44</v>
      </c>
      <c r="AS22" s="6">
        <v>0</v>
      </c>
      <c r="AT22" s="6">
        <v>24882.080000000002</v>
      </c>
      <c r="AU22" s="38">
        <v>15901489.210000001</v>
      </c>
    </row>
    <row r="23" spans="1:47">
      <c r="A23" s="4" t="s">
        <v>18</v>
      </c>
      <c r="B23" s="6">
        <v>81250</v>
      </c>
      <c r="C23" s="6">
        <v>0</v>
      </c>
      <c r="D23" s="6">
        <v>0</v>
      </c>
      <c r="E23" s="6">
        <v>0</v>
      </c>
      <c r="F23" s="6">
        <v>0</v>
      </c>
      <c r="G23" s="6">
        <v>3406</v>
      </c>
      <c r="H23" s="6">
        <v>1178</v>
      </c>
      <c r="I23" s="6">
        <v>2297.8000000000002</v>
      </c>
      <c r="J23" s="6">
        <v>0</v>
      </c>
      <c r="K23" s="6">
        <v>10659.52</v>
      </c>
      <c r="L23" s="6">
        <v>6195959.2699999996</v>
      </c>
      <c r="M23" s="6">
        <v>4074905.07</v>
      </c>
      <c r="N23" s="6">
        <v>0</v>
      </c>
      <c r="O23" s="6">
        <v>0</v>
      </c>
      <c r="P23" s="6">
        <v>2726.8</v>
      </c>
      <c r="Q23" s="6">
        <v>7287.4</v>
      </c>
      <c r="R23" s="6">
        <v>922445.08</v>
      </c>
      <c r="S23" s="6">
        <v>271858.73</v>
      </c>
      <c r="T23" s="6">
        <v>203937.73</v>
      </c>
      <c r="U23" s="6">
        <v>0</v>
      </c>
      <c r="V23" s="6">
        <v>213351.92</v>
      </c>
      <c r="W23" s="6">
        <v>1213.2</v>
      </c>
      <c r="X23" s="6">
        <v>0</v>
      </c>
      <c r="Y23" s="6">
        <v>0</v>
      </c>
      <c r="Z23" s="6">
        <v>0</v>
      </c>
      <c r="AA23" s="6">
        <v>221074.26</v>
      </c>
      <c r="AB23" s="6">
        <v>3147.1</v>
      </c>
      <c r="AC23" s="6">
        <v>400071.38</v>
      </c>
      <c r="AD23" s="6">
        <v>185144.24</v>
      </c>
      <c r="AE23" s="6">
        <v>845481.84</v>
      </c>
      <c r="AF23" s="6">
        <v>1289592.27</v>
      </c>
      <c r="AG23" s="6">
        <v>81193.84</v>
      </c>
      <c r="AH23" s="6">
        <v>1713</v>
      </c>
      <c r="AI23" s="6">
        <v>0</v>
      </c>
      <c r="AJ23" s="6">
        <v>954.92</v>
      </c>
      <c r="AK23" s="6">
        <v>131379.48000000001</v>
      </c>
      <c r="AL23" s="6">
        <v>109285.04</v>
      </c>
      <c r="AM23" s="6">
        <v>191063.16</v>
      </c>
      <c r="AN23" s="6">
        <v>24756.84</v>
      </c>
      <c r="AO23" s="6">
        <v>0</v>
      </c>
      <c r="AP23" s="6">
        <v>40457.410000000003</v>
      </c>
      <c r="AQ23" s="6">
        <v>544.08000000000004</v>
      </c>
      <c r="AR23" s="6">
        <v>45.36</v>
      </c>
      <c r="AS23" s="6">
        <v>0</v>
      </c>
      <c r="AT23" s="6">
        <v>75112.929999999993</v>
      </c>
      <c r="AU23" s="38">
        <v>15593493.67</v>
      </c>
    </row>
    <row r="24" spans="1:47">
      <c r="A24" s="4" t="s">
        <v>19</v>
      </c>
      <c r="B24" s="6">
        <v>224017.2</v>
      </c>
      <c r="C24" s="6">
        <v>0</v>
      </c>
      <c r="D24" s="6">
        <v>0</v>
      </c>
      <c r="E24" s="6">
        <v>5669.94</v>
      </c>
      <c r="F24" s="6">
        <v>0</v>
      </c>
      <c r="G24" s="6">
        <v>464.89</v>
      </c>
      <c r="H24" s="6">
        <v>0</v>
      </c>
      <c r="I24" s="6">
        <v>348.8</v>
      </c>
      <c r="J24" s="6">
        <v>92.53</v>
      </c>
      <c r="K24" s="6">
        <v>13201.58</v>
      </c>
      <c r="L24" s="6">
        <v>5623961.8399999999</v>
      </c>
      <c r="M24" s="6">
        <v>4190898.91</v>
      </c>
      <c r="N24" s="6">
        <v>12.76</v>
      </c>
      <c r="O24" s="6">
        <v>90</v>
      </c>
      <c r="P24" s="6">
        <v>207.65</v>
      </c>
      <c r="Q24" s="6">
        <v>1155.2</v>
      </c>
      <c r="R24" s="6">
        <v>838086.46</v>
      </c>
      <c r="S24" s="6">
        <v>697191.43</v>
      </c>
      <c r="T24" s="6">
        <v>110499</v>
      </c>
      <c r="U24" s="6">
        <v>0</v>
      </c>
      <c r="V24" s="6">
        <v>753551.38</v>
      </c>
      <c r="W24" s="6">
        <v>39534.949999999997</v>
      </c>
      <c r="X24" s="6">
        <v>0</v>
      </c>
      <c r="Y24" s="6">
        <v>0</v>
      </c>
      <c r="Z24" s="6">
        <v>1384.62</v>
      </c>
      <c r="AA24" s="6">
        <v>217948.93</v>
      </c>
      <c r="AB24" s="6">
        <v>1299.1400000000001</v>
      </c>
      <c r="AC24" s="6">
        <v>2234634.29</v>
      </c>
      <c r="AD24" s="6">
        <v>63905.31</v>
      </c>
      <c r="AE24" s="6">
        <v>774479.47</v>
      </c>
      <c r="AF24" s="6">
        <v>1372012.7</v>
      </c>
      <c r="AG24" s="6">
        <v>86639.1</v>
      </c>
      <c r="AH24" s="6">
        <v>1038</v>
      </c>
      <c r="AI24" s="6">
        <v>0</v>
      </c>
      <c r="AJ24" s="6">
        <v>1825.92</v>
      </c>
      <c r="AK24" s="6">
        <v>169965.75</v>
      </c>
      <c r="AL24" s="6">
        <v>44243.68</v>
      </c>
      <c r="AM24" s="6">
        <v>235253.7</v>
      </c>
      <c r="AN24" s="6">
        <v>24291.98</v>
      </c>
      <c r="AO24" s="6">
        <v>0</v>
      </c>
      <c r="AP24" s="6">
        <v>38267.360000000001</v>
      </c>
      <c r="AQ24" s="6">
        <v>1413</v>
      </c>
      <c r="AR24" s="6">
        <v>0</v>
      </c>
      <c r="AS24" s="6">
        <v>0</v>
      </c>
      <c r="AT24" s="6">
        <v>37400.68</v>
      </c>
      <c r="AU24" s="38">
        <v>17804988.149999999</v>
      </c>
    </row>
    <row r="25" spans="1:47">
      <c r="A25" s="4" t="s">
        <v>20</v>
      </c>
      <c r="B25" s="6">
        <v>83916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141.69999999999999</v>
      </c>
      <c r="J25" s="6">
        <v>0</v>
      </c>
      <c r="K25" s="6">
        <v>32325.48</v>
      </c>
      <c r="L25" s="6">
        <v>4956250.03</v>
      </c>
      <c r="M25" s="6">
        <v>4572128.3</v>
      </c>
      <c r="N25" s="6">
        <v>0</v>
      </c>
      <c r="O25" s="6">
        <v>0</v>
      </c>
      <c r="P25" s="6">
        <v>12489.8</v>
      </c>
      <c r="Q25" s="6">
        <v>406.44</v>
      </c>
      <c r="R25" s="6">
        <v>850369.07</v>
      </c>
      <c r="S25" s="6">
        <v>648927.61</v>
      </c>
      <c r="T25" s="6">
        <v>9183.0400000000009</v>
      </c>
      <c r="U25" s="6">
        <v>0</v>
      </c>
      <c r="V25" s="6">
        <v>1903972.33</v>
      </c>
      <c r="W25" s="6">
        <v>816.48</v>
      </c>
      <c r="X25" s="6">
        <v>0</v>
      </c>
      <c r="Y25" s="6">
        <v>0</v>
      </c>
      <c r="Z25" s="6">
        <v>5079.62</v>
      </c>
      <c r="AA25" s="6">
        <v>540095</v>
      </c>
      <c r="AB25" s="6">
        <v>2204.1</v>
      </c>
      <c r="AC25" s="6">
        <v>2190860.33</v>
      </c>
      <c r="AD25" s="6">
        <v>60774.91</v>
      </c>
      <c r="AE25" s="6">
        <v>695212.69</v>
      </c>
      <c r="AF25" s="6">
        <v>1044351.57</v>
      </c>
      <c r="AG25" s="6">
        <v>158141.35999999999</v>
      </c>
      <c r="AH25" s="6">
        <v>3114</v>
      </c>
      <c r="AI25" s="6">
        <v>0</v>
      </c>
      <c r="AJ25" s="6">
        <v>871</v>
      </c>
      <c r="AK25" s="6">
        <v>134056.72</v>
      </c>
      <c r="AL25" s="6">
        <v>72982.100000000006</v>
      </c>
      <c r="AM25" s="6">
        <v>157150.04999999999</v>
      </c>
      <c r="AN25" s="6">
        <v>28578</v>
      </c>
      <c r="AO25" s="6">
        <v>20</v>
      </c>
      <c r="AP25" s="6">
        <v>38576.71</v>
      </c>
      <c r="AQ25" s="6">
        <v>18988.8</v>
      </c>
      <c r="AR25" s="6">
        <v>0</v>
      </c>
      <c r="AS25" s="6">
        <v>0</v>
      </c>
      <c r="AT25" s="6">
        <v>181240.07</v>
      </c>
      <c r="AU25" s="38">
        <v>18403223.309999999</v>
      </c>
    </row>
    <row r="26" spans="1:47">
      <c r="A26" s="4" t="s">
        <v>21</v>
      </c>
      <c r="B26" s="6">
        <v>82782</v>
      </c>
      <c r="C26" s="6">
        <v>0</v>
      </c>
      <c r="D26" s="6">
        <v>0</v>
      </c>
      <c r="E26" s="6">
        <v>2269.2600000000002</v>
      </c>
      <c r="F26" s="6">
        <v>0.87</v>
      </c>
      <c r="G26" s="6">
        <v>3857.48</v>
      </c>
      <c r="H26" s="6">
        <v>1151.6600000000001</v>
      </c>
      <c r="I26" s="6">
        <v>2719.88</v>
      </c>
      <c r="J26" s="6">
        <v>0.63</v>
      </c>
      <c r="K26" s="6">
        <v>33415.910000000003</v>
      </c>
      <c r="L26" s="6">
        <v>5134065.92</v>
      </c>
      <c r="M26" s="6">
        <v>4767338.37</v>
      </c>
      <c r="N26" s="6">
        <v>0</v>
      </c>
      <c r="O26" s="6">
        <v>0</v>
      </c>
      <c r="P26" s="6">
        <v>10224.89</v>
      </c>
      <c r="Q26" s="6">
        <v>181.44</v>
      </c>
      <c r="R26" s="6">
        <v>976529.42</v>
      </c>
      <c r="S26" s="6">
        <v>1019362.7</v>
      </c>
      <c r="T26" s="6">
        <v>6807.99</v>
      </c>
      <c r="U26" s="6">
        <v>0</v>
      </c>
      <c r="V26" s="6">
        <v>3347532.21</v>
      </c>
      <c r="W26" s="6">
        <v>34694.99</v>
      </c>
      <c r="X26" s="6">
        <v>0</v>
      </c>
      <c r="Y26" s="6">
        <v>0</v>
      </c>
      <c r="Z26" s="6">
        <v>5184</v>
      </c>
      <c r="AA26" s="6">
        <v>516724</v>
      </c>
      <c r="AB26" s="6">
        <v>1805.32</v>
      </c>
      <c r="AC26" s="6">
        <v>246280.75</v>
      </c>
      <c r="AD26" s="6">
        <v>85054.69</v>
      </c>
      <c r="AE26" s="6">
        <v>732262.96</v>
      </c>
      <c r="AF26" s="6">
        <v>1124887.17</v>
      </c>
      <c r="AG26" s="6">
        <v>65328.89</v>
      </c>
      <c r="AH26" s="6">
        <v>0</v>
      </c>
      <c r="AI26" s="6">
        <v>0</v>
      </c>
      <c r="AJ26" s="6">
        <v>83.92</v>
      </c>
      <c r="AK26" s="6">
        <v>92473</v>
      </c>
      <c r="AL26" s="6">
        <v>89631.360000000001</v>
      </c>
      <c r="AM26" s="6">
        <v>134041.17000000001</v>
      </c>
      <c r="AN26" s="6">
        <v>24835</v>
      </c>
      <c r="AO26" s="6">
        <v>0</v>
      </c>
      <c r="AP26" s="6">
        <v>39793.160000000003</v>
      </c>
      <c r="AQ26" s="6">
        <v>103853.2</v>
      </c>
      <c r="AR26" s="6">
        <v>0</v>
      </c>
      <c r="AS26" s="6">
        <v>0</v>
      </c>
      <c r="AT26" s="6">
        <v>511884.39</v>
      </c>
      <c r="AU26" s="38">
        <v>19197058.600000001</v>
      </c>
    </row>
    <row r="27" spans="1:47">
      <c r="A27" s="4" t="s">
        <v>22</v>
      </c>
      <c r="B27" s="6">
        <v>174329.60000000001</v>
      </c>
      <c r="C27" s="6">
        <v>0</v>
      </c>
      <c r="D27" s="6">
        <v>0</v>
      </c>
      <c r="E27" s="6">
        <v>4582.83</v>
      </c>
      <c r="F27" s="6">
        <v>357.23</v>
      </c>
      <c r="G27" s="6">
        <v>4120</v>
      </c>
      <c r="H27" s="6">
        <v>1034.48</v>
      </c>
      <c r="I27" s="6">
        <v>3144.86</v>
      </c>
      <c r="J27" s="6">
        <v>0</v>
      </c>
      <c r="K27" s="6">
        <v>25540.16</v>
      </c>
      <c r="L27" s="6">
        <v>4151640.83</v>
      </c>
      <c r="M27" s="6">
        <v>3937340.08</v>
      </c>
      <c r="N27" s="6">
        <v>0</v>
      </c>
      <c r="O27" s="6">
        <v>0</v>
      </c>
      <c r="P27" s="6">
        <v>4389.5200000000004</v>
      </c>
      <c r="Q27" s="6">
        <v>45.36</v>
      </c>
      <c r="R27" s="6">
        <v>703334.03</v>
      </c>
      <c r="S27" s="6">
        <v>1107279.23</v>
      </c>
      <c r="T27" s="6">
        <v>112718.5</v>
      </c>
      <c r="U27" s="6">
        <v>0</v>
      </c>
      <c r="V27" s="6">
        <v>3958398.81</v>
      </c>
      <c r="W27" s="6">
        <v>25401.41</v>
      </c>
      <c r="X27" s="6">
        <v>204.55</v>
      </c>
      <c r="Y27" s="6">
        <v>0</v>
      </c>
      <c r="Z27" s="6">
        <v>3261.44</v>
      </c>
      <c r="AA27" s="6">
        <v>1297592</v>
      </c>
      <c r="AB27" s="6">
        <v>28832.95</v>
      </c>
      <c r="AC27" s="6">
        <v>267391.11</v>
      </c>
      <c r="AD27" s="6">
        <v>419707.16</v>
      </c>
      <c r="AE27" s="6">
        <v>521666.33</v>
      </c>
      <c r="AF27" s="6">
        <v>1237772.81</v>
      </c>
      <c r="AG27" s="6">
        <v>85558.31</v>
      </c>
      <c r="AH27" s="6">
        <v>0</v>
      </c>
      <c r="AI27" s="6">
        <v>0</v>
      </c>
      <c r="AJ27" s="6">
        <v>374.92</v>
      </c>
      <c r="AK27" s="6">
        <v>29736</v>
      </c>
      <c r="AL27" s="6">
        <v>76214</v>
      </c>
      <c r="AM27" s="6">
        <v>186456.66</v>
      </c>
      <c r="AN27" s="6">
        <v>878</v>
      </c>
      <c r="AO27" s="6">
        <v>0</v>
      </c>
      <c r="AP27" s="6">
        <v>38075.18</v>
      </c>
      <c r="AQ27" s="6">
        <v>112012.45</v>
      </c>
      <c r="AR27" s="6">
        <v>0</v>
      </c>
      <c r="AS27" s="6">
        <v>0</v>
      </c>
      <c r="AT27" s="6">
        <v>333444.45</v>
      </c>
      <c r="AU27" s="38">
        <v>18852835.25</v>
      </c>
    </row>
    <row r="28" spans="1:47">
      <c r="A28" s="4" t="s">
        <v>23</v>
      </c>
      <c r="B28" s="6">
        <v>189411.8</v>
      </c>
      <c r="C28" s="6">
        <v>0</v>
      </c>
      <c r="D28" s="6">
        <v>0</v>
      </c>
      <c r="E28" s="6">
        <v>28.26</v>
      </c>
      <c r="F28" s="6">
        <v>0</v>
      </c>
      <c r="G28" s="6">
        <v>490.48</v>
      </c>
      <c r="H28" s="6">
        <v>0</v>
      </c>
      <c r="I28" s="6">
        <v>0</v>
      </c>
      <c r="J28" s="6">
        <v>245.45</v>
      </c>
      <c r="K28" s="6">
        <v>23491.21</v>
      </c>
      <c r="L28" s="6">
        <v>3951994.97</v>
      </c>
      <c r="M28" s="6">
        <v>3682176.66</v>
      </c>
      <c r="N28" s="6">
        <v>0</v>
      </c>
      <c r="O28" s="6">
        <v>0</v>
      </c>
      <c r="P28" s="6">
        <v>3448.2</v>
      </c>
      <c r="Q28" s="6">
        <v>30</v>
      </c>
      <c r="R28" s="6">
        <v>770608.15</v>
      </c>
      <c r="S28" s="6">
        <v>1401962.41</v>
      </c>
      <c r="T28" s="6">
        <v>45584.639999999999</v>
      </c>
      <c r="U28" s="6">
        <v>0</v>
      </c>
      <c r="V28" s="6">
        <v>3432254.67</v>
      </c>
      <c r="W28" s="6">
        <v>47259.26</v>
      </c>
      <c r="X28" s="6">
        <v>4650</v>
      </c>
      <c r="Y28" s="6">
        <v>0</v>
      </c>
      <c r="Z28" s="6">
        <v>594</v>
      </c>
      <c r="AA28" s="6">
        <v>1663755.74</v>
      </c>
      <c r="AB28" s="6">
        <v>22238.68</v>
      </c>
      <c r="AC28" s="6">
        <v>2300294.23</v>
      </c>
      <c r="AD28" s="6">
        <v>903771.57</v>
      </c>
      <c r="AE28" s="6">
        <v>394973.74</v>
      </c>
      <c r="AF28" s="6">
        <v>1746406.49</v>
      </c>
      <c r="AG28" s="6">
        <v>245143.25</v>
      </c>
      <c r="AH28" s="6">
        <v>3245.91</v>
      </c>
      <c r="AI28" s="6">
        <v>0</v>
      </c>
      <c r="AJ28" s="6">
        <v>2531.14</v>
      </c>
      <c r="AK28" s="6">
        <v>73839.95</v>
      </c>
      <c r="AL28" s="6">
        <v>8600</v>
      </c>
      <c r="AM28" s="6">
        <v>194741.94</v>
      </c>
      <c r="AN28" s="6">
        <v>20120</v>
      </c>
      <c r="AO28" s="6">
        <v>0</v>
      </c>
      <c r="AP28" s="6">
        <v>31215.39</v>
      </c>
      <c r="AQ28" s="6">
        <v>89802.240000000005</v>
      </c>
      <c r="AR28" s="6">
        <v>0</v>
      </c>
      <c r="AS28" s="6">
        <v>0</v>
      </c>
      <c r="AT28" s="6">
        <v>143066.96</v>
      </c>
      <c r="AU28" s="38">
        <v>21397977.390000001</v>
      </c>
    </row>
    <row r="29" spans="1:47">
      <c r="A29" s="4"/>
      <c r="B29" s="43">
        <f t="shared" ref="B29:AU29" si="1">SUBTOTAL(109,B17:B28)</f>
        <v>2905558.36</v>
      </c>
      <c r="C29" s="43">
        <f t="shared" si="1"/>
        <v>0</v>
      </c>
      <c r="D29" s="43">
        <f t="shared" si="1"/>
        <v>22.72</v>
      </c>
      <c r="E29" s="43">
        <f t="shared" si="1"/>
        <v>46256.83</v>
      </c>
      <c r="F29" s="43">
        <f t="shared" si="1"/>
        <v>1182.49</v>
      </c>
      <c r="G29" s="43">
        <f t="shared" si="1"/>
        <v>18198.039999999997</v>
      </c>
      <c r="H29" s="43">
        <f t="shared" si="1"/>
        <v>5565.99</v>
      </c>
      <c r="I29" s="43">
        <f t="shared" si="1"/>
        <v>12865.300000000001</v>
      </c>
      <c r="J29" s="43">
        <f t="shared" si="1"/>
        <v>940.06999999999994</v>
      </c>
      <c r="K29" s="43">
        <f t="shared" si="1"/>
        <v>553895.33000000007</v>
      </c>
      <c r="L29" s="43">
        <f t="shared" si="1"/>
        <v>63198866.210000008</v>
      </c>
      <c r="M29" s="43">
        <f t="shared" si="1"/>
        <v>48703271.659999996</v>
      </c>
      <c r="N29" s="43">
        <f t="shared" si="1"/>
        <v>1029.74</v>
      </c>
      <c r="O29" s="43">
        <f t="shared" si="1"/>
        <v>4211.13</v>
      </c>
      <c r="P29" s="43">
        <f t="shared" si="1"/>
        <v>91757.99</v>
      </c>
      <c r="Q29" s="43">
        <f t="shared" si="1"/>
        <v>13281.520000000002</v>
      </c>
      <c r="R29" s="43">
        <f t="shared" si="1"/>
        <v>9586039.6500000004</v>
      </c>
      <c r="S29" s="43">
        <f t="shared" si="1"/>
        <v>9308297.0600000005</v>
      </c>
      <c r="T29" s="43">
        <f t="shared" si="1"/>
        <v>664645.39</v>
      </c>
      <c r="U29" s="43">
        <f t="shared" si="1"/>
        <v>0</v>
      </c>
      <c r="V29" s="43">
        <f t="shared" si="1"/>
        <v>22824026.079999998</v>
      </c>
      <c r="W29" s="43">
        <f t="shared" si="1"/>
        <v>243238.42</v>
      </c>
      <c r="X29" s="43">
        <f t="shared" si="1"/>
        <v>20561.189999999999</v>
      </c>
      <c r="Y29" s="43">
        <f t="shared" si="1"/>
        <v>25293.66</v>
      </c>
      <c r="Z29" s="43">
        <f t="shared" si="1"/>
        <v>16956.68</v>
      </c>
      <c r="AA29" s="43">
        <f t="shared" si="1"/>
        <v>6224611.25</v>
      </c>
      <c r="AB29" s="43">
        <f t="shared" si="1"/>
        <v>160680.70000000001</v>
      </c>
      <c r="AC29" s="43">
        <f t="shared" si="1"/>
        <v>27707025.529999997</v>
      </c>
      <c r="AD29" s="43">
        <f t="shared" si="1"/>
        <v>10423385.01</v>
      </c>
      <c r="AE29" s="43">
        <f t="shared" si="1"/>
        <v>7902744.1299999999</v>
      </c>
      <c r="AF29" s="43">
        <f t="shared" si="1"/>
        <v>12159962.530000001</v>
      </c>
      <c r="AG29" s="43">
        <f t="shared" si="1"/>
        <v>1298830.8799999999</v>
      </c>
      <c r="AH29" s="43">
        <f t="shared" si="1"/>
        <v>17664.61</v>
      </c>
      <c r="AI29" s="43">
        <f t="shared" si="1"/>
        <v>0</v>
      </c>
      <c r="AJ29" s="43">
        <f t="shared" si="1"/>
        <v>9319.24</v>
      </c>
      <c r="AK29" s="43">
        <f t="shared" si="1"/>
        <v>986255.05999999994</v>
      </c>
      <c r="AL29" s="43">
        <f t="shared" si="1"/>
        <v>930622.41</v>
      </c>
      <c r="AM29" s="43">
        <f t="shared" si="1"/>
        <v>2065394.4899999998</v>
      </c>
      <c r="AN29" s="43">
        <f t="shared" si="1"/>
        <v>182784.55</v>
      </c>
      <c r="AO29" s="43">
        <f t="shared" si="1"/>
        <v>20</v>
      </c>
      <c r="AP29" s="43">
        <f t="shared" si="1"/>
        <v>410319.05</v>
      </c>
      <c r="AQ29" s="43">
        <f t="shared" si="1"/>
        <v>533433.44999999995</v>
      </c>
      <c r="AR29" s="43">
        <f t="shared" si="1"/>
        <v>317.52</v>
      </c>
      <c r="AS29" s="43">
        <f t="shared" si="1"/>
        <v>0</v>
      </c>
      <c r="AT29" s="43">
        <f t="shared" si="1"/>
        <v>1637822.3699999999</v>
      </c>
      <c r="AU29" s="116">
        <f t="shared" si="1"/>
        <v>230897154.29000002</v>
      </c>
    </row>
    <row r="30" spans="1:47">
      <c r="A30" s="4" t="s">
        <v>24</v>
      </c>
      <c r="B30" s="6">
        <v>150394.35999999999</v>
      </c>
      <c r="C30" s="6">
        <v>0</v>
      </c>
      <c r="D30" s="6">
        <v>0</v>
      </c>
      <c r="E30" s="6">
        <v>16800</v>
      </c>
      <c r="F30" s="6">
        <v>0</v>
      </c>
      <c r="G30" s="6">
        <v>0</v>
      </c>
      <c r="H30" s="6">
        <v>0</v>
      </c>
      <c r="I30" s="6">
        <v>817.5</v>
      </c>
      <c r="J30" s="6">
        <v>0</v>
      </c>
      <c r="K30" s="6">
        <v>56920.81</v>
      </c>
      <c r="L30" s="6">
        <v>4231443.68</v>
      </c>
      <c r="M30" s="6">
        <v>3014839.3</v>
      </c>
      <c r="N30" s="6">
        <v>0</v>
      </c>
      <c r="O30" s="6">
        <v>535</v>
      </c>
      <c r="P30" s="6">
        <v>9299.0400000000009</v>
      </c>
      <c r="Q30" s="6">
        <v>0</v>
      </c>
      <c r="R30" s="6">
        <v>833794.51</v>
      </c>
      <c r="S30" s="6">
        <v>1013653.42</v>
      </c>
      <c r="T30" s="6">
        <v>83044.960000000006</v>
      </c>
      <c r="U30" s="6">
        <v>0</v>
      </c>
      <c r="V30" s="6">
        <v>2775101.94</v>
      </c>
      <c r="W30" s="6">
        <v>43057.26</v>
      </c>
      <c r="X30" s="6">
        <v>4710</v>
      </c>
      <c r="Y30" s="6">
        <v>1002.67</v>
      </c>
      <c r="Z30" s="6">
        <v>0</v>
      </c>
      <c r="AA30" s="6">
        <v>149290.12</v>
      </c>
      <c r="AB30" s="6">
        <v>3833.37</v>
      </c>
      <c r="AC30" s="6">
        <v>5617720.4000000004</v>
      </c>
      <c r="AD30" s="6">
        <v>1773931.6</v>
      </c>
      <c r="AE30" s="6">
        <v>578896.43999999994</v>
      </c>
      <c r="AF30" s="6">
        <v>493841</v>
      </c>
      <c r="AG30" s="6">
        <v>41309</v>
      </c>
      <c r="AH30" s="6">
        <v>3859.28</v>
      </c>
      <c r="AI30" s="6">
        <v>0</v>
      </c>
      <c r="AJ30" s="6">
        <v>0</v>
      </c>
      <c r="AK30" s="6">
        <v>26797.63</v>
      </c>
      <c r="AL30" s="6">
        <v>12841.18</v>
      </c>
      <c r="AM30" s="6">
        <v>130549.95</v>
      </c>
      <c r="AN30" s="6">
        <v>6706</v>
      </c>
      <c r="AO30" s="6">
        <v>0</v>
      </c>
      <c r="AP30" s="6">
        <v>13675.77</v>
      </c>
      <c r="AQ30" s="6">
        <v>56866.92</v>
      </c>
      <c r="AR30" s="6">
        <v>0</v>
      </c>
      <c r="AS30" s="6">
        <v>0</v>
      </c>
      <c r="AT30" s="6">
        <v>101087.38</v>
      </c>
      <c r="AU30" s="38">
        <v>21246620.489999998</v>
      </c>
    </row>
    <row r="31" spans="1:47">
      <c r="A31" s="4" t="s">
        <v>25</v>
      </c>
      <c r="B31" s="6">
        <v>120688.77</v>
      </c>
      <c r="C31" s="6">
        <v>0</v>
      </c>
      <c r="D31" s="6">
        <v>0</v>
      </c>
      <c r="E31" s="6">
        <v>0</v>
      </c>
      <c r="F31" s="6">
        <v>0</v>
      </c>
      <c r="G31" s="6">
        <v>4084.59</v>
      </c>
      <c r="H31" s="6">
        <v>1587</v>
      </c>
      <c r="I31" s="6">
        <v>2713</v>
      </c>
      <c r="J31" s="6">
        <v>0</v>
      </c>
      <c r="K31" s="6">
        <v>84798.32</v>
      </c>
      <c r="L31" s="6">
        <v>4012502.66</v>
      </c>
      <c r="M31" s="6">
        <v>3004043.87</v>
      </c>
      <c r="N31" s="6">
        <v>0</v>
      </c>
      <c r="O31" s="6">
        <v>0</v>
      </c>
      <c r="P31" s="6">
        <v>21113.56</v>
      </c>
      <c r="Q31" s="6">
        <v>138.09</v>
      </c>
      <c r="R31" s="6">
        <v>750484.19</v>
      </c>
      <c r="S31" s="6">
        <v>891997.67</v>
      </c>
      <c r="T31" s="6">
        <v>49335.07</v>
      </c>
      <c r="U31" s="6">
        <v>0</v>
      </c>
      <c r="V31" s="6">
        <v>1848477.71</v>
      </c>
      <c r="W31" s="6">
        <v>43615.6</v>
      </c>
      <c r="X31" s="6">
        <v>514</v>
      </c>
      <c r="Y31" s="6">
        <v>0</v>
      </c>
      <c r="Z31" s="6">
        <v>431</v>
      </c>
      <c r="AA31" s="6">
        <v>104217.9</v>
      </c>
      <c r="AB31" s="6">
        <v>32202.44</v>
      </c>
      <c r="AC31" s="6">
        <v>5757380.75</v>
      </c>
      <c r="AD31" s="6">
        <v>1968439.84</v>
      </c>
      <c r="AE31" s="6">
        <v>525800.63</v>
      </c>
      <c r="AF31" s="6">
        <v>864583</v>
      </c>
      <c r="AG31" s="6">
        <v>127287</v>
      </c>
      <c r="AH31" s="6">
        <v>0</v>
      </c>
      <c r="AI31" s="6">
        <v>0</v>
      </c>
      <c r="AJ31" s="6">
        <v>0</v>
      </c>
      <c r="AK31" s="6">
        <v>54112.05</v>
      </c>
      <c r="AL31" s="6">
        <v>69642.33</v>
      </c>
      <c r="AM31" s="6">
        <v>131452.82999999999</v>
      </c>
      <c r="AN31" s="6">
        <v>0</v>
      </c>
      <c r="AO31" s="6">
        <v>0</v>
      </c>
      <c r="AP31" s="6">
        <v>3552.33</v>
      </c>
      <c r="AQ31" s="6">
        <v>33588.559999999998</v>
      </c>
      <c r="AR31" s="6">
        <v>0</v>
      </c>
      <c r="AS31" s="6">
        <v>0</v>
      </c>
      <c r="AT31" s="6">
        <v>109849.59</v>
      </c>
      <c r="AU31" s="38">
        <v>20618634.350000001</v>
      </c>
    </row>
    <row r="32" spans="1:47">
      <c r="A32" s="4" t="s">
        <v>26</v>
      </c>
      <c r="B32" s="6">
        <v>104668.18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991.9</v>
      </c>
      <c r="J32" s="6">
        <v>0</v>
      </c>
      <c r="K32" s="6">
        <v>61332.9</v>
      </c>
      <c r="L32" s="6">
        <v>4524719.4800000004</v>
      </c>
      <c r="M32" s="6">
        <v>3531698.98</v>
      </c>
      <c r="N32" s="6">
        <v>0</v>
      </c>
      <c r="O32" s="6">
        <v>0</v>
      </c>
      <c r="P32" s="6">
        <v>58190.49</v>
      </c>
      <c r="Q32" s="6">
        <v>0</v>
      </c>
      <c r="R32" s="6">
        <v>831134.49</v>
      </c>
      <c r="S32" s="6">
        <v>470083.3</v>
      </c>
      <c r="T32" s="6">
        <v>28418.720000000001</v>
      </c>
      <c r="U32" s="6">
        <v>227.5</v>
      </c>
      <c r="V32" s="6">
        <v>895956.56</v>
      </c>
      <c r="W32" s="6">
        <v>37586.68</v>
      </c>
      <c r="X32" s="6">
        <v>275</v>
      </c>
      <c r="Y32" s="6">
        <v>1240</v>
      </c>
      <c r="Z32" s="6">
        <v>3476.24</v>
      </c>
      <c r="AA32" s="6">
        <v>320149.84999999998</v>
      </c>
      <c r="AB32" s="6">
        <v>2513.4299999999998</v>
      </c>
      <c r="AC32" s="6">
        <v>4327754.7</v>
      </c>
      <c r="AD32" s="6">
        <v>2179073.52</v>
      </c>
      <c r="AE32" s="6">
        <v>604985.89</v>
      </c>
      <c r="AF32" s="6">
        <v>745150.5</v>
      </c>
      <c r="AG32" s="6">
        <v>135944.79999999999</v>
      </c>
      <c r="AH32" s="6">
        <v>0</v>
      </c>
      <c r="AI32" s="6">
        <v>0</v>
      </c>
      <c r="AJ32" s="6">
        <v>0</v>
      </c>
      <c r="AK32" s="6">
        <v>76290.75</v>
      </c>
      <c r="AL32" s="6">
        <v>58955.68</v>
      </c>
      <c r="AM32" s="6">
        <v>162876.32</v>
      </c>
      <c r="AN32" s="6">
        <v>19152</v>
      </c>
      <c r="AO32" s="6">
        <v>0</v>
      </c>
      <c r="AP32" s="6">
        <v>25</v>
      </c>
      <c r="AQ32" s="6">
        <v>31764.639999999999</v>
      </c>
      <c r="AR32" s="6">
        <v>0</v>
      </c>
      <c r="AS32" s="6">
        <v>0</v>
      </c>
      <c r="AT32" s="6">
        <v>152066.10999999999</v>
      </c>
      <c r="AU32" s="38">
        <v>19366703.609999999</v>
      </c>
    </row>
    <row r="33" spans="1:47">
      <c r="A33" s="4" t="s">
        <v>27</v>
      </c>
      <c r="B33" s="6">
        <v>86410.8</v>
      </c>
      <c r="C33" s="6">
        <v>0</v>
      </c>
      <c r="D33" s="6">
        <v>0</v>
      </c>
      <c r="E33" s="6">
        <v>2406.75</v>
      </c>
      <c r="F33" s="6">
        <v>0</v>
      </c>
      <c r="G33" s="6">
        <v>746.15</v>
      </c>
      <c r="H33" s="6">
        <v>90.71</v>
      </c>
      <c r="I33" s="6">
        <v>610.4</v>
      </c>
      <c r="J33" s="6">
        <v>245.45</v>
      </c>
      <c r="K33" s="6">
        <v>65175.13</v>
      </c>
      <c r="L33" s="6">
        <v>4602902.78</v>
      </c>
      <c r="M33" s="6">
        <v>3948360.63</v>
      </c>
      <c r="N33" s="6">
        <v>0</v>
      </c>
      <c r="O33" s="6">
        <v>0</v>
      </c>
      <c r="P33" s="6">
        <v>54544.35</v>
      </c>
      <c r="Q33" s="6">
        <v>0</v>
      </c>
      <c r="R33" s="6">
        <v>801734.87</v>
      </c>
      <c r="S33" s="6">
        <v>231723.33</v>
      </c>
      <c r="T33" s="6">
        <v>27046.63</v>
      </c>
      <c r="U33" s="6">
        <v>181</v>
      </c>
      <c r="V33" s="6">
        <v>537922.54</v>
      </c>
      <c r="W33" s="6">
        <v>13654.6</v>
      </c>
      <c r="X33" s="6">
        <v>2057</v>
      </c>
      <c r="Y33" s="6">
        <v>1349</v>
      </c>
      <c r="Z33" s="6">
        <v>1814.4</v>
      </c>
      <c r="AA33" s="6">
        <v>513116.15</v>
      </c>
      <c r="AB33" s="6">
        <v>2737.77</v>
      </c>
      <c r="AC33" s="6">
        <v>4115279.4</v>
      </c>
      <c r="AD33" s="6">
        <v>2687471.11</v>
      </c>
      <c r="AE33" s="6">
        <v>488739.69</v>
      </c>
      <c r="AF33" s="6">
        <v>823804.25</v>
      </c>
      <c r="AG33" s="6">
        <v>120865.12</v>
      </c>
      <c r="AH33" s="6">
        <v>0</v>
      </c>
      <c r="AI33" s="6">
        <v>0</v>
      </c>
      <c r="AJ33" s="6">
        <v>0</v>
      </c>
      <c r="AK33" s="6">
        <v>43096.959999999999</v>
      </c>
      <c r="AL33" s="6">
        <v>81175.850000000006</v>
      </c>
      <c r="AM33" s="6">
        <v>174967.83</v>
      </c>
      <c r="AN33" s="6">
        <v>0</v>
      </c>
      <c r="AO33" s="6">
        <v>0</v>
      </c>
      <c r="AP33" s="6">
        <v>12166.04</v>
      </c>
      <c r="AQ33" s="6">
        <v>14550.96</v>
      </c>
      <c r="AR33" s="6">
        <v>0</v>
      </c>
      <c r="AS33" s="6">
        <v>0</v>
      </c>
      <c r="AT33" s="6">
        <v>132307.37</v>
      </c>
      <c r="AU33" s="38">
        <v>19589255.02</v>
      </c>
    </row>
    <row r="34" spans="1:47">
      <c r="A34" s="4" t="s">
        <v>28</v>
      </c>
      <c r="B34" s="6">
        <v>108024.4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545</v>
      </c>
      <c r="J34" s="6">
        <v>245.45</v>
      </c>
      <c r="K34" s="6">
        <v>42797.02</v>
      </c>
      <c r="L34" s="6">
        <v>5518313.8200000003</v>
      </c>
      <c r="M34" s="6">
        <v>3707405.59</v>
      </c>
      <c r="N34" s="6">
        <v>0</v>
      </c>
      <c r="O34" s="6">
        <v>0</v>
      </c>
      <c r="P34" s="6">
        <v>44300.32</v>
      </c>
      <c r="Q34" s="6">
        <v>0</v>
      </c>
      <c r="R34" s="6">
        <v>860901.84</v>
      </c>
      <c r="S34" s="6">
        <v>172207.81</v>
      </c>
      <c r="T34" s="6">
        <v>21712.99</v>
      </c>
      <c r="U34" s="6">
        <v>275</v>
      </c>
      <c r="V34" s="6">
        <v>327376.73</v>
      </c>
      <c r="W34" s="6">
        <v>4001.04</v>
      </c>
      <c r="X34" s="6">
        <v>3160</v>
      </c>
      <c r="Y34" s="6">
        <v>2007</v>
      </c>
      <c r="Z34" s="6">
        <v>90.72</v>
      </c>
      <c r="AA34" s="6">
        <v>297626.99</v>
      </c>
      <c r="AB34" s="6">
        <v>53878.720000000001</v>
      </c>
      <c r="AC34" s="6">
        <v>4012327.24</v>
      </c>
      <c r="AD34" s="6">
        <v>1576066.57</v>
      </c>
      <c r="AE34" s="6">
        <v>441163.24</v>
      </c>
      <c r="AF34" s="6">
        <v>733448.49</v>
      </c>
      <c r="AG34" s="6">
        <v>67085.960000000006</v>
      </c>
      <c r="AH34" s="6">
        <v>838</v>
      </c>
      <c r="AI34" s="6">
        <v>0</v>
      </c>
      <c r="AJ34" s="6">
        <v>0</v>
      </c>
      <c r="AK34" s="6">
        <v>41799.800000000003</v>
      </c>
      <c r="AL34" s="6">
        <v>307746.15000000002</v>
      </c>
      <c r="AM34" s="6">
        <v>261457</v>
      </c>
      <c r="AN34" s="6">
        <v>8710.4699999999993</v>
      </c>
      <c r="AO34" s="6">
        <v>0</v>
      </c>
      <c r="AP34" s="6">
        <v>33803.910000000003</v>
      </c>
      <c r="AQ34" s="6">
        <v>1493.88</v>
      </c>
      <c r="AR34" s="6">
        <v>0</v>
      </c>
      <c r="AS34" s="6">
        <v>0</v>
      </c>
      <c r="AT34" s="6">
        <v>98886.36</v>
      </c>
      <c r="AU34" s="38">
        <v>18749697.510000002</v>
      </c>
    </row>
    <row r="35" spans="1:47">
      <c r="A35" s="4" t="s">
        <v>29</v>
      </c>
      <c r="B35" s="6">
        <v>88666.78</v>
      </c>
      <c r="C35" s="6">
        <v>0</v>
      </c>
      <c r="D35" s="6">
        <v>0</v>
      </c>
      <c r="E35" s="6">
        <v>0</v>
      </c>
      <c r="F35" s="6">
        <v>0</v>
      </c>
      <c r="G35" s="6">
        <v>6000.59</v>
      </c>
      <c r="H35" s="6">
        <v>2590</v>
      </c>
      <c r="I35" s="6">
        <v>404.4</v>
      </c>
      <c r="J35" s="6">
        <v>0</v>
      </c>
      <c r="K35" s="6">
        <v>31565.03</v>
      </c>
      <c r="L35" s="6">
        <v>6293455.0499999998</v>
      </c>
      <c r="M35" s="6">
        <v>3554071.87</v>
      </c>
      <c r="N35" s="6">
        <v>0</v>
      </c>
      <c r="O35" s="6">
        <v>0</v>
      </c>
      <c r="P35" s="6">
        <v>7900.6</v>
      </c>
      <c r="Q35" s="6">
        <v>544.32000000000005</v>
      </c>
      <c r="R35" s="6">
        <v>998648.71</v>
      </c>
      <c r="S35" s="6">
        <v>152948.85999999999</v>
      </c>
      <c r="T35" s="6">
        <v>12341.35</v>
      </c>
      <c r="U35" s="6">
        <v>408</v>
      </c>
      <c r="V35" s="6">
        <v>241824.43</v>
      </c>
      <c r="W35" s="6">
        <v>0</v>
      </c>
      <c r="X35" s="6">
        <v>4654</v>
      </c>
      <c r="Y35" s="6">
        <v>2411</v>
      </c>
      <c r="Z35" s="6">
        <v>0</v>
      </c>
      <c r="AA35" s="6">
        <v>378810.2</v>
      </c>
      <c r="AB35" s="6">
        <v>3046.58</v>
      </c>
      <c r="AC35" s="6">
        <v>2764905.85</v>
      </c>
      <c r="AD35" s="6">
        <v>175198.36</v>
      </c>
      <c r="AE35" s="6">
        <v>694104.89</v>
      </c>
      <c r="AF35" s="6">
        <v>606964.84</v>
      </c>
      <c r="AG35" s="6">
        <v>24606</v>
      </c>
      <c r="AH35" s="6">
        <v>835</v>
      </c>
      <c r="AI35" s="6">
        <v>0</v>
      </c>
      <c r="AJ35" s="6">
        <v>735</v>
      </c>
      <c r="AK35" s="6">
        <v>115230.56</v>
      </c>
      <c r="AL35" s="6">
        <v>98128.68</v>
      </c>
      <c r="AM35" s="6">
        <v>232877.54</v>
      </c>
      <c r="AN35" s="6">
        <v>23010</v>
      </c>
      <c r="AO35" s="6">
        <v>0</v>
      </c>
      <c r="AP35" s="6">
        <v>37777.919999999998</v>
      </c>
      <c r="AQ35" s="6">
        <v>385.8</v>
      </c>
      <c r="AR35" s="6">
        <v>272.16000000000003</v>
      </c>
      <c r="AS35" s="6">
        <v>0</v>
      </c>
      <c r="AT35" s="6">
        <v>72722.5</v>
      </c>
      <c r="AU35" s="38">
        <v>16628046.869999999</v>
      </c>
    </row>
    <row r="36" spans="1:47">
      <c r="A36" s="4" t="s">
        <v>30</v>
      </c>
      <c r="B36" s="6">
        <v>78575.399999999994</v>
      </c>
      <c r="C36" s="6">
        <v>0</v>
      </c>
      <c r="D36" s="6">
        <v>0</v>
      </c>
      <c r="E36" s="6">
        <v>1030</v>
      </c>
      <c r="F36" s="6">
        <v>0</v>
      </c>
      <c r="G36" s="6">
        <v>2290.87</v>
      </c>
      <c r="H36" s="6">
        <v>73.05</v>
      </c>
      <c r="I36" s="6">
        <v>130.80000000000001</v>
      </c>
      <c r="J36" s="6">
        <v>0</v>
      </c>
      <c r="K36" s="6">
        <v>11563.95</v>
      </c>
      <c r="L36" s="6">
        <v>6839228.3899999997</v>
      </c>
      <c r="M36" s="6">
        <v>3753106.89</v>
      </c>
      <c r="N36" s="6">
        <v>0</v>
      </c>
      <c r="O36" s="6">
        <v>0.1</v>
      </c>
      <c r="P36" s="6">
        <v>945.31</v>
      </c>
      <c r="Q36" s="6">
        <v>7631.98</v>
      </c>
      <c r="R36" s="6">
        <v>934872.21</v>
      </c>
      <c r="S36" s="6">
        <v>531585.51</v>
      </c>
      <c r="T36" s="6">
        <v>6602.7</v>
      </c>
      <c r="U36" s="6">
        <v>680</v>
      </c>
      <c r="V36" s="6">
        <v>628986.37</v>
      </c>
      <c r="W36" s="6">
        <v>18491.52</v>
      </c>
      <c r="X36" s="6">
        <v>1862</v>
      </c>
      <c r="Y36" s="6">
        <v>0</v>
      </c>
      <c r="Z36" s="6">
        <v>0.1</v>
      </c>
      <c r="AA36" s="6">
        <v>134193.71</v>
      </c>
      <c r="AB36" s="6">
        <v>24903.01</v>
      </c>
      <c r="AC36" s="6">
        <v>1055826.8799999999</v>
      </c>
      <c r="AD36" s="6">
        <v>252592.59</v>
      </c>
      <c r="AE36" s="6">
        <v>839243.73</v>
      </c>
      <c r="AF36" s="6">
        <v>1112636.82</v>
      </c>
      <c r="AG36" s="6">
        <v>102652</v>
      </c>
      <c r="AH36" s="6">
        <v>2483.4299999999998</v>
      </c>
      <c r="AI36" s="6">
        <v>0</v>
      </c>
      <c r="AJ36" s="6">
        <v>871</v>
      </c>
      <c r="AK36" s="6">
        <v>449167.59</v>
      </c>
      <c r="AL36" s="6">
        <v>122639.28</v>
      </c>
      <c r="AM36" s="6">
        <v>230711.4</v>
      </c>
      <c r="AN36" s="6">
        <v>23379</v>
      </c>
      <c r="AO36" s="6">
        <v>0</v>
      </c>
      <c r="AP36" s="6">
        <v>53611.67</v>
      </c>
      <c r="AQ36" s="6">
        <v>1041.5999999999999</v>
      </c>
      <c r="AR36" s="6">
        <v>408.24</v>
      </c>
      <c r="AS36" s="6">
        <v>0</v>
      </c>
      <c r="AT36" s="6">
        <v>189434.1</v>
      </c>
      <c r="AU36" s="38">
        <v>17413453.199999999</v>
      </c>
    </row>
    <row r="37" spans="1:47">
      <c r="A37" s="4" t="s">
        <v>31</v>
      </c>
      <c r="B37" s="6">
        <v>67385.64</v>
      </c>
      <c r="C37" s="6">
        <v>0</v>
      </c>
      <c r="D37" s="6">
        <v>0</v>
      </c>
      <c r="E37" s="6">
        <v>0</v>
      </c>
      <c r="F37" s="6">
        <v>0</v>
      </c>
      <c r="G37" s="6">
        <v>5216.37</v>
      </c>
      <c r="H37" s="6">
        <v>680.4</v>
      </c>
      <c r="I37" s="6">
        <v>362.88</v>
      </c>
      <c r="J37" s="6">
        <v>0</v>
      </c>
      <c r="K37" s="6">
        <v>17659.740000000002</v>
      </c>
      <c r="L37" s="6">
        <v>6428720.8099999996</v>
      </c>
      <c r="M37" s="6">
        <v>3952500.48</v>
      </c>
      <c r="N37" s="6">
        <v>0</v>
      </c>
      <c r="O37" s="6">
        <v>0</v>
      </c>
      <c r="P37" s="6">
        <v>11092.94</v>
      </c>
      <c r="Q37" s="6">
        <v>5772.06</v>
      </c>
      <c r="R37" s="6">
        <v>735175.13</v>
      </c>
      <c r="S37" s="6">
        <v>785794.99</v>
      </c>
      <c r="T37" s="6">
        <v>102807.39</v>
      </c>
      <c r="U37" s="6">
        <v>317</v>
      </c>
      <c r="V37" s="6">
        <v>1374464.38</v>
      </c>
      <c r="W37" s="6">
        <v>12878.06</v>
      </c>
      <c r="X37" s="6">
        <v>498</v>
      </c>
      <c r="Y37" s="6">
        <v>0</v>
      </c>
      <c r="Z37" s="6">
        <v>272.16000000000003</v>
      </c>
      <c r="AA37" s="6">
        <v>246458</v>
      </c>
      <c r="AB37" s="6">
        <v>24177.46</v>
      </c>
      <c r="AC37" s="6">
        <v>2036928.51</v>
      </c>
      <c r="AD37" s="6">
        <v>155796.66</v>
      </c>
      <c r="AE37" s="6">
        <v>574450.64</v>
      </c>
      <c r="AF37" s="6">
        <v>1709772.24</v>
      </c>
      <c r="AG37" s="6">
        <v>122163.96</v>
      </c>
      <c r="AH37" s="6">
        <v>3892</v>
      </c>
      <c r="AI37" s="6">
        <v>0</v>
      </c>
      <c r="AJ37" s="6">
        <v>871</v>
      </c>
      <c r="AK37" s="6">
        <v>302523.03999999998</v>
      </c>
      <c r="AL37" s="6">
        <v>50237</v>
      </c>
      <c r="AM37" s="6">
        <v>306133.71999999997</v>
      </c>
      <c r="AN37" s="6">
        <v>25695.42</v>
      </c>
      <c r="AO37" s="6">
        <v>0</v>
      </c>
      <c r="AP37" s="6">
        <v>112824.54</v>
      </c>
      <c r="AQ37" s="6">
        <v>3263.08</v>
      </c>
      <c r="AR37" s="6">
        <v>45.36</v>
      </c>
      <c r="AS37" s="6">
        <v>0</v>
      </c>
      <c r="AT37" s="6">
        <v>315393.94</v>
      </c>
      <c r="AU37" s="38">
        <v>19492225</v>
      </c>
    </row>
    <row r="38" spans="1:47">
      <c r="A38" s="4" t="s">
        <v>32</v>
      </c>
      <c r="B38" s="6">
        <v>48002</v>
      </c>
      <c r="C38" s="6">
        <v>0</v>
      </c>
      <c r="D38" s="6">
        <v>0</v>
      </c>
      <c r="E38" s="6">
        <v>2495</v>
      </c>
      <c r="F38" s="6">
        <v>0</v>
      </c>
      <c r="G38" s="6">
        <v>0</v>
      </c>
      <c r="H38" s="6">
        <v>0</v>
      </c>
      <c r="I38" s="6">
        <v>1558.7</v>
      </c>
      <c r="J38" s="6">
        <v>0</v>
      </c>
      <c r="K38" s="6">
        <v>9157.4</v>
      </c>
      <c r="L38" s="6">
        <v>5617964.2199999997</v>
      </c>
      <c r="M38" s="6">
        <v>4292373.28</v>
      </c>
      <c r="N38" s="6">
        <v>5610.5</v>
      </c>
      <c r="O38" s="6">
        <v>0</v>
      </c>
      <c r="P38" s="6">
        <v>34738.14</v>
      </c>
      <c r="Q38" s="6">
        <v>10181.36</v>
      </c>
      <c r="R38" s="6">
        <v>767605.42</v>
      </c>
      <c r="S38" s="6">
        <v>853991.89</v>
      </c>
      <c r="T38" s="6">
        <v>106053</v>
      </c>
      <c r="U38" s="6">
        <v>951</v>
      </c>
      <c r="V38" s="6">
        <v>1882289.87</v>
      </c>
      <c r="W38" s="6">
        <v>8000.46</v>
      </c>
      <c r="X38" s="6">
        <v>0</v>
      </c>
      <c r="Y38" s="6">
        <v>181.4</v>
      </c>
      <c r="Z38" s="6">
        <v>2061.84</v>
      </c>
      <c r="AA38" s="6">
        <v>472989</v>
      </c>
      <c r="AB38" s="6">
        <v>21438.75</v>
      </c>
      <c r="AC38" s="6">
        <v>2377100.14</v>
      </c>
      <c r="AD38" s="6">
        <v>34043.68</v>
      </c>
      <c r="AE38" s="6">
        <v>462506.1</v>
      </c>
      <c r="AF38" s="6">
        <v>1246382.1000000001</v>
      </c>
      <c r="AG38" s="6">
        <v>132029.44</v>
      </c>
      <c r="AH38" s="6">
        <v>0</v>
      </c>
      <c r="AI38" s="6">
        <v>0</v>
      </c>
      <c r="AJ38" s="6">
        <v>0</v>
      </c>
      <c r="AK38" s="6">
        <v>207217.76</v>
      </c>
      <c r="AL38" s="6">
        <v>40376</v>
      </c>
      <c r="AM38" s="6">
        <v>260438.01</v>
      </c>
      <c r="AN38" s="6">
        <v>22995</v>
      </c>
      <c r="AO38" s="6">
        <v>0</v>
      </c>
      <c r="AP38" s="6">
        <v>51535.59</v>
      </c>
      <c r="AQ38" s="6">
        <v>10561.48</v>
      </c>
      <c r="AR38" s="6">
        <v>0</v>
      </c>
      <c r="AS38" s="6">
        <v>0</v>
      </c>
      <c r="AT38" s="6">
        <v>426127.96</v>
      </c>
      <c r="AU38" s="38">
        <v>19408956.489999998</v>
      </c>
    </row>
    <row r="39" spans="1:47">
      <c r="A39" s="4" t="s">
        <v>33</v>
      </c>
      <c r="B39" s="6">
        <v>16250</v>
      </c>
      <c r="C39" s="6">
        <v>0</v>
      </c>
      <c r="D39" s="6">
        <v>0</v>
      </c>
      <c r="E39" s="6">
        <v>0</v>
      </c>
      <c r="F39" s="6">
        <v>0</v>
      </c>
      <c r="G39" s="6">
        <v>4082.38</v>
      </c>
      <c r="H39" s="6">
        <v>453.6</v>
      </c>
      <c r="I39" s="6">
        <v>1424.67</v>
      </c>
      <c r="J39" s="6">
        <v>0</v>
      </c>
      <c r="K39" s="6">
        <v>12089.37</v>
      </c>
      <c r="L39" s="6">
        <v>5236626.08</v>
      </c>
      <c r="M39" s="6">
        <v>4061451.87</v>
      </c>
      <c r="N39" s="6">
        <v>0</v>
      </c>
      <c r="O39" s="6">
        <v>0</v>
      </c>
      <c r="P39" s="6">
        <v>15622.51</v>
      </c>
      <c r="Q39" s="6">
        <v>269.44</v>
      </c>
      <c r="R39" s="6">
        <v>603006.28</v>
      </c>
      <c r="S39" s="6">
        <v>1123227.31</v>
      </c>
      <c r="T39" s="6">
        <v>40191</v>
      </c>
      <c r="U39" s="6">
        <v>1042</v>
      </c>
      <c r="V39" s="6">
        <v>2348686.09</v>
      </c>
      <c r="W39" s="6">
        <v>19487.61</v>
      </c>
      <c r="X39" s="6">
        <v>272</v>
      </c>
      <c r="Y39" s="6">
        <v>144.80000000000001</v>
      </c>
      <c r="Z39" s="6">
        <v>1038.96</v>
      </c>
      <c r="AA39" s="6">
        <v>432893</v>
      </c>
      <c r="AB39" s="6">
        <v>34708.19</v>
      </c>
      <c r="AC39" s="6">
        <v>306632.17</v>
      </c>
      <c r="AD39" s="6">
        <v>128093.16</v>
      </c>
      <c r="AE39" s="6">
        <v>419425.72</v>
      </c>
      <c r="AF39" s="6">
        <v>956944.76</v>
      </c>
      <c r="AG39" s="6">
        <v>183918.56</v>
      </c>
      <c r="AH39" s="6">
        <v>0</v>
      </c>
      <c r="AI39" s="6">
        <v>0</v>
      </c>
      <c r="AJ39" s="6">
        <v>0</v>
      </c>
      <c r="AK39" s="6">
        <v>83812.639999999999</v>
      </c>
      <c r="AL39" s="6">
        <v>93146</v>
      </c>
      <c r="AM39" s="6">
        <v>161328.62</v>
      </c>
      <c r="AN39" s="6">
        <v>23955</v>
      </c>
      <c r="AO39" s="6">
        <v>0</v>
      </c>
      <c r="AP39" s="6">
        <v>33540.53</v>
      </c>
      <c r="AQ39" s="6">
        <v>86791.24</v>
      </c>
      <c r="AR39" s="6">
        <v>2721.58</v>
      </c>
      <c r="AS39" s="6">
        <v>230</v>
      </c>
      <c r="AT39" s="6">
        <v>571718.14</v>
      </c>
      <c r="AU39" s="38">
        <v>17005225.280000001</v>
      </c>
    </row>
    <row r="40" spans="1:47">
      <c r="A40" s="4" t="s">
        <v>34</v>
      </c>
      <c r="B40" s="6">
        <v>89455.6</v>
      </c>
      <c r="C40" s="6">
        <v>0</v>
      </c>
      <c r="D40" s="6">
        <v>0</v>
      </c>
      <c r="E40" s="6">
        <v>2495</v>
      </c>
      <c r="F40" s="6">
        <v>0</v>
      </c>
      <c r="G40" s="6">
        <v>0</v>
      </c>
      <c r="H40" s="6">
        <v>0</v>
      </c>
      <c r="I40" s="6">
        <v>414.2</v>
      </c>
      <c r="J40" s="6">
        <v>0</v>
      </c>
      <c r="K40" s="6">
        <v>4563.6099999999997</v>
      </c>
      <c r="L40" s="6">
        <v>4743727.8499999996</v>
      </c>
      <c r="M40" s="6">
        <v>3936699.95</v>
      </c>
      <c r="N40" s="6">
        <v>0</v>
      </c>
      <c r="O40" s="6">
        <v>0</v>
      </c>
      <c r="P40" s="6">
        <v>1948.22</v>
      </c>
      <c r="Q40" s="6">
        <v>92</v>
      </c>
      <c r="R40" s="6">
        <v>743745.97</v>
      </c>
      <c r="S40" s="6">
        <v>1404678.78</v>
      </c>
      <c r="T40" s="6">
        <v>26979</v>
      </c>
      <c r="U40" s="6">
        <v>453</v>
      </c>
      <c r="V40" s="6">
        <v>3021280.27</v>
      </c>
      <c r="W40" s="6">
        <v>30608.18</v>
      </c>
      <c r="X40" s="6">
        <v>815</v>
      </c>
      <c r="Y40" s="6">
        <v>0</v>
      </c>
      <c r="Z40" s="6">
        <v>4504.22</v>
      </c>
      <c r="AA40" s="6">
        <v>1178854.3400000001</v>
      </c>
      <c r="AB40" s="6">
        <v>4228.41</v>
      </c>
      <c r="AC40" s="6">
        <v>689746.56</v>
      </c>
      <c r="AD40" s="6">
        <v>457286.88</v>
      </c>
      <c r="AE40" s="6">
        <v>628752.12</v>
      </c>
      <c r="AF40" s="6">
        <v>1680027.67</v>
      </c>
      <c r="AG40" s="6">
        <v>99058.57</v>
      </c>
      <c r="AH40" s="6">
        <v>0</v>
      </c>
      <c r="AI40" s="6">
        <v>0</v>
      </c>
      <c r="AJ40" s="6">
        <v>658</v>
      </c>
      <c r="AK40" s="6">
        <v>47209</v>
      </c>
      <c r="AL40" s="6">
        <v>51263</v>
      </c>
      <c r="AM40" s="6">
        <v>175141.44</v>
      </c>
      <c r="AN40" s="6">
        <v>1920</v>
      </c>
      <c r="AO40" s="6">
        <v>0</v>
      </c>
      <c r="AP40" s="6">
        <v>79129.56</v>
      </c>
      <c r="AQ40" s="6">
        <v>122145.08</v>
      </c>
      <c r="AR40" s="6">
        <v>0</v>
      </c>
      <c r="AS40" s="6">
        <v>184</v>
      </c>
      <c r="AT40" s="6">
        <v>656544.87</v>
      </c>
      <c r="AU40" s="38">
        <v>19884610.350000001</v>
      </c>
    </row>
    <row r="41" spans="1:47">
      <c r="A41" s="4" t="s">
        <v>35</v>
      </c>
      <c r="B41" s="6">
        <v>63628.480000000003</v>
      </c>
      <c r="C41" s="6">
        <v>0</v>
      </c>
      <c r="D41" s="6">
        <v>0</v>
      </c>
      <c r="E41" s="6">
        <v>3.86</v>
      </c>
      <c r="F41" s="6">
        <v>658.68</v>
      </c>
      <c r="G41" s="6">
        <v>1490.07</v>
      </c>
      <c r="H41" s="6">
        <v>0</v>
      </c>
      <c r="I41" s="6">
        <v>1613.2</v>
      </c>
      <c r="J41" s="6">
        <v>0</v>
      </c>
      <c r="K41" s="6">
        <v>3013.14</v>
      </c>
      <c r="L41" s="6">
        <v>4192527.17</v>
      </c>
      <c r="M41" s="6">
        <v>4017894.93</v>
      </c>
      <c r="N41" s="6">
        <v>369</v>
      </c>
      <c r="O41" s="6">
        <v>0</v>
      </c>
      <c r="P41" s="6">
        <v>1924</v>
      </c>
      <c r="Q41" s="6">
        <v>182.04</v>
      </c>
      <c r="R41" s="6">
        <v>743771.47</v>
      </c>
      <c r="S41" s="6">
        <v>1630114.25</v>
      </c>
      <c r="T41" s="6">
        <v>58931.96</v>
      </c>
      <c r="U41" s="6">
        <v>906</v>
      </c>
      <c r="V41" s="6">
        <v>2976229.01</v>
      </c>
      <c r="W41" s="6">
        <v>54649.18</v>
      </c>
      <c r="X41" s="6">
        <v>6794</v>
      </c>
      <c r="Y41" s="6">
        <v>0</v>
      </c>
      <c r="Z41" s="6">
        <v>0</v>
      </c>
      <c r="AA41" s="6">
        <v>1360395.66</v>
      </c>
      <c r="AB41" s="6">
        <v>8729.5</v>
      </c>
      <c r="AC41" s="6">
        <v>3015391.14</v>
      </c>
      <c r="AD41" s="6">
        <v>1348619.45</v>
      </c>
      <c r="AE41" s="6">
        <v>681730.92</v>
      </c>
      <c r="AF41" s="6">
        <v>1848518.89</v>
      </c>
      <c r="AG41" s="6">
        <v>167703.35999999999</v>
      </c>
      <c r="AH41" s="6">
        <v>4682.75</v>
      </c>
      <c r="AI41" s="6">
        <v>0</v>
      </c>
      <c r="AJ41" s="6">
        <v>4015.02</v>
      </c>
      <c r="AK41" s="6">
        <v>79682.080000000002</v>
      </c>
      <c r="AL41" s="6">
        <v>28331.03</v>
      </c>
      <c r="AM41" s="6">
        <v>279030.44</v>
      </c>
      <c r="AN41" s="6">
        <v>14370</v>
      </c>
      <c r="AO41" s="6">
        <v>0</v>
      </c>
      <c r="AP41" s="6">
        <v>57031.47</v>
      </c>
      <c r="AQ41" s="6">
        <v>138364.07999999999</v>
      </c>
      <c r="AR41" s="6">
        <v>0</v>
      </c>
      <c r="AS41" s="6">
        <v>0</v>
      </c>
      <c r="AT41" s="6">
        <v>282716.52</v>
      </c>
      <c r="AU41" s="38">
        <v>23074012.75</v>
      </c>
    </row>
    <row r="42" spans="1:47">
      <c r="A42" s="4"/>
      <c r="B42" s="43">
        <f t="shared" ref="B42:AU42" si="2">SUBTOTAL(109,B30:B41)</f>
        <v>1022150.41</v>
      </c>
      <c r="C42" s="43">
        <f t="shared" si="2"/>
        <v>0</v>
      </c>
      <c r="D42" s="43">
        <f t="shared" si="2"/>
        <v>0</v>
      </c>
      <c r="E42" s="43">
        <f t="shared" si="2"/>
        <v>25230.61</v>
      </c>
      <c r="F42" s="43">
        <f t="shared" si="2"/>
        <v>658.68</v>
      </c>
      <c r="G42" s="43">
        <f t="shared" si="2"/>
        <v>23911.02</v>
      </c>
      <c r="H42" s="43">
        <f t="shared" si="2"/>
        <v>5474.76</v>
      </c>
      <c r="I42" s="43">
        <f t="shared" si="2"/>
        <v>11586.650000000001</v>
      </c>
      <c r="J42" s="43">
        <f t="shared" si="2"/>
        <v>490.9</v>
      </c>
      <c r="K42" s="43">
        <f t="shared" si="2"/>
        <v>400636.42</v>
      </c>
      <c r="L42" s="43">
        <f t="shared" si="2"/>
        <v>62242131.990000002</v>
      </c>
      <c r="M42" s="43">
        <f t="shared" si="2"/>
        <v>44774447.640000008</v>
      </c>
      <c r="N42" s="43">
        <f t="shared" si="2"/>
        <v>5979.5</v>
      </c>
      <c r="O42" s="43">
        <f t="shared" si="2"/>
        <v>535.1</v>
      </c>
      <c r="P42" s="43">
        <f t="shared" si="2"/>
        <v>261619.48</v>
      </c>
      <c r="Q42" s="43">
        <f t="shared" si="2"/>
        <v>24811.29</v>
      </c>
      <c r="R42" s="43">
        <f t="shared" si="2"/>
        <v>9604875.0899999999</v>
      </c>
      <c r="S42" s="43">
        <f t="shared" si="2"/>
        <v>9262007.120000001</v>
      </c>
      <c r="T42" s="43">
        <f t="shared" si="2"/>
        <v>563464.77</v>
      </c>
      <c r="U42" s="43">
        <f t="shared" si="2"/>
        <v>5440.5</v>
      </c>
      <c r="V42" s="43">
        <f t="shared" si="2"/>
        <v>18858595.899999999</v>
      </c>
      <c r="W42" s="43">
        <f t="shared" si="2"/>
        <v>286030.19</v>
      </c>
      <c r="X42" s="43">
        <f t="shared" si="2"/>
        <v>25611</v>
      </c>
      <c r="Y42" s="43">
        <f t="shared" si="2"/>
        <v>8335.869999999999</v>
      </c>
      <c r="Z42" s="43">
        <f t="shared" si="2"/>
        <v>13689.64</v>
      </c>
      <c r="AA42" s="43">
        <f t="shared" si="2"/>
        <v>5588994.9199999999</v>
      </c>
      <c r="AB42" s="43">
        <f t="shared" si="2"/>
        <v>216397.63</v>
      </c>
      <c r="AC42" s="43">
        <f t="shared" si="2"/>
        <v>36076993.740000002</v>
      </c>
      <c r="AD42" s="43">
        <f t="shared" si="2"/>
        <v>12736613.42</v>
      </c>
      <c r="AE42" s="43">
        <f t="shared" si="2"/>
        <v>6939800.0099999988</v>
      </c>
      <c r="AF42" s="43">
        <f t="shared" si="2"/>
        <v>12822074.560000001</v>
      </c>
      <c r="AG42" s="43">
        <f t="shared" si="2"/>
        <v>1324623.77</v>
      </c>
      <c r="AH42" s="43">
        <f t="shared" si="2"/>
        <v>16590.46</v>
      </c>
      <c r="AI42" s="43">
        <f t="shared" si="2"/>
        <v>0</v>
      </c>
      <c r="AJ42" s="43">
        <f t="shared" si="2"/>
        <v>7150.02</v>
      </c>
      <c r="AK42" s="43">
        <f t="shared" si="2"/>
        <v>1526939.86</v>
      </c>
      <c r="AL42" s="43">
        <f t="shared" si="2"/>
        <v>1014482.1800000002</v>
      </c>
      <c r="AM42" s="43">
        <f t="shared" si="2"/>
        <v>2506965.0999999996</v>
      </c>
      <c r="AN42" s="43">
        <f t="shared" si="2"/>
        <v>169892.89</v>
      </c>
      <c r="AO42" s="43">
        <f t="shared" si="2"/>
        <v>0</v>
      </c>
      <c r="AP42" s="43">
        <f t="shared" si="2"/>
        <v>488674.33000000007</v>
      </c>
      <c r="AQ42" s="43">
        <f t="shared" si="2"/>
        <v>500817.31999999995</v>
      </c>
      <c r="AR42" s="43">
        <f t="shared" si="2"/>
        <v>3447.34</v>
      </c>
      <c r="AS42" s="43">
        <f t="shared" si="2"/>
        <v>414</v>
      </c>
      <c r="AT42" s="43">
        <f t="shared" si="2"/>
        <v>3108854.84</v>
      </c>
      <c r="AU42" s="116">
        <f t="shared" si="2"/>
        <v>232477440.92000002</v>
      </c>
    </row>
    <row r="43" spans="1:47">
      <c r="A43" s="4" t="s">
        <v>36</v>
      </c>
      <c r="B43" s="126">
        <v>192022</v>
      </c>
      <c r="C43" s="6">
        <v>0</v>
      </c>
      <c r="D43" s="6">
        <v>0</v>
      </c>
      <c r="E43" s="6">
        <v>5454.26</v>
      </c>
      <c r="F43" s="6">
        <v>0</v>
      </c>
      <c r="G43" s="6">
        <v>2721.58</v>
      </c>
      <c r="H43" s="6">
        <v>1360.4</v>
      </c>
      <c r="I43" s="6">
        <v>0</v>
      </c>
      <c r="J43" s="6">
        <v>0</v>
      </c>
      <c r="K43" s="6">
        <v>26587.119999999999</v>
      </c>
      <c r="L43" s="6">
        <v>4593877.33</v>
      </c>
      <c r="M43" s="6">
        <v>3894074.76</v>
      </c>
      <c r="N43" s="6">
        <v>0</v>
      </c>
      <c r="O43" s="6">
        <v>0</v>
      </c>
      <c r="P43" s="6">
        <v>4351.16</v>
      </c>
      <c r="Q43" s="6">
        <v>90.72</v>
      </c>
      <c r="R43" s="6">
        <v>749983.39</v>
      </c>
      <c r="S43" s="6">
        <v>1405923.74</v>
      </c>
      <c r="T43" s="6">
        <v>123524.36</v>
      </c>
      <c r="U43" s="6">
        <v>951</v>
      </c>
      <c r="V43" s="6">
        <v>2316364.39</v>
      </c>
      <c r="W43" s="6">
        <v>41960</v>
      </c>
      <c r="X43" s="6">
        <v>4239</v>
      </c>
      <c r="Y43" s="6">
        <v>1029</v>
      </c>
      <c r="Z43" s="6">
        <v>136.08000000000001</v>
      </c>
      <c r="AA43" s="6">
        <v>185534.52</v>
      </c>
      <c r="AB43" s="6">
        <v>44136.18</v>
      </c>
      <c r="AC43" s="6">
        <v>4447089.37</v>
      </c>
      <c r="AD43" s="6">
        <v>1386506.82</v>
      </c>
      <c r="AE43" s="6">
        <v>503853.06</v>
      </c>
      <c r="AF43" s="6">
        <v>575111.30000000005</v>
      </c>
      <c r="AG43" s="6">
        <v>89802.18</v>
      </c>
      <c r="AH43" s="6">
        <v>3107.26</v>
      </c>
      <c r="AI43" s="6">
        <v>2.04</v>
      </c>
      <c r="AJ43" s="6">
        <v>0</v>
      </c>
      <c r="AK43" s="6">
        <v>41192.06</v>
      </c>
      <c r="AL43" s="6">
        <v>39531.14</v>
      </c>
      <c r="AM43" s="6">
        <v>248462.78</v>
      </c>
      <c r="AN43" s="6">
        <v>25866</v>
      </c>
      <c r="AO43" s="6">
        <v>0</v>
      </c>
      <c r="AP43" s="6">
        <v>40552.410000000003</v>
      </c>
      <c r="AQ43" s="6">
        <v>61170.52</v>
      </c>
      <c r="AR43" s="6">
        <v>0</v>
      </c>
      <c r="AS43" s="6">
        <v>0</v>
      </c>
      <c r="AT43" s="6">
        <v>239794.43</v>
      </c>
      <c r="AU43" s="38">
        <v>21142595.140000001</v>
      </c>
    </row>
    <row r="44" spans="1:47">
      <c r="A44" s="4" t="s">
        <v>37</v>
      </c>
      <c r="B44" s="128">
        <v>379920</v>
      </c>
      <c r="C44" s="6">
        <v>0</v>
      </c>
      <c r="D44" s="6">
        <v>0</v>
      </c>
      <c r="E44" s="6">
        <v>0.3</v>
      </c>
      <c r="F44" s="6">
        <v>0</v>
      </c>
      <c r="G44" s="6">
        <v>23.25</v>
      </c>
      <c r="H44" s="6">
        <v>0</v>
      </c>
      <c r="I44" s="6">
        <v>0</v>
      </c>
      <c r="J44" s="6">
        <v>0</v>
      </c>
      <c r="K44" s="6">
        <v>43500.39</v>
      </c>
      <c r="L44" s="6">
        <v>4408229.3600000003</v>
      </c>
      <c r="M44" s="6">
        <v>4151379.9</v>
      </c>
      <c r="N44" s="6">
        <v>0</v>
      </c>
      <c r="O44" s="6">
        <v>0</v>
      </c>
      <c r="P44" s="6">
        <v>13459.12</v>
      </c>
      <c r="Q44" s="6">
        <v>0</v>
      </c>
      <c r="R44" s="6">
        <v>767240.91</v>
      </c>
      <c r="S44" s="6">
        <v>1292408.5</v>
      </c>
      <c r="T44" s="6">
        <v>184480.8</v>
      </c>
      <c r="U44" s="6">
        <v>0</v>
      </c>
      <c r="V44" s="6">
        <v>1751755.75</v>
      </c>
      <c r="W44" s="6">
        <v>1269.8</v>
      </c>
      <c r="X44" s="6">
        <v>0</v>
      </c>
      <c r="Y44" s="6">
        <v>0</v>
      </c>
      <c r="Z44" s="6">
        <v>0</v>
      </c>
      <c r="AA44" s="6">
        <v>158373.31</v>
      </c>
      <c r="AB44" s="6">
        <v>723.32</v>
      </c>
      <c r="AC44" s="6">
        <v>5392639.5899999999</v>
      </c>
      <c r="AD44" s="6">
        <v>1287386.47</v>
      </c>
      <c r="AE44" s="6">
        <v>732183.54</v>
      </c>
      <c r="AF44" s="6">
        <v>720021.57</v>
      </c>
      <c r="AG44" s="6">
        <v>132945.67000000001</v>
      </c>
      <c r="AH44" s="6">
        <v>0</v>
      </c>
      <c r="AI44" s="6">
        <v>0</v>
      </c>
      <c r="AJ44" s="6">
        <v>0</v>
      </c>
      <c r="AK44" s="6">
        <v>36858.82</v>
      </c>
      <c r="AL44" s="6">
        <v>46232.35</v>
      </c>
      <c r="AM44" s="6">
        <v>180103.07</v>
      </c>
      <c r="AN44" s="6">
        <v>1891.94</v>
      </c>
      <c r="AO44" s="6">
        <v>0</v>
      </c>
      <c r="AP44" s="6">
        <v>24212.43</v>
      </c>
      <c r="AQ44" s="6">
        <v>35603</v>
      </c>
      <c r="AR44" s="6">
        <v>0</v>
      </c>
      <c r="AS44" s="6">
        <v>0</v>
      </c>
      <c r="AT44" s="6">
        <v>254701.94</v>
      </c>
      <c r="AU44" s="38">
        <v>21617648.350000001</v>
      </c>
    </row>
    <row r="45" spans="1:47">
      <c r="A45" s="4" t="s">
        <v>38</v>
      </c>
      <c r="B45" s="126">
        <v>582814.80000000005</v>
      </c>
      <c r="C45" s="6">
        <v>0</v>
      </c>
      <c r="D45" s="6">
        <v>0</v>
      </c>
      <c r="E45" s="6">
        <v>0.3</v>
      </c>
      <c r="F45" s="6">
        <v>0</v>
      </c>
      <c r="G45" s="6">
        <v>7003.09</v>
      </c>
      <c r="H45" s="6">
        <v>1107.99</v>
      </c>
      <c r="I45" s="6">
        <v>0</v>
      </c>
      <c r="J45" s="6">
        <v>0</v>
      </c>
      <c r="K45" s="6">
        <v>52964.95</v>
      </c>
      <c r="L45" s="6">
        <v>4533329.1100000003</v>
      </c>
      <c r="M45" s="6">
        <v>4340990.47</v>
      </c>
      <c r="N45" s="6">
        <v>0</v>
      </c>
      <c r="O45" s="6">
        <v>0</v>
      </c>
      <c r="P45" s="6">
        <v>41471.35</v>
      </c>
      <c r="Q45" s="6">
        <v>0</v>
      </c>
      <c r="R45" s="6">
        <v>846023.88</v>
      </c>
      <c r="S45" s="6">
        <v>1442441.35</v>
      </c>
      <c r="T45" s="6">
        <v>17694.3</v>
      </c>
      <c r="U45" s="6">
        <v>0</v>
      </c>
      <c r="V45" s="6">
        <v>1297977.78</v>
      </c>
      <c r="W45" s="6">
        <v>31794</v>
      </c>
      <c r="X45" s="6">
        <v>3429</v>
      </c>
      <c r="Y45" s="6">
        <v>1928.92</v>
      </c>
      <c r="Z45" s="6">
        <v>0</v>
      </c>
      <c r="AA45" s="6">
        <v>330651.96999999997</v>
      </c>
      <c r="AB45" s="6">
        <v>3999.3</v>
      </c>
      <c r="AC45" s="6">
        <v>5428680.79</v>
      </c>
      <c r="AD45" s="6">
        <v>1688355.38</v>
      </c>
      <c r="AE45" s="6">
        <v>906428.84</v>
      </c>
      <c r="AF45" s="6">
        <v>781832.23</v>
      </c>
      <c r="AG45" s="6">
        <v>138304</v>
      </c>
      <c r="AH45" s="6">
        <v>0</v>
      </c>
      <c r="AI45" s="6">
        <v>0</v>
      </c>
      <c r="AJ45" s="6">
        <v>0</v>
      </c>
      <c r="AK45" s="6">
        <v>100291.6</v>
      </c>
      <c r="AL45" s="6">
        <v>69907.429999999993</v>
      </c>
      <c r="AM45" s="6">
        <v>203219.78</v>
      </c>
      <c r="AN45" s="6">
        <v>26520</v>
      </c>
      <c r="AO45" s="6">
        <v>0</v>
      </c>
      <c r="AP45" s="6">
        <v>14923.09</v>
      </c>
      <c r="AQ45" s="6">
        <v>42235.12</v>
      </c>
      <c r="AR45" s="6">
        <v>0</v>
      </c>
      <c r="AS45" s="6">
        <v>0</v>
      </c>
      <c r="AT45" s="6">
        <v>263593.53000000003</v>
      </c>
      <c r="AU45" s="38">
        <v>22617099.550000001</v>
      </c>
    </row>
    <row r="46" spans="1:47">
      <c r="A46" s="4" t="s">
        <v>39</v>
      </c>
      <c r="B46" s="128">
        <v>256572</v>
      </c>
      <c r="C46" s="6">
        <v>0</v>
      </c>
      <c r="D46" s="6">
        <v>0</v>
      </c>
      <c r="E46" s="6">
        <v>1710</v>
      </c>
      <c r="F46" s="6">
        <v>0.25</v>
      </c>
      <c r="G46" s="6">
        <v>4.13</v>
      </c>
      <c r="H46" s="6">
        <v>0</v>
      </c>
      <c r="I46" s="6">
        <v>0</v>
      </c>
      <c r="J46" s="6">
        <v>147.27000000000001</v>
      </c>
      <c r="K46" s="6">
        <v>5081.1099999999997</v>
      </c>
      <c r="L46" s="6">
        <v>4682377</v>
      </c>
      <c r="M46" s="6">
        <v>3401089.21</v>
      </c>
      <c r="N46" s="6">
        <v>0</v>
      </c>
      <c r="O46" s="6">
        <v>0</v>
      </c>
      <c r="P46" s="6">
        <v>12110.52</v>
      </c>
      <c r="Q46" s="6">
        <v>45.36</v>
      </c>
      <c r="R46" s="6">
        <v>712228.87</v>
      </c>
      <c r="S46" s="6">
        <v>783056.7</v>
      </c>
      <c r="T46" s="6">
        <v>17828.54</v>
      </c>
      <c r="U46" s="6">
        <v>0</v>
      </c>
      <c r="V46" s="6">
        <v>1074565.92</v>
      </c>
      <c r="W46" s="6">
        <v>18738.8</v>
      </c>
      <c r="X46" s="6">
        <v>3266</v>
      </c>
      <c r="Y46" s="6">
        <v>1339.24</v>
      </c>
      <c r="Z46" s="6">
        <v>0</v>
      </c>
      <c r="AA46" s="6">
        <v>661917.4</v>
      </c>
      <c r="AB46" s="6">
        <v>12025.57</v>
      </c>
      <c r="AC46" s="6">
        <v>3838584.81</v>
      </c>
      <c r="AD46" s="6">
        <v>1793141</v>
      </c>
      <c r="AE46" s="6">
        <v>527092.51</v>
      </c>
      <c r="AF46" s="6">
        <v>638447.71</v>
      </c>
      <c r="AG46" s="6">
        <v>183563.68</v>
      </c>
      <c r="AH46" s="6">
        <v>0</v>
      </c>
      <c r="AI46" s="6">
        <v>0</v>
      </c>
      <c r="AJ46" s="6">
        <v>0</v>
      </c>
      <c r="AK46" s="6">
        <v>40390</v>
      </c>
      <c r="AL46" s="6">
        <v>79908.759999999995</v>
      </c>
      <c r="AM46" s="6">
        <v>228127.91</v>
      </c>
      <c r="AN46" s="6">
        <v>3960</v>
      </c>
      <c r="AO46" s="6">
        <v>0</v>
      </c>
      <c r="AP46" s="6">
        <v>7662.55</v>
      </c>
      <c r="AQ46" s="6">
        <v>48215.72</v>
      </c>
      <c r="AR46" s="6">
        <v>0</v>
      </c>
      <c r="AS46" s="6">
        <v>0</v>
      </c>
      <c r="AT46" s="6">
        <v>455148.4</v>
      </c>
      <c r="AU46" s="38">
        <v>19232137.82</v>
      </c>
    </row>
    <row r="47" spans="1:47">
      <c r="A47" s="4" t="s">
        <v>40</v>
      </c>
      <c r="B47" s="126">
        <v>361454.12</v>
      </c>
      <c r="C47" s="6">
        <v>0</v>
      </c>
      <c r="D47" s="6">
        <v>0</v>
      </c>
      <c r="E47" s="6">
        <v>5448.45</v>
      </c>
      <c r="F47" s="6">
        <v>0</v>
      </c>
      <c r="G47" s="6">
        <v>5579.24</v>
      </c>
      <c r="H47" s="6">
        <v>913.6</v>
      </c>
      <c r="I47" s="6">
        <v>0</v>
      </c>
      <c r="J47" s="6">
        <v>0</v>
      </c>
      <c r="K47" s="6">
        <v>983.88</v>
      </c>
      <c r="L47" s="6">
        <v>5815486.96</v>
      </c>
      <c r="M47" s="6">
        <v>3872832.97</v>
      </c>
      <c r="N47" s="6">
        <v>546.13</v>
      </c>
      <c r="O47" s="6">
        <v>0</v>
      </c>
      <c r="P47" s="6">
        <v>0</v>
      </c>
      <c r="Q47" s="6">
        <v>0</v>
      </c>
      <c r="R47" s="6">
        <v>905506.46</v>
      </c>
      <c r="S47" s="6">
        <v>739920.94</v>
      </c>
      <c r="T47" s="6">
        <v>39179.089999999997</v>
      </c>
      <c r="U47" s="6">
        <v>0</v>
      </c>
      <c r="V47" s="6">
        <v>992857.83</v>
      </c>
      <c r="W47" s="6">
        <v>5669</v>
      </c>
      <c r="X47" s="6">
        <v>0</v>
      </c>
      <c r="Y47" s="6">
        <v>0</v>
      </c>
      <c r="Z47" s="6">
        <v>0</v>
      </c>
      <c r="AA47" s="6">
        <v>415435.93</v>
      </c>
      <c r="AB47" s="6">
        <v>21503.82</v>
      </c>
      <c r="AC47" s="6">
        <v>2762879.51</v>
      </c>
      <c r="AD47" s="6">
        <v>881114.67</v>
      </c>
      <c r="AE47" s="6">
        <v>521463.51</v>
      </c>
      <c r="AF47" s="6">
        <v>782316.54</v>
      </c>
      <c r="AG47" s="6">
        <v>37487.699999999997</v>
      </c>
      <c r="AH47" s="6">
        <v>0</v>
      </c>
      <c r="AI47" s="6">
        <v>0</v>
      </c>
      <c r="AJ47" s="6">
        <v>0</v>
      </c>
      <c r="AK47" s="6">
        <v>29995.360000000001</v>
      </c>
      <c r="AL47" s="6">
        <v>331083.07</v>
      </c>
      <c r="AM47" s="6">
        <v>252217.60000000001</v>
      </c>
      <c r="AN47" s="6">
        <v>7297.87</v>
      </c>
      <c r="AO47" s="6">
        <v>0</v>
      </c>
      <c r="AP47" s="6">
        <v>87933.94</v>
      </c>
      <c r="AQ47" s="6">
        <v>17037.39</v>
      </c>
      <c r="AR47" s="6">
        <v>0</v>
      </c>
      <c r="AS47" s="6">
        <v>0</v>
      </c>
      <c r="AT47" s="6">
        <v>240488.27</v>
      </c>
      <c r="AU47" s="38">
        <v>18773180.039999999</v>
      </c>
    </row>
    <row r="48" spans="1:47">
      <c r="A48" s="4" t="s">
        <v>41</v>
      </c>
      <c r="B48" s="128">
        <v>106250</v>
      </c>
      <c r="C48" s="6">
        <v>0</v>
      </c>
      <c r="D48" s="6">
        <v>0</v>
      </c>
      <c r="E48" s="6">
        <v>0</v>
      </c>
      <c r="F48" s="6">
        <v>0</v>
      </c>
      <c r="G48" s="6">
        <v>140.65</v>
      </c>
      <c r="H48" s="6">
        <v>0</v>
      </c>
      <c r="I48" s="6">
        <v>0</v>
      </c>
      <c r="J48" s="6">
        <v>392.73</v>
      </c>
      <c r="K48" s="6">
        <v>6503.22</v>
      </c>
      <c r="L48" s="6">
        <v>6004251.1100000003</v>
      </c>
      <c r="M48" s="6">
        <v>3533691.85</v>
      </c>
      <c r="N48" s="6">
        <v>0</v>
      </c>
      <c r="O48" s="6">
        <v>1472</v>
      </c>
      <c r="P48" s="6">
        <v>0</v>
      </c>
      <c r="Q48" s="6">
        <v>3317.23</v>
      </c>
      <c r="R48" s="6">
        <v>910888.07</v>
      </c>
      <c r="S48" s="6">
        <v>523599.38</v>
      </c>
      <c r="T48" s="6">
        <v>24526.79</v>
      </c>
      <c r="U48" s="6">
        <v>20318.150000000001</v>
      </c>
      <c r="V48" s="6">
        <v>777957.89</v>
      </c>
      <c r="W48" s="6">
        <v>14048.4</v>
      </c>
      <c r="X48" s="6">
        <v>3723</v>
      </c>
      <c r="Y48" s="6">
        <v>182.7</v>
      </c>
      <c r="Z48" s="6">
        <v>0</v>
      </c>
      <c r="AA48" s="6">
        <v>369971.8</v>
      </c>
      <c r="AB48" s="6">
        <v>914.24</v>
      </c>
      <c r="AC48" s="6">
        <v>1494049.75</v>
      </c>
      <c r="AD48" s="6">
        <v>294864.09999999998</v>
      </c>
      <c r="AE48" s="6">
        <v>758522.94</v>
      </c>
      <c r="AF48" s="6">
        <v>650825.31999999995</v>
      </c>
      <c r="AG48" s="6">
        <v>98818.04</v>
      </c>
      <c r="AH48" s="6">
        <v>1298</v>
      </c>
      <c r="AI48" s="6">
        <v>0</v>
      </c>
      <c r="AJ48" s="6">
        <v>808</v>
      </c>
      <c r="AK48" s="6">
        <v>85896.8</v>
      </c>
      <c r="AL48" s="6">
        <v>116546.96</v>
      </c>
      <c r="AM48" s="6">
        <v>251167.33</v>
      </c>
      <c r="AN48" s="6">
        <v>23530</v>
      </c>
      <c r="AO48" s="6">
        <v>0</v>
      </c>
      <c r="AP48" s="6">
        <v>111249.4</v>
      </c>
      <c r="AQ48" s="6">
        <v>1187.1600000000001</v>
      </c>
      <c r="AR48" s="6">
        <v>181.44</v>
      </c>
      <c r="AS48" s="6">
        <v>0</v>
      </c>
      <c r="AT48" s="6">
        <v>193215.41</v>
      </c>
      <c r="AU48" s="38">
        <v>16278059.859999999</v>
      </c>
    </row>
    <row r="49" spans="1:47">
      <c r="A49" s="4" t="s">
        <v>42</v>
      </c>
      <c r="B49" s="126">
        <v>153750</v>
      </c>
      <c r="C49" s="6">
        <v>0</v>
      </c>
      <c r="D49" s="6">
        <v>0</v>
      </c>
      <c r="E49" s="6">
        <v>3300</v>
      </c>
      <c r="F49" s="6">
        <v>0</v>
      </c>
      <c r="G49" s="6">
        <v>1483.75</v>
      </c>
      <c r="H49" s="6">
        <v>233.51</v>
      </c>
      <c r="I49" s="6">
        <v>0</v>
      </c>
      <c r="J49" s="6">
        <v>0</v>
      </c>
      <c r="K49" s="6">
        <v>3246.84</v>
      </c>
      <c r="L49" s="6">
        <v>7102136.3300000001</v>
      </c>
      <c r="M49" s="6">
        <v>4450166.43</v>
      </c>
      <c r="N49" s="6">
        <v>0.9</v>
      </c>
      <c r="O49" s="6">
        <v>455.41</v>
      </c>
      <c r="P49" s="6">
        <v>41.83</v>
      </c>
      <c r="Q49" s="6">
        <v>10950.08</v>
      </c>
      <c r="R49" s="6">
        <v>954653.55</v>
      </c>
      <c r="S49" s="6">
        <v>950009.5</v>
      </c>
      <c r="T49" s="6">
        <v>81180.91</v>
      </c>
      <c r="U49" s="6">
        <v>0</v>
      </c>
      <c r="V49" s="6">
        <v>377124.98</v>
      </c>
      <c r="W49" s="6">
        <v>29230.17</v>
      </c>
      <c r="X49" s="6">
        <v>11169</v>
      </c>
      <c r="Y49" s="6">
        <v>2621.3200000000002</v>
      </c>
      <c r="Z49" s="6">
        <v>0</v>
      </c>
      <c r="AA49" s="6">
        <v>357165.34</v>
      </c>
      <c r="AB49" s="6">
        <v>598.64</v>
      </c>
      <c r="AC49" s="6">
        <v>1043639.18</v>
      </c>
      <c r="AD49" s="6">
        <v>146220.9</v>
      </c>
      <c r="AE49" s="6">
        <v>1084044.26</v>
      </c>
      <c r="AF49" s="6">
        <v>1095821.27</v>
      </c>
      <c r="AG49" s="6">
        <v>137120</v>
      </c>
      <c r="AH49" s="6">
        <v>1996</v>
      </c>
      <c r="AI49" s="6">
        <v>0</v>
      </c>
      <c r="AJ49" s="6">
        <v>914</v>
      </c>
      <c r="AK49" s="6">
        <v>145881.71</v>
      </c>
      <c r="AL49" s="6">
        <v>146741.85999999999</v>
      </c>
      <c r="AM49" s="6">
        <v>322554.59000000003</v>
      </c>
      <c r="AN49" s="6">
        <v>27348</v>
      </c>
      <c r="AO49" s="6">
        <v>0</v>
      </c>
      <c r="AP49" s="6">
        <v>150597.97</v>
      </c>
      <c r="AQ49" s="6">
        <v>4030.36</v>
      </c>
      <c r="AR49" s="6">
        <v>536.07000000000005</v>
      </c>
      <c r="AS49" s="6">
        <v>0</v>
      </c>
      <c r="AT49" s="6">
        <v>219336.54</v>
      </c>
      <c r="AU49" s="38">
        <v>18876778.379999999</v>
      </c>
    </row>
    <row r="50" spans="1:47">
      <c r="A50" s="4" t="s">
        <v>43</v>
      </c>
      <c r="B50" s="128">
        <v>193750</v>
      </c>
      <c r="C50" s="6">
        <v>0</v>
      </c>
      <c r="D50" s="6">
        <v>0</v>
      </c>
      <c r="E50" s="6">
        <v>5168</v>
      </c>
      <c r="F50" s="6">
        <v>0</v>
      </c>
      <c r="G50" s="6">
        <v>3103.09</v>
      </c>
      <c r="H50" s="6">
        <v>0</v>
      </c>
      <c r="I50" s="6">
        <v>0</v>
      </c>
      <c r="J50" s="6">
        <v>0</v>
      </c>
      <c r="K50" s="6">
        <v>5412.39</v>
      </c>
      <c r="L50" s="6">
        <v>6198807.2300000004</v>
      </c>
      <c r="M50" s="6">
        <v>4458901.2699999996</v>
      </c>
      <c r="N50" s="6">
        <v>0</v>
      </c>
      <c r="O50" s="6">
        <v>22.67</v>
      </c>
      <c r="P50" s="6">
        <v>1632.66</v>
      </c>
      <c r="Q50" s="6">
        <v>9460.94</v>
      </c>
      <c r="R50" s="6">
        <v>999104.61</v>
      </c>
      <c r="S50" s="6">
        <v>1094910.8</v>
      </c>
      <c r="T50" s="6">
        <v>209949.18</v>
      </c>
      <c r="U50" s="6">
        <v>5272.7</v>
      </c>
      <c r="V50" s="6">
        <v>909759.33</v>
      </c>
      <c r="W50" s="6">
        <v>0</v>
      </c>
      <c r="X50" s="6">
        <v>0</v>
      </c>
      <c r="Y50" s="6">
        <v>0</v>
      </c>
      <c r="Z50" s="6">
        <v>3175.2</v>
      </c>
      <c r="AA50" s="6">
        <v>243367.55</v>
      </c>
      <c r="AB50" s="6">
        <v>1591.82</v>
      </c>
      <c r="AC50" s="6">
        <v>3389089.58</v>
      </c>
      <c r="AD50" s="6">
        <v>410951.72</v>
      </c>
      <c r="AE50" s="6">
        <v>966370.67</v>
      </c>
      <c r="AF50" s="6">
        <v>1386089.94</v>
      </c>
      <c r="AG50" s="6">
        <v>136672.24</v>
      </c>
      <c r="AH50" s="6">
        <v>819</v>
      </c>
      <c r="AI50" s="6">
        <v>0</v>
      </c>
      <c r="AJ50" s="6">
        <v>2743</v>
      </c>
      <c r="AK50" s="6">
        <v>315209.87</v>
      </c>
      <c r="AL50" s="6">
        <v>65196.46</v>
      </c>
      <c r="AM50" s="6">
        <v>358037.55</v>
      </c>
      <c r="AN50" s="6">
        <v>58236</v>
      </c>
      <c r="AO50" s="6">
        <v>0</v>
      </c>
      <c r="AP50" s="6">
        <v>67567.94</v>
      </c>
      <c r="AQ50" s="6">
        <v>5840.6</v>
      </c>
      <c r="AR50" s="6">
        <v>0</v>
      </c>
      <c r="AS50" s="6">
        <v>0</v>
      </c>
      <c r="AT50" s="6">
        <v>355913.71</v>
      </c>
      <c r="AU50" s="38">
        <v>21668377.719999999</v>
      </c>
    </row>
    <row r="51" spans="1:47">
      <c r="A51" s="4" t="s">
        <v>44</v>
      </c>
      <c r="B51" s="126">
        <v>80000</v>
      </c>
      <c r="C51" s="6">
        <v>1111.6099999999999</v>
      </c>
      <c r="D51" s="6">
        <v>0</v>
      </c>
      <c r="E51" s="6">
        <v>2120</v>
      </c>
      <c r="F51" s="6">
        <v>0</v>
      </c>
      <c r="G51" s="6">
        <v>5256.57</v>
      </c>
      <c r="H51" s="6">
        <v>1227</v>
      </c>
      <c r="I51" s="6">
        <v>145</v>
      </c>
      <c r="J51" s="6">
        <v>0</v>
      </c>
      <c r="K51" s="6">
        <v>11782.04</v>
      </c>
      <c r="L51" s="6">
        <v>5570804.75</v>
      </c>
      <c r="M51" s="6">
        <v>4619203.3899999997</v>
      </c>
      <c r="N51" s="6">
        <v>701</v>
      </c>
      <c r="O51" s="6">
        <v>2179.1999999999998</v>
      </c>
      <c r="P51" s="6">
        <v>2000</v>
      </c>
      <c r="Q51" s="6">
        <v>2224.56</v>
      </c>
      <c r="R51" s="6">
        <v>750849.82</v>
      </c>
      <c r="S51" s="6">
        <v>1048796.25</v>
      </c>
      <c r="T51" s="6">
        <v>489290</v>
      </c>
      <c r="U51" s="6">
        <v>33616.199999999997</v>
      </c>
      <c r="V51" s="6">
        <v>2212069.96</v>
      </c>
      <c r="W51" s="6">
        <v>2819.8</v>
      </c>
      <c r="X51" s="6">
        <v>0</v>
      </c>
      <c r="Y51" s="6">
        <v>0</v>
      </c>
      <c r="Z51" s="6">
        <v>9.07</v>
      </c>
      <c r="AA51" s="6">
        <v>479507.1</v>
      </c>
      <c r="AB51" s="6">
        <v>17535.96</v>
      </c>
      <c r="AC51" s="6">
        <v>1261097.8</v>
      </c>
      <c r="AD51" s="6">
        <v>297118.42</v>
      </c>
      <c r="AE51" s="6">
        <v>616796.76</v>
      </c>
      <c r="AF51" s="6">
        <v>1867206.4</v>
      </c>
      <c r="AG51" s="6">
        <v>82522.759999999995</v>
      </c>
      <c r="AH51" s="6">
        <v>0</v>
      </c>
      <c r="AI51" s="6">
        <v>0</v>
      </c>
      <c r="AJ51" s="6">
        <v>0</v>
      </c>
      <c r="AK51" s="6">
        <v>341935.52</v>
      </c>
      <c r="AL51" s="6">
        <v>47229.47</v>
      </c>
      <c r="AM51" s="6">
        <v>269349.95</v>
      </c>
      <c r="AN51" s="6">
        <v>25994</v>
      </c>
      <c r="AO51" s="6">
        <v>0</v>
      </c>
      <c r="AP51" s="6">
        <v>154307.74</v>
      </c>
      <c r="AQ51" s="6">
        <v>56876.58</v>
      </c>
      <c r="AR51" s="6">
        <v>0</v>
      </c>
      <c r="AS51" s="6">
        <v>0</v>
      </c>
      <c r="AT51" s="6">
        <v>646398.80000000005</v>
      </c>
      <c r="AU51" s="38">
        <v>20920083.48</v>
      </c>
    </row>
    <row r="52" spans="1:47">
      <c r="A52" s="4" t="s">
        <v>45</v>
      </c>
      <c r="B52" s="128">
        <v>116250</v>
      </c>
      <c r="C52" s="6">
        <v>0</v>
      </c>
      <c r="D52" s="6">
        <v>0</v>
      </c>
      <c r="E52" s="6">
        <v>5896.76</v>
      </c>
      <c r="F52" s="6">
        <v>1.4</v>
      </c>
      <c r="G52" s="6">
        <v>1602.19</v>
      </c>
      <c r="H52" s="6">
        <v>0</v>
      </c>
      <c r="I52" s="6">
        <v>0</v>
      </c>
      <c r="J52" s="6">
        <v>0</v>
      </c>
      <c r="K52" s="6">
        <v>6246.95</v>
      </c>
      <c r="L52" s="6">
        <v>5390851.1200000001</v>
      </c>
      <c r="M52" s="6">
        <v>4722717.51</v>
      </c>
      <c r="N52" s="6">
        <v>0</v>
      </c>
      <c r="O52" s="6">
        <v>1360</v>
      </c>
      <c r="P52" s="6">
        <v>1632.66</v>
      </c>
      <c r="Q52" s="6">
        <v>181.52</v>
      </c>
      <c r="R52" s="6">
        <v>759598.77</v>
      </c>
      <c r="S52" s="6">
        <v>1463541.75</v>
      </c>
      <c r="T52" s="6">
        <v>303901.67</v>
      </c>
      <c r="U52" s="6">
        <v>24003.8</v>
      </c>
      <c r="V52" s="6">
        <v>2898649.12</v>
      </c>
      <c r="W52" s="6">
        <v>29786.46</v>
      </c>
      <c r="X52" s="6">
        <v>0</v>
      </c>
      <c r="Y52" s="6">
        <v>91</v>
      </c>
      <c r="Z52" s="6">
        <v>1.58</v>
      </c>
      <c r="AA52" s="6">
        <v>872744.78</v>
      </c>
      <c r="AB52" s="6">
        <v>41009.879999999997</v>
      </c>
      <c r="AC52" s="6">
        <v>353399.68</v>
      </c>
      <c r="AD52" s="6">
        <v>40372</v>
      </c>
      <c r="AE52" s="6">
        <v>747987.22</v>
      </c>
      <c r="AF52" s="6">
        <v>922295.62</v>
      </c>
      <c r="AG52" s="6">
        <v>140470.20000000001</v>
      </c>
      <c r="AH52" s="6">
        <v>0</v>
      </c>
      <c r="AI52" s="6">
        <v>0</v>
      </c>
      <c r="AJ52" s="6">
        <v>0</v>
      </c>
      <c r="AK52" s="6">
        <v>115132.64</v>
      </c>
      <c r="AL52" s="6">
        <v>82792</v>
      </c>
      <c r="AM52" s="6">
        <v>258754.9</v>
      </c>
      <c r="AN52" s="6">
        <v>2464</v>
      </c>
      <c r="AO52" s="6">
        <v>0</v>
      </c>
      <c r="AP52" s="6">
        <v>132561.49</v>
      </c>
      <c r="AQ52" s="6">
        <v>143457.68</v>
      </c>
      <c r="AR52" s="6">
        <v>0</v>
      </c>
      <c r="AS52" s="6">
        <v>0</v>
      </c>
      <c r="AT52" s="6">
        <v>780320.39</v>
      </c>
      <c r="AU52" s="38">
        <v>20243826.739999998</v>
      </c>
    </row>
    <row r="53" spans="1:47">
      <c r="A53" s="4" t="s">
        <v>46</v>
      </c>
      <c r="B53" s="126">
        <v>95000</v>
      </c>
      <c r="C53" s="6">
        <v>0</v>
      </c>
      <c r="D53" s="6">
        <v>0</v>
      </c>
      <c r="E53" s="6">
        <v>0</v>
      </c>
      <c r="F53" s="6">
        <v>332.8</v>
      </c>
      <c r="G53" s="6">
        <v>11870.77</v>
      </c>
      <c r="H53" s="6">
        <v>2355.16</v>
      </c>
      <c r="I53" s="6">
        <v>0</v>
      </c>
      <c r="J53" s="6">
        <v>0</v>
      </c>
      <c r="K53" s="6">
        <v>14614.61</v>
      </c>
      <c r="L53" s="6">
        <v>4738898.3</v>
      </c>
      <c r="M53" s="6">
        <v>4396187.5</v>
      </c>
      <c r="N53" s="6">
        <v>0</v>
      </c>
      <c r="O53" s="6">
        <v>1010</v>
      </c>
      <c r="P53" s="6">
        <v>1148.81</v>
      </c>
      <c r="Q53" s="6">
        <v>145</v>
      </c>
      <c r="R53" s="6">
        <v>884676.18</v>
      </c>
      <c r="S53" s="6">
        <v>1390124.47</v>
      </c>
      <c r="T53" s="6">
        <v>197654.39</v>
      </c>
      <c r="U53" s="6">
        <v>5499.7</v>
      </c>
      <c r="V53" s="6">
        <v>3629352.61</v>
      </c>
      <c r="W53" s="6">
        <v>43843.11</v>
      </c>
      <c r="X53" s="6">
        <v>0</v>
      </c>
      <c r="Y53" s="6">
        <v>0</v>
      </c>
      <c r="Z53" s="6">
        <v>0</v>
      </c>
      <c r="AA53" s="6">
        <v>849954.12</v>
      </c>
      <c r="AB53" s="6">
        <v>26446.66</v>
      </c>
      <c r="AC53" s="6">
        <v>2375935.27</v>
      </c>
      <c r="AD53" s="6">
        <v>608850.73</v>
      </c>
      <c r="AE53" s="6">
        <v>1075310.05</v>
      </c>
      <c r="AF53" s="6">
        <v>1074798.79</v>
      </c>
      <c r="AG53" s="6">
        <v>174701.02</v>
      </c>
      <c r="AH53" s="6">
        <v>13608</v>
      </c>
      <c r="AI53" s="6">
        <v>512</v>
      </c>
      <c r="AJ53" s="6">
        <v>395</v>
      </c>
      <c r="AK53" s="6">
        <v>37665</v>
      </c>
      <c r="AL53" s="6">
        <v>45476</v>
      </c>
      <c r="AM53" s="6">
        <v>240356.58</v>
      </c>
      <c r="AN53" s="6">
        <v>9600</v>
      </c>
      <c r="AO53" s="6">
        <v>0</v>
      </c>
      <c r="AP53" s="6">
        <v>104811.87</v>
      </c>
      <c r="AQ53" s="6">
        <v>152610.79999999999</v>
      </c>
      <c r="AR53" s="6">
        <v>0</v>
      </c>
      <c r="AS53" s="6">
        <v>0</v>
      </c>
      <c r="AT53" s="6">
        <v>373479.31</v>
      </c>
      <c r="AU53" s="38">
        <v>22482224.609999999</v>
      </c>
    </row>
    <row r="54" spans="1:47">
      <c r="A54" s="4" t="s">
        <v>47</v>
      </c>
      <c r="B54" s="128">
        <v>63750</v>
      </c>
      <c r="C54" s="6">
        <v>0</v>
      </c>
      <c r="D54" s="6">
        <v>0</v>
      </c>
      <c r="E54" s="6">
        <v>1.02</v>
      </c>
      <c r="F54" s="6">
        <v>85.61</v>
      </c>
      <c r="G54" s="6">
        <v>5294.81</v>
      </c>
      <c r="H54" s="6">
        <v>0</v>
      </c>
      <c r="I54" s="6">
        <v>0</v>
      </c>
      <c r="J54" s="6">
        <v>0</v>
      </c>
      <c r="K54" s="6">
        <v>6157.21</v>
      </c>
      <c r="L54" s="6">
        <v>4626400.8499999996</v>
      </c>
      <c r="M54" s="6">
        <v>3921429.52</v>
      </c>
      <c r="N54" s="6">
        <v>0</v>
      </c>
      <c r="O54" s="6">
        <v>0</v>
      </c>
      <c r="P54" s="6">
        <v>0.59</v>
      </c>
      <c r="Q54" s="6">
        <v>0</v>
      </c>
      <c r="R54" s="6">
        <v>910065.37</v>
      </c>
      <c r="S54" s="6">
        <v>1619092.16</v>
      </c>
      <c r="T54" s="6">
        <v>181566</v>
      </c>
      <c r="U54" s="6">
        <v>5272.7</v>
      </c>
      <c r="V54" s="6">
        <v>3455266.09</v>
      </c>
      <c r="W54" s="6">
        <v>98465.84</v>
      </c>
      <c r="X54" s="6">
        <v>3883</v>
      </c>
      <c r="Y54" s="6">
        <v>1029</v>
      </c>
      <c r="Z54" s="6">
        <v>0</v>
      </c>
      <c r="AA54" s="6">
        <v>926571.99</v>
      </c>
      <c r="AB54" s="6">
        <v>19105.509999999998</v>
      </c>
      <c r="AC54" s="6">
        <v>4141948.57</v>
      </c>
      <c r="AD54" s="6">
        <v>2167429.7599999998</v>
      </c>
      <c r="AE54" s="6">
        <v>1093249.3</v>
      </c>
      <c r="AF54" s="6">
        <v>1633599.45</v>
      </c>
      <c r="AG54" s="6">
        <v>214631.44</v>
      </c>
      <c r="AH54" s="6">
        <v>3060</v>
      </c>
      <c r="AI54" s="6">
        <v>1714</v>
      </c>
      <c r="AJ54" s="6">
        <v>2600.59</v>
      </c>
      <c r="AK54" s="6">
        <v>65151</v>
      </c>
      <c r="AL54" s="6">
        <v>24039</v>
      </c>
      <c r="AM54" s="6">
        <v>247982.66</v>
      </c>
      <c r="AN54" s="6">
        <v>19014</v>
      </c>
      <c r="AO54" s="6">
        <v>0</v>
      </c>
      <c r="AP54" s="6">
        <v>76476.06</v>
      </c>
      <c r="AQ54" s="6">
        <v>103688.36</v>
      </c>
      <c r="AR54" s="6">
        <v>0</v>
      </c>
      <c r="AS54" s="6">
        <v>0</v>
      </c>
      <c r="AT54" s="6">
        <v>126824.12</v>
      </c>
      <c r="AU54" s="38">
        <v>25704724.350000001</v>
      </c>
    </row>
    <row r="55" spans="1:47">
      <c r="A55" s="4"/>
      <c r="B55" s="43">
        <f t="shared" ref="B55:AU55" si="3">SUBTOTAL(109,B43:B54)</f>
        <v>2581532.92</v>
      </c>
      <c r="C55" s="43">
        <f t="shared" si="3"/>
        <v>1111.6099999999999</v>
      </c>
      <c r="D55" s="43">
        <f t="shared" si="3"/>
        <v>0</v>
      </c>
      <c r="E55" s="43">
        <f t="shared" si="3"/>
        <v>29099.09</v>
      </c>
      <c r="F55" s="43">
        <f t="shared" si="3"/>
        <v>420.06</v>
      </c>
      <c r="G55" s="43">
        <f t="shared" si="3"/>
        <v>44083.119999999995</v>
      </c>
      <c r="H55" s="43">
        <f t="shared" si="3"/>
        <v>7197.66</v>
      </c>
      <c r="I55" s="43">
        <f t="shared" si="3"/>
        <v>145</v>
      </c>
      <c r="J55" s="43">
        <f t="shared" si="3"/>
        <v>540</v>
      </c>
      <c r="K55" s="43">
        <f t="shared" si="3"/>
        <v>183080.71</v>
      </c>
      <c r="L55" s="43">
        <f t="shared" si="3"/>
        <v>63665449.450000003</v>
      </c>
      <c r="M55" s="43">
        <f t="shared" si="3"/>
        <v>49762664.780000001</v>
      </c>
      <c r="N55" s="43">
        <f t="shared" si="3"/>
        <v>1248.03</v>
      </c>
      <c r="O55" s="43">
        <f t="shared" si="3"/>
        <v>6499.28</v>
      </c>
      <c r="P55" s="43">
        <f t="shared" si="3"/>
        <v>77848.7</v>
      </c>
      <c r="Q55" s="43">
        <f t="shared" si="3"/>
        <v>26415.410000000003</v>
      </c>
      <c r="R55" s="43">
        <f t="shared" si="3"/>
        <v>10150819.879999999</v>
      </c>
      <c r="S55" s="43">
        <f t="shared" si="3"/>
        <v>13753825.540000001</v>
      </c>
      <c r="T55" s="43">
        <f t="shared" si="3"/>
        <v>1870776.0299999998</v>
      </c>
      <c r="U55" s="43">
        <f t="shared" si="3"/>
        <v>94934.25</v>
      </c>
      <c r="V55" s="43">
        <f t="shared" si="3"/>
        <v>21693701.649999999</v>
      </c>
      <c r="W55" s="43">
        <f t="shared" si="3"/>
        <v>317625.38</v>
      </c>
      <c r="X55" s="43">
        <f t="shared" si="3"/>
        <v>29709</v>
      </c>
      <c r="Y55" s="43">
        <f t="shared" si="3"/>
        <v>8221.18</v>
      </c>
      <c r="Z55" s="43">
        <f t="shared" si="3"/>
        <v>3321.93</v>
      </c>
      <c r="AA55" s="43">
        <f t="shared" si="3"/>
        <v>5851195.8099999996</v>
      </c>
      <c r="AB55" s="43">
        <f t="shared" si="3"/>
        <v>189590.90000000002</v>
      </c>
      <c r="AC55" s="43">
        <f t="shared" si="3"/>
        <v>35929033.899999999</v>
      </c>
      <c r="AD55" s="43">
        <f t="shared" si="3"/>
        <v>11002311.969999999</v>
      </c>
      <c r="AE55" s="43">
        <f t="shared" si="3"/>
        <v>9533302.6600000001</v>
      </c>
      <c r="AF55" s="43">
        <f t="shared" si="3"/>
        <v>12128366.139999997</v>
      </c>
      <c r="AG55" s="43">
        <f t="shared" si="3"/>
        <v>1567038.93</v>
      </c>
      <c r="AH55" s="43">
        <f t="shared" si="3"/>
        <v>23888.260000000002</v>
      </c>
      <c r="AI55" s="43">
        <f t="shared" si="3"/>
        <v>2228.04</v>
      </c>
      <c r="AJ55" s="43">
        <f t="shared" si="3"/>
        <v>7460.59</v>
      </c>
      <c r="AK55" s="43">
        <f t="shared" si="3"/>
        <v>1355600.38</v>
      </c>
      <c r="AL55" s="43">
        <f t="shared" si="3"/>
        <v>1094684.5</v>
      </c>
      <c r="AM55" s="43">
        <f t="shared" si="3"/>
        <v>3060334.7000000007</v>
      </c>
      <c r="AN55" s="43">
        <f t="shared" si="3"/>
        <v>231721.81</v>
      </c>
      <c r="AO55" s="43">
        <f t="shared" si="3"/>
        <v>0</v>
      </c>
      <c r="AP55" s="43">
        <f t="shared" si="3"/>
        <v>972856.8899999999</v>
      </c>
      <c r="AQ55" s="43">
        <f t="shared" si="3"/>
        <v>671953.28999999992</v>
      </c>
      <c r="AR55" s="43">
        <f t="shared" si="3"/>
        <v>717.51</v>
      </c>
      <c r="AS55" s="43">
        <f t="shared" si="3"/>
        <v>0</v>
      </c>
      <c r="AT55" s="43">
        <f t="shared" si="3"/>
        <v>4149214.8500000006</v>
      </c>
      <c r="AU55" s="116">
        <f t="shared" si="3"/>
        <v>249556736.03999999</v>
      </c>
    </row>
    <row r="56" spans="1:47">
      <c r="A56" s="4" t="s">
        <v>48</v>
      </c>
      <c r="B56" s="128">
        <v>192500</v>
      </c>
      <c r="C56" s="6">
        <v>0</v>
      </c>
      <c r="D56" s="6">
        <v>0</v>
      </c>
      <c r="E56" s="6">
        <v>0.77</v>
      </c>
      <c r="F56" s="6">
        <v>0</v>
      </c>
      <c r="G56" s="6">
        <v>3846.06</v>
      </c>
      <c r="H56" s="6">
        <v>0</v>
      </c>
      <c r="I56" s="6">
        <v>0</v>
      </c>
      <c r="J56" s="6">
        <v>378.18</v>
      </c>
      <c r="K56" s="6">
        <v>19449.61</v>
      </c>
      <c r="L56" s="6">
        <v>5209501.9400000004</v>
      </c>
      <c r="M56" s="6">
        <v>4169518.16</v>
      </c>
      <c r="N56" s="6">
        <v>0</v>
      </c>
      <c r="O56" s="6">
        <v>0</v>
      </c>
      <c r="P56" s="6">
        <v>0</v>
      </c>
      <c r="Q56" s="6">
        <v>0</v>
      </c>
      <c r="R56" s="6">
        <v>973650.33</v>
      </c>
      <c r="S56" s="6">
        <v>1530134.94</v>
      </c>
      <c r="T56" s="6">
        <v>135293.12</v>
      </c>
      <c r="U56" s="6">
        <v>36908.9</v>
      </c>
      <c r="V56" s="6">
        <v>2991323.02</v>
      </c>
      <c r="W56" s="6">
        <v>110200.48</v>
      </c>
      <c r="X56" s="6">
        <v>5595</v>
      </c>
      <c r="Y56" s="6">
        <v>1661</v>
      </c>
      <c r="Z56" s="6">
        <v>1.18</v>
      </c>
      <c r="AA56" s="6">
        <v>126110.94</v>
      </c>
      <c r="AB56" s="6">
        <v>604.95000000000005</v>
      </c>
      <c r="AC56" s="6">
        <v>4757862.5199999996</v>
      </c>
      <c r="AD56" s="6">
        <v>2327140.19</v>
      </c>
      <c r="AE56" s="6">
        <v>1198861.18</v>
      </c>
      <c r="AF56" s="6">
        <v>318112.39</v>
      </c>
      <c r="AG56" s="6">
        <v>74154.14</v>
      </c>
      <c r="AH56" s="6">
        <v>2380.6999999999998</v>
      </c>
      <c r="AI56" s="6">
        <v>0</v>
      </c>
      <c r="AJ56" s="6">
        <v>0</v>
      </c>
      <c r="AK56" s="6">
        <v>48420.36</v>
      </c>
      <c r="AL56" s="6">
        <v>37269.82</v>
      </c>
      <c r="AM56" s="6">
        <v>237093.04</v>
      </c>
      <c r="AN56" s="6">
        <v>19653</v>
      </c>
      <c r="AO56" s="6">
        <v>0</v>
      </c>
      <c r="AP56" s="6">
        <v>97636.73</v>
      </c>
      <c r="AQ56" s="6">
        <v>45801.48</v>
      </c>
      <c r="AR56" s="6">
        <v>0</v>
      </c>
      <c r="AS56" s="6">
        <v>0</v>
      </c>
      <c r="AT56" s="6">
        <v>165331.87</v>
      </c>
      <c r="AU56" s="38">
        <v>24643896</v>
      </c>
    </row>
    <row r="57" spans="1:47">
      <c r="A57" s="4" t="s">
        <v>49</v>
      </c>
      <c r="B57" s="126">
        <v>70000</v>
      </c>
      <c r="C57" s="6">
        <v>846.39</v>
      </c>
      <c r="D57" s="6">
        <v>0</v>
      </c>
      <c r="E57" s="6">
        <v>0</v>
      </c>
      <c r="F57" s="6">
        <v>0</v>
      </c>
      <c r="G57" s="6">
        <v>5227.68</v>
      </c>
      <c r="H57" s="6">
        <v>967.65</v>
      </c>
      <c r="I57" s="6">
        <v>0</v>
      </c>
      <c r="J57" s="6">
        <v>15.55</v>
      </c>
      <c r="K57" s="6">
        <v>11556.57</v>
      </c>
      <c r="L57" s="6">
        <v>4543704.49</v>
      </c>
      <c r="M57" s="6">
        <v>4193877.61</v>
      </c>
      <c r="N57" s="6">
        <v>0</v>
      </c>
      <c r="O57" s="6">
        <v>0</v>
      </c>
      <c r="P57" s="6">
        <v>284.99</v>
      </c>
      <c r="Q57" s="6">
        <v>213.81</v>
      </c>
      <c r="R57" s="6">
        <v>862100.49</v>
      </c>
      <c r="S57" s="6">
        <v>1473494.99</v>
      </c>
      <c r="T57" s="6">
        <v>89909.68</v>
      </c>
      <c r="U57" s="6">
        <v>19772.650000000001</v>
      </c>
      <c r="V57" s="6">
        <v>2567059.36</v>
      </c>
      <c r="W57" s="6">
        <v>113842.19</v>
      </c>
      <c r="X57" s="6">
        <v>2286</v>
      </c>
      <c r="Y57" s="6">
        <v>5443.2</v>
      </c>
      <c r="Z57" s="6">
        <v>0</v>
      </c>
      <c r="AA57" s="6">
        <v>218562.4</v>
      </c>
      <c r="AB57" s="6">
        <v>27347.1</v>
      </c>
      <c r="AC57" s="6">
        <v>4429241</v>
      </c>
      <c r="AD57" s="6">
        <v>2212122.7799999998</v>
      </c>
      <c r="AE57" s="6">
        <v>1393009.35</v>
      </c>
      <c r="AF57" s="6">
        <v>324600.02</v>
      </c>
      <c r="AG57" s="6">
        <v>169733.68</v>
      </c>
      <c r="AH57" s="6">
        <v>0</v>
      </c>
      <c r="AI57" s="6">
        <v>0</v>
      </c>
      <c r="AJ57" s="6">
        <v>0</v>
      </c>
      <c r="AK57" s="6">
        <v>46084</v>
      </c>
      <c r="AL57" s="6">
        <v>63615.7</v>
      </c>
      <c r="AM57" s="6">
        <v>213867.84</v>
      </c>
      <c r="AN57" s="6">
        <v>13430</v>
      </c>
      <c r="AO57" s="6">
        <v>0</v>
      </c>
      <c r="AP57" s="6">
        <v>78415.56</v>
      </c>
      <c r="AQ57" s="6">
        <v>42349.760000000002</v>
      </c>
      <c r="AR57" s="6">
        <v>0</v>
      </c>
      <c r="AS57" s="6">
        <v>0</v>
      </c>
      <c r="AT57" s="6">
        <v>210799.86</v>
      </c>
      <c r="AU57" s="38">
        <v>23337647.350000001</v>
      </c>
    </row>
    <row r="58" spans="1:47">
      <c r="A58" s="4" t="s">
        <v>50</v>
      </c>
      <c r="B58" s="128">
        <v>87500</v>
      </c>
      <c r="C58" s="6">
        <v>0</v>
      </c>
      <c r="D58" s="6">
        <v>0</v>
      </c>
      <c r="E58" s="6">
        <v>3492.03</v>
      </c>
      <c r="F58" s="6">
        <v>0</v>
      </c>
      <c r="G58" s="6">
        <v>8414.2099999999991</v>
      </c>
      <c r="H58" s="6">
        <v>682</v>
      </c>
      <c r="I58" s="6">
        <v>0</v>
      </c>
      <c r="J58" s="6">
        <v>0</v>
      </c>
      <c r="K58" s="6">
        <v>25356.83</v>
      </c>
      <c r="L58" s="6">
        <v>4738303.72</v>
      </c>
      <c r="M58" s="6">
        <v>3679464.75</v>
      </c>
      <c r="N58" s="6">
        <v>0</v>
      </c>
      <c r="O58" s="6">
        <v>0</v>
      </c>
      <c r="P58" s="6">
        <v>272.94</v>
      </c>
      <c r="Q58" s="6">
        <v>197.97</v>
      </c>
      <c r="R58" s="6">
        <v>827841.83</v>
      </c>
      <c r="S58" s="6">
        <v>1186080.3700000001</v>
      </c>
      <c r="T58" s="6">
        <v>20308.95</v>
      </c>
      <c r="U58" s="6">
        <v>11730.52</v>
      </c>
      <c r="V58" s="6">
        <v>1910006.69</v>
      </c>
      <c r="W58" s="6">
        <v>27385.3</v>
      </c>
      <c r="X58" s="6">
        <v>0</v>
      </c>
      <c r="Y58" s="6">
        <v>4704.5</v>
      </c>
      <c r="Z58" s="6">
        <v>0</v>
      </c>
      <c r="AA58" s="6">
        <v>377948</v>
      </c>
      <c r="AB58" s="6">
        <v>5810.66</v>
      </c>
      <c r="AC58" s="6">
        <v>4570119.67</v>
      </c>
      <c r="AD58" s="6">
        <v>1753236.18</v>
      </c>
      <c r="AE58" s="6">
        <v>1234458.51</v>
      </c>
      <c r="AF58" s="6">
        <v>763509.76000000001</v>
      </c>
      <c r="AG58" s="6">
        <v>180794.23</v>
      </c>
      <c r="AH58" s="6">
        <v>0</v>
      </c>
      <c r="AI58" s="6">
        <v>0</v>
      </c>
      <c r="AJ58" s="6">
        <v>0</v>
      </c>
      <c r="AK58" s="6">
        <v>107438</v>
      </c>
      <c r="AL58" s="6">
        <v>77605.69</v>
      </c>
      <c r="AM58" s="6">
        <v>189427.95</v>
      </c>
      <c r="AN58" s="6">
        <v>23940</v>
      </c>
      <c r="AO58" s="6">
        <v>0</v>
      </c>
      <c r="AP58" s="6">
        <v>46863.76</v>
      </c>
      <c r="AQ58" s="6">
        <v>45147</v>
      </c>
      <c r="AR58" s="6">
        <v>0</v>
      </c>
      <c r="AS58" s="6">
        <v>0</v>
      </c>
      <c r="AT58" s="6">
        <v>135359.31</v>
      </c>
      <c r="AU58" s="38">
        <v>21955901.329999998</v>
      </c>
    </row>
    <row r="59" spans="1:47">
      <c r="A59" s="4" t="s">
        <v>51</v>
      </c>
      <c r="B59" s="126">
        <v>108750</v>
      </c>
      <c r="C59" s="6">
        <v>0</v>
      </c>
      <c r="D59" s="6">
        <v>1.59</v>
      </c>
      <c r="E59" s="6">
        <v>4484.12</v>
      </c>
      <c r="F59" s="6">
        <v>0</v>
      </c>
      <c r="G59" s="6">
        <v>1595.43</v>
      </c>
      <c r="H59" s="6">
        <v>0</v>
      </c>
      <c r="I59" s="6">
        <v>0</v>
      </c>
      <c r="J59" s="6">
        <v>0</v>
      </c>
      <c r="K59" s="6">
        <v>29706.11</v>
      </c>
      <c r="L59" s="6">
        <v>5891393.1200000001</v>
      </c>
      <c r="M59" s="6">
        <v>4043718.98</v>
      </c>
      <c r="N59" s="6">
        <v>0</v>
      </c>
      <c r="O59" s="6">
        <v>0</v>
      </c>
      <c r="P59" s="6">
        <v>1088.6400000000001</v>
      </c>
      <c r="Q59" s="6">
        <v>40.9</v>
      </c>
      <c r="R59" s="6">
        <v>896951.28</v>
      </c>
      <c r="S59" s="6">
        <v>805023.18</v>
      </c>
      <c r="T59" s="6">
        <v>45849.56</v>
      </c>
      <c r="U59" s="6">
        <v>17134.7</v>
      </c>
      <c r="V59" s="6">
        <v>1727040.52</v>
      </c>
      <c r="W59" s="6">
        <v>10288</v>
      </c>
      <c r="X59" s="6">
        <v>3429</v>
      </c>
      <c r="Y59" s="6">
        <v>4635.2</v>
      </c>
      <c r="Z59" s="6">
        <v>0</v>
      </c>
      <c r="AA59" s="6">
        <v>394299.72</v>
      </c>
      <c r="AB59" s="6">
        <v>2609.35</v>
      </c>
      <c r="AC59" s="6">
        <v>3882433.22</v>
      </c>
      <c r="AD59" s="6">
        <v>2194772.75</v>
      </c>
      <c r="AE59" s="6">
        <v>1170579.92</v>
      </c>
      <c r="AF59" s="6">
        <v>592313.67000000004</v>
      </c>
      <c r="AG59" s="6">
        <v>113333.71</v>
      </c>
      <c r="AH59" s="6">
        <v>0</v>
      </c>
      <c r="AI59" s="6">
        <v>0</v>
      </c>
      <c r="AJ59" s="6">
        <v>0</v>
      </c>
      <c r="AK59" s="6">
        <v>53189.83</v>
      </c>
      <c r="AL59" s="6">
        <v>80893.69</v>
      </c>
      <c r="AM59" s="6">
        <v>266969.71000000002</v>
      </c>
      <c r="AN59" s="6">
        <v>6600</v>
      </c>
      <c r="AO59" s="6">
        <v>0</v>
      </c>
      <c r="AP59" s="6">
        <v>98203.71</v>
      </c>
      <c r="AQ59" s="6">
        <v>73663.600000000006</v>
      </c>
      <c r="AR59" s="6">
        <v>0</v>
      </c>
      <c r="AS59" s="6">
        <v>0</v>
      </c>
      <c r="AT59" s="6">
        <v>192228.73</v>
      </c>
      <c r="AU59" s="38">
        <v>22604581.030000001</v>
      </c>
    </row>
    <row r="60" spans="1:47">
      <c r="A60" s="4" t="s">
        <v>52</v>
      </c>
      <c r="B60" s="128">
        <v>68750</v>
      </c>
      <c r="C60" s="6">
        <v>1406.4</v>
      </c>
      <c r="D60" s="6">
        <v>0</v>
      </c>
      <c r="E60" s="6">
        <v>10983.35</v>
      </c>
      <c r="F60" s="6">
        <v>0</v>
      </c>
      <c r="G60" s="6">
        <v>11366.8</v>
      </c>
      <c r="H60" s="6">
        <v>278</v>
      </c>
      <c r="I60" s="6">
        <v>0</v>
      </c>
      <c r="J60" s="6">
        <v>0</v>
      </c>
      <c r="K60" s="6">
        <v>27990.93</v>
      </c>
      <c r="L60" s="6">
        <v>7228835.3200000003</v>
      </c>
      <c r="M60" s="6">
        <v>4367644</v>
      </c>
      <c r="N60" s="6">
        <v>0</v>
      </c>
      <c r="O60" s="6">
        <v>690</v>
      </c>
      <c r="P60" s="6">
        <v>150</v>
      </c>
      <c r="Q60" s="6">
        <v>232.26</v>
      </c>
      <c r="R60" s="6">
        <v>1013712.99</v>
      </c>
      <c r="S60" s="6">
        <v>510095.54</v>
      </c>
      <c r="T60" s="6">
        <v>48350.06</v>
      </c>
      <c r="U60" s="6">
        <v>38369.19</v>
      </c>
      <c r="V60" s="6">
        <v>1314209.45</v>
      </c>
      <c r="W60" s="6">
        <v>1296.3599999999999</v>
      </c>
      <c r="X60" s="6">
        <v>571.32000000000005</v>
      </c>
      <c r="Y60" s="6">
        <v>2514.6</v>
      </c>
      <c r="Z60" s="6">
        <v>0</v>
      </c>
      <c r="AA60" s="6">
        <v>202435.6</v>
      </c>
      <c r="AB60" s="6">
        <v>394.5</v>
      </c>
      <c r="AC60" s="6">
        <v>3198802.77</v>
      </c>
      <c r="AD60" s="6">
        <v>968184.41</v>
      </c>
      <c r="AE60" s="6">
        <v>852008.07</v>
      </c>
      <c r="AF60" s="6">
        <v>572824.77</v>
      </c>
      <c r="AG60" s="6">
        <v>20736</v>
      </c>
      <c r="AH60" s="6">
        <v>0</v>
      </c>
      <c r="AI60" s="6">
        <v>0</v>
      </c>
      <c r="AJ60" s="6">
        <v>0</v>
      </c>
      <c r="AK60" s="6">
        <v>105648.6</v>
      </c>
      <c r="AL60" s="6">
        <v>321041.77</v>
      </c>
      <c r="AM60" s="6">
        <v>324054.58</v>
      </c>
      <c r="AN60" s="6">
        <v>11088</v>
      </c>
      <c r="AO60" s="6">
        <v>0</v>
      </c>
      <c r="AP60" s="6">
        <v>106084.96</v>
      </c>
      <c r="AQ60" s="6">
        <v>43607.8</v>
      </c>
      <c r="AR60" s="6">
        <v>0</v>
      </c>
      <c r="AS60" s="6">
        <v>0</v>
      </c>
      <c r="AT60" s="6">
        <v>108070.41</v>
      </c>
      <c r="AU60" s="38">
        <v>21417475.809999999</v>
      </c>
    </row>
    <row r="61" spans="1:47">
      <c r="A61" s="4" t="s">
        <v>53</v>
      </c>
      <c r="B61" s="126">
        <v>87950</v>
      </c>
      <c r="C61" s="6">
        <v>0</v>
      </c>
      <c r="D61" s="6">
        <v>0</v>
      </c>
      <c r="E61" s="6">
        <v>0</v>
      </c>
      <c r="F61" s="6">
        <v>0</v>
      </c>
      <c r="G61" s="6">
        <v>3233.31</v>
      </c>
      <c r="H61" s="6">
        <v>0</v>
      </c>
      <c r="I61" s="6">
        <v>0</v>
      </c>
      <c r="J61" s="6">
        <v>0</v>
      </c>
      <c r="K61" s="6">
        <v>3106.38</v>
      </c>
      <c r="L61" s="6">
        <v>7582765.7000000002</v>
      </c>
      <c r="M61" s="6">
        <v>3824173.99</v>
      </c>
      <c r="N61" s="6">
        <v>0</v>
      </c>
      <c r="O61" s="6">
        <v>0</v>
      </c>
      <c r="P61" s="6">
        <v>0</v>
      </c>
      <c r="Q61" s="6">
        <v>2846.5</v>
      </c>
      <c r="R61" s="6">
        <v>1143250.43</v>
      </c>
      <c r="S61" s="6">
        <v>328826.90000000002</v>
      </c>
      <c r="T61" s="6">
        <v>48380.89</v>
      </c>
      <c r="U61" s="6">
        <v>7370.95</v>
      </c>
      <c r="V61" s="6">
        <v>1097936.55</v>
      </c>
      <c r="W61" s="6">
        <v>9735</v>
      </c>
      <c r="X61" s="6">
        <v>833</v>
      </c>
      <c r="Y61" s="6">
        <v>2133.8000000000002</v>
      </c>
      <c r="Z61" s="6">
        <v>3</v>
      </c>
      <c r="AA61" s="6">
        <v>345103.2</v>
      </c>
      <c r="AB61" s="6">
        <v>33058.71</v>
      </c>
      <c r="AC61" s="6">
        <v>2933455.37</v>
      </c>
      <c r="AD61" s="6">
        <v>298719.57</v>
      </c>
      <c r="AE61" s="6">
        <v>769729.74</v>
      </c>
      <c r="AF61" s="6">
        <v>1015698.8</v>
      </c>
      <c r="AG61" s="6">
        <v>101523.2</v>
      </c>
      <c r="AH61" s="6">
        <v>958</v>
      </c>
      <c r="AI61" s="6">
        <v>0</v>
      </c>
      <c r="AJ61" s="6">
        <v>0</v>
      </c>
      <c r="AK61" s="6">
        <v>76815.789999999994</v>
      </c>
      <c r="AL61" s="6">
        <v>134694.92000000001</v>
      </c>
      <c r="AM61" s="6">
        <v>322902.8</v>
      </c>
      <c r="AN61" s="6">
        <v>60331</v>
      </c>
      <c r="AO61" s="6">
        <v>0</v>
      </c>
      <c r="AP61" s="6">
        <v>97113.72</v>
      </c>
      <c r="AQ61" s="6">
        <v>3052.12</v>
      </c>
      <c r="AR61" s="6">
        <v>136.08000000000001</v>
      </c>
      <c r="AS61" s="6">
        <v>0</v>
      </c>
      <c r="AT61" s="6">
        <v>141929.42000000001</v>
      </c>
      <c r="AU61" s="38">
        <v>20400417.239999998</v>
      </c>
    </row>
    <row r="62" spans="1:47">
      <c r="A62" s="4" t="s">
        <v>54</v>
      </c>
      <c r="B62" s="128">
        <v>102500</v>
      </c>
      <c r="C62" s="6">
        <v>0</v>
      </c>
      <c r="D62" s="6">
        <v>0</v>
      </c>
      <c r="E62" s="6">
        <v>2944.83</v>
      </c>
      <c r="F62" s="6">
        <v>0</v>
      </c>
      <c r="G62" s="6">
        <v>11570.57</v>
      </c>
      <c r="H62" s="6">
        <v>514</v>
      </c>
      <c r="I62" s="6">
        <v>0</v>
      </c>
      <c r="J62" s="6">
        <v>0</v>
      </c>
      <c r="K62" s="6">
        <v>4962.05</v>
      </c>
      <c r="L62" s="6">
        <v>7172278.8700000001</v>
      </c>
      <c r="M62" s="6">
        <v>3688327.74</v>
      </c>
      <c r="N62" s="6">
        <v>0</v>
      </c>
      <c r="O62" s="6">
        <v>525</v>
      </c>
      <c r="P62" s="6">
        <v>0</v>
      </c>
      <c r="Q62" s="6">
        <v>10066.16</v>
      </c>
      <c r="R62" s="6">
        <v>1110819.83</v>
      </c>
      <c r="S62" s="6">
        <v>653790.47</v>
      </c>
      <c r="T62" s="6">
        <v>40395.599999999999</v>
      </c>
      <c r="U62" s="6">
        <v>136.08000000000001</v>
      </c>
      <c r="V62" s="6">
        <v>837605.81</v>
      </c>
      <c r="W62" s="6">
        <v>25500.66</v>
      </c>
      <c r="X62" s="6">
        <v>0</v>
      </c>
      <c r="Y62" s="6">
        <v>3588.76</v>
      </c>
      <c r="Z62" s="6">
        <v>0</v>
      </c>
      <c r="AA62" s="6">
        <v>305996.79999999999</v>
      </c>
      <c r="AB62" s="6">
        <v>20108.61</v>
      </c>
      <c r="AC62" s="6">
        <v>469834.18</v>
      </c>
      <c r="AD62" s="6">
        <v>116401.7</v>
      </c>
      <c r="AE62" s="6">
        <v>1073857.6100000001</v>
      </c>
      <c r="AF62" s="6">
        <v>1444432.11</v>
      </c>
      <c r="AG62" s="6">
        <v>48361.7</v>
      </c>
      <c r="AH62" s="6">
        <v>2212.4499999999998</v>
      </c>
      <c r="AI62" s="6">
        <v>0</v>
      </c>
      <c r="AJ62" s="6">
        <v>798</v>
      </c>
      <c r="AK62" s="6">
        <v>386129.76</v>
      </c>
      <c r="AL62" s="6">
        <v>119427.39</v>
      </c>
      <c r="AM62" s="6">
        <v>405656.15</v>
      </c>
      <c r="AN62" s="6">
        <v>23562</v>
      </c>
      <c r="AO62" s="6">
        <v>0</v>
      </c>
      <c r="AP62" s="6">
        <v>105200.28</v>
      </c>
      <c r="AQ62" s="6">
        <v>2811.6</v>
      </c>
      <c r="AR62" s="6">
        <v>0</v>
      </c>
      <c r="AS62" s="6">
        <v>0</v>
      </c>
      <c r="AT62" s="6">
        <v>109582.33</v>
      </c>
      <c r="AU62" s="38">
        <v>18201102.879999999</v>
      </c>
    </row>
    <row r="63" spans="1:47">
      <c r="A63" s="4" t="s">
        <v>55</v>
      </c>
      <c r="B63" s="126">
        <v>21250</v>
      </c>
      <c r="C63" s="6">
        <v>0</v>
      </c>
      <c r="D63" s="6">
        <v>0.44</v>
      </c>
      <c r="E63" s="6">
        <v>1022</v>
      </c>
      <c r="F63" s="6">
        <v>0</v>
      </c>
      <c r="G63" s="6">
        <v>4461.72</v>
      </c>
      <c r="H63" s="6">
        <v>0</v>
      </c>
      <c r="I63" s="6">
        <v>0</v>
      </c>
      <c r="J63" s="6">
        <v>236.36</v>
      </c>
      <c r="K63" s="6">
        <v>8922.6299999999992</v>
      </c>
      <c r="L63" s="6">
        <v>6228082.3200000003</v>
      </c>
      <c r="M63" s="6">
        <v>4503467.2</v>
      </c>
      <c r="N63" s="6">
        <v>0</v>
      </c>
      <c r="O63" s="6">
        <v>0</v>
      </c>
      <c r="P63" s="6">
        <v>677.09</v>
      </c>
      <c r="Q63" s="6">
        <v>664.68</v>
      </c>
      <c r="R63" s="6">
        <v>1027835.35</v>
      </c>
      <c r="S63" s="6">
        <v>696894.19</v>
      </c>
      <c r="T63" s="6">
        <v>225917.81</v>
      </c>
      <c r="U63" s="6">
        <v>25330.39</v>
      </c>
      <c r="V63" s="6">
        <v>2223703.34</v>
      </c>
      <c r="W63" s="6">
        <v>26487.16</v>
      </c>
      <c r="X63" s="6">
        <v>0</v>
      </c>
      <c r="Y63" s="6">
        <v>1460</v>
      </c>
      <c r="Z63" s="6">
        <v>0</v>
      </c>
      <c r="AA63" s="6">
        <v>227759</v>
      </c>
      <c r="AB63" s="6">
        <v>5921.53</v>
      </c>
      <c r="AC63" s="6">
        <v>2132774.6800000002</v>
      </c>
      <c r="AD63" s="6">
        <v>137783.81</v>
      </c>
      <c r="AE63" s="6">
        <v>960049.8</v>
      </c>
      <c r="AF63" s="6">
        <v>1452199.76</v>
      </c>
      <c r="AG63" s="6">
        <v>137062</v>
      </c>
      <c r="AH63" s="6">
        <v>0</v>
      </c>
      <c r="AI63" s="6">
        <v>0</v>
      </c>
      <c r="AJ63" s="6">
        <v>0</v>
      </c>
      <c r="AK63" s="6">
        <v>415712.12</v>
      </c>
      <c r="AL63" s="6">
        <v>42323.44</v>
      </c>
      <c r="AM63" s="6">
        <v>432967.19</v>
      </c>
      <c r="AN63" s="6">
        <v>43021.3</v>
      </c>
      <c r="AO63" s="6">
        <v>0</v>
      </c>
      <c r="AP63" s="6">
        <v>187583.84</v>
      </c>
      <c r="AQ63" s="6">
        <v>4446.8</v>
      </c>
      <c r="AR63" s="6">
        <v>0</v>
      </c>
      <c r="AS63" s="6">
        <v>0</v>
      </c>
      <c r="AT63" s="6">
        <v>233696.81</v>
      </c>
      <c r="AU63" s="38">
        <v>21388464.760000002</v>
      </c>
    </row>
    <row r="64" spans="1:47">
      <c r="A64" s="4" t="s">
        <v>56</v>
      </c>
      <c r="B64" s="128">
        <v>52500</v>
      </c>
      <c r="C64" s="6">
        <v>0</v>
      </c>
      <c r="D64" s="6">
        <v>0</v>
      </c>
      <c r="E64" s="6">
        <v>72.58</v>
      </c>
      <c r="F64" s="6">
        <v>0</v>
      </c>
      <c r="G64" s="6">
        <v>5061.04</v>
      </c>
      <c r="H64" s="6">
        <v>0</v>
      </c>
      <c r="I64" s="6">
        <v>0</v>
      </c>
      <c r="J64" s="6">
        <v>0</v>
      </c>
      <c r="K64" s="6">
        <v>5748.99</v>
      </c>
      <c r="L64" s="6">
        <v>5542971.2000000002</v>
      </c>
      <c r="M64" s="6">
        <v>4553637.1100000003</v>
      </c>
      <c r="N64" s="6">
        <v>0</v>
      </c>
      <c r="O64" s="6">
        <v>0</v>
      </c>
      <c r="P64" s="6">
        <v>240</v>
      </c>
      <c r="Q64" s="6">
        <v>316.56</v>
      </c>
      <c r="R64" s="6">
        <v>912836.08</v>
      </c>
      <c r="S64" s="6">
        <v>1116094.98</v>
      </c>
      <c r="T64" s="6">
        <v>264746.7</v>
      </c>
      <c r="U64" s="6">
        <v>24271.97</v>
      </c>
      <c r="V64" s="6">
        <v>3111800.97</v>
      </c>
      <c r="W64" s="6">
        <v>43375</v>
      </c>
      <c r="X64" s="6">
        <v>4420</v>
      </c>
      <c r="Y64" s="6">
        <v>272.39999999999998</v>
      </c>
      <c r="Z64" s="6">
        <v>0</v>
      </c>
      <c r="AA64" s="6">
        <v>468318.59</v>
      </c>
      <c r="AB64" s="6">
        <v>1355.28</v>
      </c>
      <c r="AC64" s="6">
        <v>1619229.13</v>
      </c>
      <c r="AD64" s="6">
        <v>281459.96999999997</v>
      </c>
      <c r="AE64" s="6">
        <v>483658.67</v>
      </c>
      <c r="AF64" s="6">
        <v>1543922.61</v>
      </c>
      <c r="AG64" s="6">
        <v>119343.62</v>
      </c>
      <c r="AH64" s="6">
        <v>0</v>
      </c>
      <c r="AI64" s="6">
        <v>0</v>
      </c>
      <c r="AJ64" s="6">
        <v>0</v>
      </c>
      <c r="AK64" s="6">
        <v>231791.4</v>
      </c>
      <c r="AL64" s="6">
        <v>80314.100000000006</v>
      </c>
      <c r="AM64" s="6">
        <v>213919.41</v>
      </c>
      <c r="AN64" s="6">
        <v>10560</v>
      </c>
      <c r="AO64" s="6">
        <v>0</v>
      </c>
      <c r="AP64" s="6">
        <v>162204.74</v>
      </c>
      <c r="AQ64" s="6">
        <v>23475.82</v>
      </c>
      <c r="AR64" s="6">
        <v>0</v>
      </c>
      <c r="AS64" s="6">
        <v>0</v>
      </c>
      <c r="AT64" s="6">
        <v>429658.01</v>
      </c>
      <c r="AU64" s="38">
        <v>21255076.93</v>
      </c>
    </row>
    <row r="65" spans="1:47">
      <c r="A65" s="4" t="s">
        <v>57</v>
      </c>
      <c r="B65" s="126">
        <v>37500</v>
      </c>
      <c r="C65" s="6">
        <v>0</v>
      </c>
      <c r="D65" s="6">
        <v>0</v>
      </c>
      <c r="E65" s="6">
        <v>0</v>
      </c>
      <c r="F65" s="6">
        <v>0</v>
      </c>
      <c r="G65" s="6">
        <v>4052.19</v>
      </c>
      <c r="H65" s="6">
        <v>0</v>
      </c>
      <c r="I65" s="6">
        <v>0</v>
      </c>
      <c r="J65" s="6">
        <v>0</v>
      </c>
      <c r="K65" s="6">
        <v>5757.54</v>
      </c>
      <c r="L65" s="6">
        <v>5249147.07</v>
      </c>
      <c r="M65" s="6">
        <v>5494650.0099999998</v>
      </c>
      <c r="N65" s="6">
        <v>0</v>
      </c>
      <c r="O65" s="6">
        <v>0</v>
      </c>
      <c r="P65" s="6">
        <v>979.59</v>
      </c>
      <c r="Q65" s="6">
        <v>90.8</v>
      </c>
      <c r="R65" s="6">
        <v>1064895.95</v>
      </c>
      <c r="S65" s="6">
        <v>1335591.56</v>
      </c>
      <c r="T65" s="6">
        <v>97841.69</v>
      </c>
      <c r="U65" s="6">
        <v>7155.49</v>
      </c>
      <c r="V65" s="6">
        <v>3192711.77</v>
      </c>
      <c r="W65" s="6">
        <v>8486.36</v>
      </c>
      <c r="X65" s="6">
        <v>5283.24</v>
      </c>
      <c r="Y65" s="6">
        <v>0</v>
      </c>
      <c r="Z65" s="6">
        <v>96</v>
      </c>
      <c r="AA65" s="6">
        <v>397047</v>
      </c>
      <c r="AB65" s="6">
        <v>1343.84</v>
      </c>
      <c r="AC65" s="6">
        <v>909276.65</v>
      </c>
      <c r="AD65" s="6">
        <v>112290.38</v>
      </c>
      <c r="AE65" s="6">
        <v>773402.1</v>
      </c>
      <c r="AF65" s="6">
        <v>668372.64</v>
      </c>
      <c r="AG65" s="6">
        <v>174972.67</v>
      </c>
      <c r="AH65" s="6">
        <v>0</v>
      </c>
      <c r="AI65" s="6">
        <v>0</v>
      </c>
      <c r="AJ65" s="6">
        <v>0</v>
      </c>
      <c r="AK65" s="6">
        <v>71110</v>
      </c>
      <c r="AL65" s="6">
        <v>80052</v>
      </c>
      <c r="AM65" s="6">
        <v>231581.22</v>
      </c>
      <c r="AN65" s="6">
        <v>29111</v>
      </c>
      <c r="AO65" s="6">
        <v>0</v>
      </c>
      <c r="AP65" s="6">
        <v>185469.31</v>
      </c>
      <c r="AQ65" s="6">
        <v>119356.56</v>
      </c>
      <c r="AR65" s="6">
        <v>0</v>
      </c>
      <c r="AS65" s="6">
        <v>0</v>
      </c>
      <c r="AT65" s="6">
        <v>653762.87</v>
      </c>
      <c r="AU65" s="38">
        <v>20877688.5</v>
      </c>
    </row>
    <row r="66" spans="1:47">
      <c r="A66" s="4" t="s">
        <v>58</v>
      </c>
      <c r="B66" s="128">
        <v>25000</v>
      </c>
      <c r="C66" s="6">
        <v>881</v>
      </c>
      <c r="D66" s="6">
        <v>0</v>
      </c>
      <c r="E66" s="6">
        <v>6843.99</v>
      </c>
      <c r="F66" s="6">
        <v>369.61</v>
      </c>
      <c r="G66" s="6">
        <v>20523.59</v>
      </c>
      <c r="H66" s="6">
        <v>480</v>
      </c>
      <c r="I66" s="6">
        <v>0</v>
      </c>
      <c r="J66" s="6">
        <v>0</v>
      </c>
      <c r="K66" s="6">
        <v>10119.129999999999</v>
      </c>
      <c r="L66" s="6">
        <v>4745109.9000000004</v>
      </c>
      <c r="M66" s="6">
        <v>5100533.47</v>
      </c>
      <c r="N66" s="6">
        <v>0</v>
      </c>
      <c r="O66" s="6">
        <v>701</v>
      </c>
      <c r="P66" s="6">
        <v>916.3</v>
      </c>
      <c r="Q66" s="6">
        <v>200</v>
      </c>
      <c r="R66" s="6">
        <v>1034868.86</v>
      </c>
      <c r="S66" s="6">
        <v>1387056.83</v>
      </c>
      <c r="T66" s="6">
        <v>193455.01</v>
      </c>
      <c r="U66" s="6">
        <v>0</v>
      </c>
      <c r="V66" s="6">
        <v>3152393.69</v>
      </c>
      <c r="W66" s="6">
        <v>34707.03</v>
      </c>
      <c r="X66" s="6">
        <v>2172</v>
      </c>
      <c r="Y66" s="6">
        <v>1114.17</v>
      </c>
      <c r="Z66" s="6">
        <v>0</v>
      </c>
      <c r="AA66" s="6">
        <v>885515</v>
      </c>
      <c r="AB66" s="6">
        <v>11342.29</v>
      </c>
      <c r="AC66" s="6">
        <v>1562120.84</v>
      </c>
      <c r="AD66" s="6">
        <v>1044190.71</v>
      </c>
      <c r="AE66" s="6">
        <v>1149687.03</v>
      </c>
      <c r="AF66" s="6">
        <v>1622560.37</v>
      </c>
      <c r="AG66" s="6">
        <v>144997.73000000001</v>
      </c>
      <c r="AH66" s="6">
        <v>0</v>
      </c>
      <c r="AI66" s="6">
        <v>362</v>
      </c>
      <c r="AJ66" s="6">
        <v>0</v>
      </c>
      <c r="AK66" s="6">
        <v>36062</v>
      </c>
      <c r="AL66" s="6">
        <v>48324</v>
      </c>
      <c r="AM66" s="6">
        <v>287659.25</v>
      </c>
      <c r="AN66" s="6">
        <v>13331</v>
      </c>
      <c r="AO66" s="6">
        <v>0</v>
      </c>
      <c r="AP66" s="6">
        <v>131171.53</v>
      </c>
      <c r="AQ66" s="6">
        <v>175001.76</v>
      </c>
      <c r="AR66" s="6">
        <v>0</v>
      </c>
      <c r="AS66" s="6">
        <v>0</v>
      </c>
      <c r="AT66" s="6">
        <v>863727.23</v>
      </c>
      <c r="AU66" s="38">
        <v>23668498.32</v>
      </c>
    </row>
    <row r="67" spans="1:47">
      <c r="A67" s="4" t="s">
        <v>59</v>
      </c>
      <c r="B67" s="126">
        <v>100000</v>
      </c>
      <c r="C67" s="6">
        <v>594.35</v>
      </c>
      <c r="D67" s="6">
        <v>0</v>
      </c>
      <c r="E67" s="6">
        <v>1733.2</v>
      </c>
      <c r="F67" s="6">
        <v>0</v>
      </c>
      <c r="G67" s="6">
        <v>11355.37</v>
      </c>
      <c r="H67" s="6">
        <v>825</v>
      </c>
      <c r="I67" s="6">
        <v>0</v>
      </c>
      <c r="J67" s="6">
        <v>378.93</v>
      </c>
      <c r="K67" s="6">
        <v>4570.0200000000004</v>
      </c>
      <c r="L67" s="6">
        <v>4545606.88</v>
      </c>
      <c r="M67" s="6">
        <v>4488147.3099999996</v>
      </c>
      <c r="N67" s="6">
        <v>0</v>
      </c>
      <c r="O67" s="6">
        <v>695</v>
      </c>
      <c r="P67" s="6">
        <v>0</v>
      </c>
      <c r="Q67" s="6">
        <v>282.68</v>
      </c>
      <c r="R67" s="6">
        <v>997507.75</v>
      </c>
      <c r="S67" s="6">
        <v>1643392.13</v>
      </c>
      <c r="T67" s="6">
        <v>362153.12</v>
      </c>
      <c r="U67" s="6">
        <v>0</v>
      </c>
      <c r="V67" s="6">
        <v>3771860.1</v>
      </c>
      <c r="W67" s="6">
        <v>100310.69</v>
      </c>
      <c r="X67" s="6">
        <v>5086.72</v>
      </c>
      <c r="Y67" s="6">
        <v>0</v>
      </c>
      <c r="Z67" s="6">
        <v>0</v>
      </c>
      <c r="AA67" s="6">
        <v>1538853</v>
      </c>
      <c r="AB67" s="6">
        <v>23018.95</v>
      </c>
      <c r="AC67" s="6">
        <v>3402441.67</v>
      </c>
      <c r="AD67" s="6">
        <v>1380635.61</v>
      </c>
      <c r="AE67" s="6">
        <v>1219321.31</v>
      </c>
      <c r="AF67" s="6">
        <v>1240123.0900000001</v>
      </c>
      <c r="AG67" s="6">
        <v>151651.41</v>
      </c>
      <c r="AH67" s="6">
        <v>1664</v>
      </c>
      <c r="AI67" s="6">
        <v>402</v>
      </c>
      <c r="AJ67" s="6">
        <v>1253</v>
      </c>
      <c r="AK67" s="6">
        <v>38433</v>
      </c>
      <c r="AL67" s="6">
        <v>22916</v>
      </c>
      <c r="AM67" s="6">
        <v>255555.36</v>
      </c>
      <c r="AN67" s="6">
        <v>37454</v>
      </c>
      <c r="AO67" s="6">
        <v>0</v>
      </c>
      <c r="AP67" s="6">
        <v>120700.33</v>
      </c>
      <c r="AQ67" s="6">
        <v>196048.84</v>
      </c>
      <c r="AR67" s="6">
        <v>0</v>
      </c>
      <c r="AS67" s="6">
        <v>0</v>
      </c>
      <c r="AT67" s="6">
        <v>358847.79</v>
      </c>
      <c r="AU67" s="38">
        <v>25923818.609999999</v>
      </c>
    </row>
    <row r="68" spans="1:47">
      <c r="A68" s="4"/>
      <c r="B68" s="43">
        <f t="shared" ref="B68:AU68" si="4">SUBTOTAL(109,B56:B67)</f>
        <v>954200</v>
      </c>
      <c r="C68" s="43">
        <f t="shared" si="4"/>
        <v>3728.14</v>
      </c>
      <c r="D68" s="43">
        <f t="shared" si="4"/>
        <v>2.0300000000000002</v>
      </c>
      <c r="E68" s="43">
        <f t="shared" si="4"/>
        <v>31576.87</v>
      </c>
      <c r="F68" s="43">
        <f t="shared" si="4"/>
        <v>369.61</v>
      </c>
      <c r="G68" s="43">
        <f t="shared" si="4"/>
        <v>90707.97</v>
      </c>
      <c r="H68" s="43">
        <f t="shared" si="4"/>
        <v>3746.65</v>
      </c>
      <c r="I68" s="43">
        <f t="shared" si="4"/>
        <v>0</v>
      </c>
      <c r="J68" s="43">
        <f t="shared" si="4"/>
        <v>1009.02</v>
      </c>
      <c r="K68" s="43">
        <f t="shared" si="4"/>
        <v>157246.79</v>
      </c>
      <c r="L68" s="43">
        <f t="shared" si="4"/>
        <v>68677700.530000001</v>
      </c>
      <c r="M68" s="43">
        <f t="shared" si="4"/>
        <v>52107160.330000006</v>
      </c>
      <c r="N68" s="43">
        <f t="shared" si="4"/>
        <v>0</v>
      </c>
      <c r="O68" s="43">
        <f t="shared" si="4"/>
        <v>2611</v>
      </c>
      <c r="P68" s="43">
        <f t="shared" si="4"/>
        <v>4609.55</v>
      </c>
      <c r="Q68" s="43">
        <f t="shared" si="4"/>
        <v>15152.32</v>
      </c>
      <c r="R68" s="43">
        <f t="shared" si="4"/>
        <v>11866271.169999998</v>
      </c>
      <c r="S68" s="43">
        <f t="shared" si="4"/>
        <v>12666476.080000002</v>
      </c>
      <c r="T68" s="43">
        <f t="shared" si="4"/>
        <v>1572602.19</v>
      </c>
      <c r="U68" s="43">
        <f t="shared" si="4"/>
        <v>188180.84</v>
      </c>
      <c r="V68" s="43">
        <f t="shared" si="4"/>
        <v>27897651.270000003</v>
      </c>
      <c r="W68" s="43">
        <f t="shared" si="4"/>
        <v>511614.22999999992</v>
      </c>
      <c r="X68" s="43">
        <f t="shared" si="4"/>
        <v>29676.28</v>
      </c>
      <c r="Y68" s="43">
        <f t="shared" si="4"/>
        <v>27527.629999999997</v>
      </c>
      <c r="Z68" s="43">
        <f t="shared" si="4"/>
        <v>100.18</v>
      </c>
      <c r="AA68" s="43">
        <f t="shared" si="4"/>
        <v>5487949.25</v>
      </c>
      <c r="AB68" s="43">
        <f t="shared" si="4"/>
        <v>132915.76999999999</v>
      </c>
      <c r="AC68" s="43">
        <f t="shared" si="4"/>
        <v>33867591.699999996</v>
      </c>
      <c r="AD68" s="43">
        <f t="shared" si="4"/>
        <v>12826938.059999999</v>
      </c>
      <c r="AE68" s="43">
        <f t="shared" si="4"/>
        <v>12278623.290000001</v>
      </c>
      <c r="AF68" s="43">
        <f t="shared" si="4"/>
        <v>11558669.990000002</v>
      </c>
      <c r="AG68" s="43">
        <f t="shared" si="4"/>
        <v>1436664.0899999999</v>
      </c>
      <c r="AH68" s="43">
        <f t="shared" si="4"/>
        <v>7215.15</v>
      </c>
      <c r="AI68" s="43">
        <f t="shared" si="4"/>
        <v>764</v>
      </c>
      <c r="AJ68" s="43">
        <f t="shared" si="4"/>
        <v>2051</v>
      </c>
      <c r="AK68" s="43">
        <f t="shared" si="4"/>
        <v>1616834.8599999999</v>
      </c>
      <c r="AL68" s="43">
        <f t="shared" si="4"/>
        <v>1108478.52</v>
      </c>
      <c r="AM68" s="43">
        <f t="shared" si="4"/>
        <v>3381654.5000000005</v>
      </c>
      <c r="AN68" s="43">
        <f t="shared" si="4"/>
        <v>292081.3</v>
      </c>
      <c r="AO68" s="43">
        <f t="shared" si="4"/>
        <v>0</v>
      </c>
      <c r="AP68" s="43">
        <f t="shared" si="4"/>
        <v>1416648.4700000002</v>
      </c>
      <c r="AQ68" s="43">
        <f t="shared" si="4"/>
        <v>774763.14</v>
      </c>
      <c r="AR68" s="43">
        <f t="shared" si="4"/>
        <v>136.08000000000001</v>
      </c>
      <c r="AS68" s="43">
        <f t="shared" si="4"/>
        <v>0</v>
      </c>
      <c r="AT68" s="43">
        <f t="shared" si="4"/>
        <v>3602994.64</v>
      </c>
      <c r="AU68" s="116">
        <f t="shared" si="4"/>
        <v>265674568.75999999</v>
      </c>
    </row>
    <row r="69" spans="1:47">
      <c r="A69" s="4" t="s">
        <v>60</v>
      </c>
      <c r="B69" s="126">
        <v>130000</v>
      </c>
      <c r="C69" s="6">
        <v>0</v>
      </c>
      <c r="D69" s="6">
        <v>0</v>
      </c>
      <c r="E69" s="6">
        <v>5002.45</v>
      </c>
      <c r="F69" s="6">
        <v>0</v>
      </c>
      <c r="G69" s="6">
        <v>3696.57</v>
      </c>
      <c r="H69" s="6">
        <v>681.67</v>
      </c>
      <c r="I69" s="6">
        <v>0</v>
      </c>
      <c r="J69" s="6">
        <v>378.18</v>
      </c>
      <c r="K69" s="6">
        <v>1089.04</v>
      </c>
      <c r="L69" s="6">
        <v>5238103.4400000004</v>
      </c>
      <c r="M69" s="6">
        <v>4353551.62</v>
      </c>
      <c r="N69" s="6">
        <v>0</v>
      </c>
      <c r="O69" s="6">
        <v>0</v>
      </c>
      <c r="P69" s="6">
        <v>591.94000000000005</v>
      </c>
      <c r="Q69" s="6">
        <v>54.43</v>
      </c>
      <c r="R69" s="6">
        <v>1273974.21</v>
      </c>
      <c r="S69" s="6">
        <v>1450186.94</v>
      </c>
      <c r="T69" s="6">
        <v>108262.8</v>
      </c>
      <c r="U69" s="6">
        <v>10977.04</v>
      </c>
      <c r="V69" s="6">
        <v>2609026.7400000002</v>
      </c>
      <c r="W69" s="6">
        <v>71617.179999999993</v>
      </c>
      <c r="X69" s="6">
        <v>8778</v>
      </c>
      <c r="Y69" s="6">
        <v>3256</v>
      </c>
      <c r="Z69" s="6">
        <v>0</v>
      </c>
      <c r="AA69" s="6">
        <v>239591.8</v>
      </c>
      <c r="AB69" s="6">
        <v>23952.42</v>
      </c>
      <c r="AC69" s="6">
        <v>4995695.4400000004</v>
      </c>
      <c r="AD69" s="6">
        <v>1285388.46</v>
      </c>
      <c r="AE69" s="6">
        <v>1095445.8700000001</v>
      </c>
      <c r="AF69" s="6">
        <v>573935.99</v>
      </c>
      <c r="AG69" s="6">
        <v>65048</v>
      </c>
      <c r="AH69" s="6">
        <v>2618</v>
      </c>
      <c r="AI69" s="6">
        <v>0</v>
      </c>
      <c r="AJ69" s="6">
        <v>2227</v>
      </c>
      <c r="AK69" s="6">
        <v>64600</v>
      </c>
      <c r="AL69" s="6">
        <v>57945.68</v>
      </c>
      <c r="AM69" s="6">
        <v>271301.43</v>
      </c>
      <c r="AN69" s="6">
        <v>4480</v>
      </c>
      <c r="AO69" s="6">
        <v>0</v>
      </c>
      <c r="AP69" s="6">
        <v>105002.13</v>
      </c>
      <c r="AQ69" s="6">
        <v>94712.56</v>
      </c>
      <c r="AR69" s="6">
        <v>0</v>
      </c>
      <c r="AS69" s="6">
        <v>0</v>
      </c>
      <c r="AT69" s="6">
        <v>158242.12</v>
      </c>
      <c r="AU69" s="38">
        <v>24185332.149999999</v>
      </c>
    </row>
    <row r="70" spans="1:47">
      <c r="A70" s="4" t="s">
        <v>61</v>
      </c>
      <c r="B70" s="128">
        <v>230000</v>
      </c>
      <c r="C70" s="6">
        <v>961.62</v>
      </c>
      <c r="D70" s="6">
        <v>0</v>
      </c>
      <c r="E70" s="6">
        <v>152</v>
      </c>
      <c r="F70" s="6">
        <v>0</v>
      </c>
      <c r="G70" s="6">
        <v>3900.86</v>
      </c>
      <c r="H70" s="6">
        <v>3.87</v>
      </c>
      <c r="I70" s="6">
        <v>0</v>
      </c>
      <c r="J70" s="6">
        <v>0</v>
      </c>
      <c r="K70" s="6">
        <v>2081.31</v>
      </c>
      <c r="L70" s="6">
        <v>4751155.4400000004</v>
      </c>
      <c r="M70" s="6">
        <v>4794822.2</v>
      </c>
      <c r="N70" s="6">
        <v>0</v>
      </c>
      <c r="O70" s="6">
        <v>0</v>
      </c>
      <c r="P70" s="6">
        <v>0</v>
      </c>
      <c r="Q70" s="6">
        <v>0</v>
      </c>
      <c r="R70" s="6">
        <v>911469.68</v>
      </c>
      <c r="S70" s="6">
        <v>1469147.71</v>
      </c>
      <c r="T70" s="6">
        <v>97165.52</v>
      </c>
      <c r="U70" s="6">
        <v>2933</v>
      </c>
      <c r="V70" s="6">
        <v>1914841.7</v>
      </c>
      <c r="W70" s="6">
        <v>25201.56</v>
      </c>
      <c r="X70" s="6">
        <v>1071</v>
      </c>
      <c r="Y70" s="6">
        <v>980</v>
      </c>
      <c r="Z70" s="6">
        <v>0</v>
      </c>
      <c r="AA70" s="6">
        <v>417533.4</v>
      </c>
      <c r="AB70" s="6">
        <v>8834.7800000000007</v>
      </c>
      <c r="AC70" s="6">
        <v>5002361.7300000004</v>
      </c>
      <c r="AD70" s="6">
        <v>1442660.12</v>
      </c>
      <c r="AE70" s="6">
        <v>1284575.31</v>
      </c>
      <c r="AF70" s="6">
        <v>1040407.62</v>
      </c>
      <c r="AG70" s="6">
        <v>130829.64</v>
      </c>
      <c r="AH70" s="6">
        <v>0</v>
      </c>
      <c r="AI70" s="6">
        <v>0</v>
      </c>
      <c r="AJ70" s="6">
        <v>0</v>
      </c>
      <c r="AK70" s="6">
        <v>60244.800000000003</v>
      </c>
      <c r="AL70" s="6">
        <v>51333.52</v>
      </c>
      <c r="AM70" s="6">
        <v>317961.02</v>
      </c>
      <c r="AN70" s="6">
        <v>27964</v>
      </c>
      <c r="AO70" s="6">
        <v>0</v>
      </c>
      <c r="AP70" s="6">
        <v>124682.45</v>
      </c>
      <c r="AQ70" s="6">
        <v>68810.53</v>
      </c>
      <c r="AR70" s="6">
        <v>0</v>
      </c>
      <c r="AS70" s="6">
        <v>0</v>
      </c>
      <c r="AT70" s="6">
        <v>164346.54999999999</v>
      </c>
      <c r="AU70" s="38">
        <v>24118432.940000001</v>
      </c>
    </row>
    <row r="71" spans="1:47">
      <c r="A71" s="4" t="s">
        <v>62</v>
      </c>
      <c r="B71" s="126">
        <v>208344.8</v>
      </c>
      <c r="C71" s="6">
        <v>0</v>
      </c>
      <c r="D71" s="6">
        <v>0</v>
      </c>
      <c r="E71" s="6">
        <v>4861.5</v>
      </c>
      <c r="F71" s="6">
        <v>0</v>
      </c>
      <c r="G71" s="6">
        <v>6233.51</v>
      </c>
      <c r="H71" s="6">
        <v>1369.41</v>
      </c>
      <c r="I71" s="6">
        <v>0</v>
      </c>
      <c r="J71" s="6">
        <v>0</v>
      </c>
      <c r="K71" s="6">
        <v>2203.71</v>
      </c>
      <c r="L71" s="6">
        <v>5554165.2000000002</v>
      </c>
      <c r="M71" s="6">
        <v>5197451.5199999996</v>
      </c>
      <c r="N71" s="6">
        <v>0</v>
      </c>
      <c r="O71" s="6">
        <v>368.32</v>
      </c>
      <c r="P71" s="6">
        <v>231.33</v>
      </c>
      <c r="Q71" s="6">
        <v>203.21</v>
      </c>
      <c r="R71" s="6">
        <v>1303046.3999999999</v>
      </c>
      <c r="S71" s="6">
        <v>1121086.05</v>
      </c>
      <c r="T71" s="6">
        <v>64757.45</v>
      </c>
      <c r="U71" s="6">
        <v>11650.96</v>
      </c>
      <c r="V71" s="6">
        <v>770515.16</v>
      </c>
      <c r="W71" s="6">
        <v>25364.400000000001</v>
      </c>
      <c r="X71" s="6">
        <v>6424</v>
      </c>
      <c r="Y71" s="6">
        <v>27.83</v>
      </c>
      <c r="Z71" s="6">
        <v>68.040000000000006</v>
      </c>
      <c r="AA71" s="6">
        <v>350535.8</v>
      </c>
      <c r="AB71" s="6">
        <v>28639.759999999998</v>
      </c>
      <c r="AC71" s="6">
        <v>5534604.5899999999</v>
      </c>
      <c r="AD71" s="6">
        <v>1865716.16</v>
      </c>
      <c r="AE71" s="6">
        <v>1727120.62</v>
      </c>
      <c r="AF71" s="6">
        <v>878405.26</v>
      </c>
      <c r="AG71" s="6">
        <v>136716.43</v>
      </c>
      <c r="AH71" s="6">
        <v>0</v>
      </c>
      <c r="AI71" s="6">
        <v>0</v>
      </c>
      <c r="AJ71" s="6">
        <v>0</v>
      </c>
      <c r="AK71" s="6">
        <v>67958.52</v>
      </c>
      <c r="AL71" s="6">
        <v>60048.08</v>
      </c>
      <c r="AM71" s="6">
        <v>315138.09999999998</v>
      </c>
      <c r="AN71" s="6">
        <v>5600</v>
      </c>
      <c r="AO71" s="6">
        <v>0</v>
      </c>
      <c r="AP71" s="6">
        <v>78680.899999999994</v>
      </c>
      <c r="AQ71" s="6">
        <v>113117.84</v>
      </c>
      <c r="AR71" s="6">
        <v>0</v>
      </c>
      <c r="AS71" s="6">
        <v>0</v>
      </c>
      <c r="AT71" s="6">
        <v>268198.59999999998</v>
      </c>
      <c r="AU71" s="38">
        <v>25504232.859999999</v>
      </c>
    </row>
    <row r="72" spans="1:47">
      <c r="A72" s="4" t="s">
        <v>63</v>
      </c>
      <c r="B72" s="128">
        <v>292994.8</v>
      </c>
      <c r="C72" s="6">
        <v>0</v>
      </c>
      <c r="D72" s="6">
        <v>45.36</v>
      </c>
      <c r="E72" s="6">
        <v>1663.28</v>
      </c>
      <c r="F72" s="6">
        <v>0</v>
      </c>
      <c r="G72" s="6">
        <v>4857.04</v>
      </c>
      <c r="H72" s="6">
        <v>0</v>
      </c>
      <c r="I72" s="6">
        <v>0</v>
      </c>
      <c r="J72" s="6">
        <v>0</v>
      </c>
      <c r="K72" s="6">
        <v>1246.6199999999999</v>
      </c>
      <c r="L72" s="6">
        <v>6405831.6200000001</v>
      </c>
      <c r="M72" s="6">
        <v>4583219.5999999996</v>
      </c>
      <c r="N72" s="6">
        <v>0</v>
      </c>
      <c r="O72" s="6">
        <v>0</v>
      </c>
      <c r="P72" s="6">
        <v>0</v>
      </c>
      <c r="Q72" s="6">
        <v>0</v>
      </c>
      <c r="R72" s="6">
        <v>1235033.96</v>
      </c>
      <c r="S72" s="6">
        <v>403585.16</v>
      </c>
      <c r="T72" s="6">
        <v>35571.74</v>
      </c>
      <c r="U72" s="6">
        <v>7903.93</v>
      </c>
      <c r="V72" s="6">
        <v>285212.21999999997</v>
      </c>
      <c r="W72" s="6">
        <v>9528</v>
      </c>
      <c r="X72" s="6">
        <v>1959</v>
      </c>
      <c r="Y72" s="6">
        <v>1959</v>
      </c>
      <c r="Z72" s="6">
        <v>0</v>
      </c>
      <c r="AA72" s="6">
        <v>236131.13</v>
      </c>
      <c r="AB72" s="6">
        <v>2150.52</v>
      </c>
      <c r="AC72" s="6">
        <v>5741946.0300000003</v>
      </c>
      <c r="AD72" s="6">
        <v>1935225.18</v>
      </c>
      <c r="AE72" s="6">
        <v>671506.2</v>
      </c>
      <c r="AF72" s="6">
        <v>591177.89</v>
      </c>
      <c r="AG72" s="6">
        <v>130120.97</v>
      </c>
      <c r="AH72" s="6">
        <v>0</v>
      </c>
      <c r="AI72" s="6">
        <v>0</v>
      </c>
      <c r="AJ72" s="6">
        <v>0</v>
      </c>
      <c r="AK72" s="6">
        <v>52483.4</v>
      </c>
      <c r="AL72" s="6">
        <v>15548.64</v>
      </c>
      <c r="AM72" s="6">
        <v>197385.88</v>
      </c>
      <c r="AN72" s="6">
        <v>21504</v>
      </c>
      <c r="AO72" s="6">
        <v>0</v>
      </c>
      <c r="AP72" s="6">
        <v>109872.15</v>
      </c>
      <c r="AQ72" s="6">
        <v>88248.94</v>
      </c>
      <c r="AR72" s="6">
        <v>0</v>
      </c>
      <c r="AS72" s="6">
        <v>0</v>
      </c>
      <c r="AT72" s="6">
        <v>212473.41</v>
      </c>
      <c r="AU72" s="38">
        <v>22987183.149999999</v>
      </c>
    </row>
    <row r="73" spans="1:47">
      <c r="A73" s="4" t="s">
        <v>64</v>
      </c>
      <c r="B73" s="126">
        <v>196970</v>
      </c>
      <c r="C73" s="6">
        <v>200</v>
      </c>
      <c r="D73" s="6">
        <v>0</v>
      </c>
      <c r="E73" s="6">
        <v>4272</v>
      </c>
      <c r="F73" s="6">
        <v>0</v>
      </c>
      <c r="G73" s="6">
        <v>9328.7999999999993</v>
      </c>
      <c r="H73" s="6">
        <v>735.15</v>
      </c>
      <c r="I73" s="6">
        <v>0</v>
      </c>
      <c r="J73" s="6">
        <v>0</v>
      </c>
      <c r="K73" s="6">
        <v>3573.93</v>
      </c>
      <c r="L73" s="6">
        <v>8339736.4400000004</v>
      </c>
      <c r="M73" s="6">
        <v>4946933.7599999998</v>
      </c>
      <c r="N73" s="6">
        <v>0</v>
      </c>
      <c r="O73" s="6">
        <v>1900</v>
      </c>
      <c r="P73" s="6">
        <v>295.33</v>
      </c>
      <c r="Q73" s="6">
        <v>250</v>
      </c>
      <c r="R73" s="6">
        <v>1458475.32</v>
      </c>
      <c r="S73" s="6">
        <v>293762.17</v>
      </c>
      <c r="T73" s="6">
        <v>54328.480000000003</v>
      </c>
      <c r="U73" s="6">
        <v>5738</v>
      </c>
      <c r="V73" s="6">
        <v>166614.22</v>
      </c>
      <c r="W73" s="6">
        <v>0</v>
      </c>
      <c r="X73" s="6">
        <v>10694</v>
      </c>
      <c r="Y73" s="6">
        <v>1023.65</v>
      </c>
      <c r="Z73" s="6">
        <v>0</v>
      </c>
      <c r="AA73" s="6">
        <v>434225.4</v>
      </c>
      <c r="AB73" s="6">
        <v>27171.31</v>
      </c>
      <c r="AC73" s="6">
        <v>4441931.08</v>
      </c>
      <c r="AD73" s="6">
        <v>1669718.53</v>
      </c>
      <c r="AE73" s="6">
        <v>426537.66</v>
      </c>
      <c r="AF73" s="6">
        <v>895356.19</v>
      </c>
      <c r="AG73" s="6">
        <v>81855.399999999994</v>
      </c>
      <c r="AH73" s="6">
        <v>2246</v>
      </c>
      <c r="AI73" s="6">
        <v>0</v>
      </c>
      <c r="AJ73" s="6">
        <v>0</v>
      </c>
      <c r="AK73" s="6">
        <v>73223.929999999993</v>
      </c>
      <c r="AL73" s="6">
        <v>450453.74</v>
      </c>
      <c r="AM73" s="6">
        <v>206961.82</v>
      </c>
      <c r="AN73" s="6">
        <v>37453</v>
      </c>
      <c r="AO73" s="6">
        <v>0</v>
      </c>
      <c r="AP73" s="6">
        <v>108742.24</v>
      </c>
      <c r="AQ73" s="6">
        <v>63135.8</v>
      </c>
      <c r="AR73" s="6">
        <v>0</v>
      </c>
      <c r="AS73" s="6">
        <v>0</v>
      </c>
      <c r="AT73" s="6">
        <v>110445.66</v>
      </c>
      <c r="AU73" s="38">
        <v>24327344.010000002</v>
      </c>
    </row>
    <row r="74" spans="1:47">
      <c r="A74" s="4" t="s">
        <v>65</v>
      </c>
      <c r="B74" s="128">
        <v>158157.6</v>
      </c>
      <c r="C74" s="6">
        <v>0</v>
      </c>
      <c r="D74" s="6">
        <v>0</v>
      </c>
      <c r="E74" s="6">
        <v>3850.6</v>
      </c>
      <c r="F74" s="6">
        <v>0</v>
      </c>
      <c r="G74" s="6">
        <v>5614.37</v>
      </c>
      <c r="H74" s="6">
        <v>460</v>
      </c>
      <c r="I74" s="6">
        <v>0</v>
      </c>
      <c r="J74" s="6">
        <v>0</v>
      </c>
      <c r="K74" s="6">
        <v>4974.7299999999996</v>
      </c>
      <c r="L74" s="6">
        <v>7246542.7199999997</v>
      </c>
      <c r="M74" s="6">
        <v>4297487.6900000004</v>
      </c>
      <c r="N74" s="6">
        <v>0</v>
      </c>
      <c r="O74" s="6">
        <v>1808</v>
      </c>
      <c r="P74" s="6">
        <v>0</v>
      </c>
      <c r="Q74" s="6">
        <v>1426</v>
      </c>
      <c r="R74" s="6">
        <v>1499090.65</v>
      </c>
      <c r="S74" s="6">
        <v>348915.76</v>
      </c>
      <c r="T74" s="6">
        <v>29546.94</v>
      </c>
      <c r="U74" s="6">
        <v>870</v>
      </c>
      <c r="V74" s="6">
        <v>119069.42</v>
      </c>
      <c r="W74" s="6">
        <v>0</v>
      </c>
      <c r="X74" s="6">
        <v>0</v>
      </c>
      <c r="Y74" s="6">
        <v>453.6</v>
      </c>
      <c r="Z74" s="6">
        <v>0</v>
      </c>
      <c r="AA74" s="6">
        <v>342992.4</v>
      </c>
      <c r="AB74" s="6">
        <v>25391.83</v>
      </c>
      <c r="AC74" s="6">
        <v>2532943.44</v>
      </c>
      <c r="AD74" s="6">
        <v>450111.6</v>
      </c>
      <c r="AE74" s="6">
        <v>906767.08</v>
      </c>
      <c r="AF74" s="6">
        <v>1016577.54</v>
      </c>
      <c r="AG74" s="6">
        <v>114790.2</v>
      </c>
      <c r="AH74" s="6">
        <v>1916</v>
      </c>
      <c r="AI74" s="6">
        <v>0</v>
      </c>
      <c r="AJ74" s="6">
        <v>1147</v>
      </c>
      <c r="AK74" s="6">
        <v>112101.88</v>
      </c>
      <c r="AL74" s="6">
        <v>256109.8</v>
      </c>
      <c r="AM74" s="6">
        <v>209364.8</v>
      </c>
      <c r="AN74" s="6">
        <v>24019</v>
      </c>
      <c r="AO74" s="6">
        <v>0</v>
      </c>
      <c r="AP74" s="6">
        <v>76289.95</v>
      </c>
      <c r="AQ74" s="6">
        <v>16154.76</v>
      </c>
      <c r="AR74" s="6">
        <v>90.72</v>
      </c>
      <c r="AS74" s="6">
        <v>0</v>
      </c>
      <c r="AT74" s="6">
        <v>196914.53</v>
      </c>
      <c r="AU74" s="38">
        <v>19843793.010000002</v>
      </c>
    </row>
    <row r="75" spans="1:47">
      <c r="A75" s="4" t="s">
        <v>66</v>
      </c>
      <c r="B75" s="126">
        <v>219546</v>
      </c>
      <c r="C75" s="6">
        <v>508.03</v>
      </c>
      <c r="D75" s="6">
        <v>0</v>
      </c>
      <c r="E75" s="6">
        <v>22412.03</v>
      </c>
      <c r="F75" s="6">
        <v>0</v>
      </c>
      <c r="G75" s="6">
        <v>11181.32</v>
      </c>
      <c r="H75" s="6">
        <v>560</v>
      </c>
      <c r="I75" s="6">
        <v>0</v>
      </c>
      <c r="J75" s="6">
        <v>0</v>
      </c>
      <c r="K75" s="6">
        <v>5192.82</v>
      </c>
      <c r="L75" s="6">
        <v>7038062.5999999996</v>
      </c>
      <c r="M75" s="6">
        <v>4523095.5</v>
      </c>
      <c r="N75" s="6">
        <v>0</v>
      </c>
      <c r="O75" s="6">
        <v>1400</v>
      </c>
      <c r="P75" s="6">
        <v>943.06</v>
      </c>
      <c r="Q75" s="6">
        <v>13719.04</v>
      </c>
      <c r="R75" s="6">
        <v>1730942.04</v>
      </c>
      <c r="S75" s="6">
        <v>600016.09</v>
      </c>
      <c r="T75" s="6">
        <v>162798.62</v>
      </c>
      <c r="U75" s="6">
        <v>0</v>
      </c>
      <c r="V75" s="6">
        <v>63446.85</v>
      </c>
      <c r="W75" s="6">
        <v>47844</v>
      </c>
      <c r="X75" s="6">
        <v>786</v>
      </c>
      <c r="Y75" s="6">
        <v>0</v>
      </c>
      <c r="Z75" s="6">
        <v>0</v>
      </c>
      <c r="AA75" s="6">
        <v>227782.39999999999</v>
      </c>
      <c r="AB75" s="6">
        <v>29840.78</v>
      </c>
      <c r="AC75" s="6">
        <v>107141.12</v>
      </c>
      <c r="AD75" s="6">
        <v>87554.28</v>
      </c>
      <c r="AE75" s="6">
        <v>1319268.6200000001</v>
      </c>
      <c r="AF75" s="6">
        <v>1699763.58</v>
      </c>
      <c r="AG75" s="6">
        <v>66879</v>
      </c>
      <c r="AH75" s="6">
        <v>1025</v>
      </c>
      <c r="AI75" s="6">
        <v>0</v>
      </c>
      <c r="AJ75" s="6">
        <v>185</v>
      </c>
      <c r="AK75" s="6">
        <v>297721.65000000002</v>
      </c>
      <c r="AL75" s="6">
        <v>96669.32</v>
      </c>
      <c r="AM75" s="6">
        <v>283826.49</v>
      </c>
      <c r="AN75" s="6">
        <v>24315</v>
      </c>
      <c r="AO75" s="6">
        <v>0</v>
      </c>
      <c r="AP75" s="6">
        <v>147495.43</v>
      </c>
      <c r="AQ75" s="6">
        <v>2552.6</v>
      </c>
      <c r="AR75" s="6">
        <v>136.08000000000001</v>
      </c>
      <c r="AS75" s="6">
        <v>0</v>
      </c>
      <c r="AT75" s="6">
        <v>525617.27</v>
      </c>
      <c r="AU75" s="38">
        <v>19140681.620000001</v>
      </c>
    </row>
    <row r="76" spans="1:47">
      <c r="A76" s="4" t="s">
        <v>67</v>
      </c>
      <c r="B76" s="128">
        <v>187229.6</v>
      </c>
      <c r="C76" s="6">
        <v>0</v>
      </c>
      <c r="D76" s="6">
        <v>0</v>
      </c>
      <c r="E76" s="6">
        <v>2306.2800000000002</v>
      </c>
      <c r="F76" s="6">
        <v>0</v>
      </c>
      <c r="G76" s="6">
        <v>11026.17</v>
      </c>
      <c r="H76" s="6">
        <v>907.19</v>
      </c>
      <c r="I76" s="6">
        <v>0</v>
      </c>
      <c r="J76" s="6">
        <v>0</v>
      </c>
      <c r="K76" s="6">
        <v>7491.41</v>
      </c>
      <c r="L76" s="6">
        <v>6534235.5599999996</v>
      </c>
      <c r="M76" s="6">
        <v>4666912.68</v>
      </c>
      <c r="N76" s="6">
        <v>0</v>
      </c>
      <c r="O76" s="6">
        <v>1365.33</v>
      </c>
      <c r="P76" s="6">
        <v>761.91</v>
      </c>
      <c r="Q76" s="6">
        <v>1245.26</v>
      </c>
      <c r="R76" s="6">
        <v>1300009.55</v>
      </c>
      <c r="S76" s="6">
        <v>807617.72</v>
      </c>
      <c r="T76" s="6">
        <v>334771.21999999997</v>
      </c>
      <c r="U76" s="6">
        <v>0</v>
      </c>
      <c r="V76" s="6">
        <v>1051790.24</v>
      </c>
      <c r="W76" s="6">
        <v>21100.65</v>
      </c>
      <c r="X76" s="6">
        <v>0</v>
      </c>
      <c r="Y76" s="6">
        <v>0</v>
      </c>
      <c r="Z76" s="6">
        <v>0</v>
      </c>
      <c r="AA76" s="6">
        <v>363821.75</v>
      </c>
      <c r="AB76" s="6">
        <v>40726.31</v>
      </c>
      <c r="AC76" s="6">
        <v>2391727.27</v>
      </c>
      <c r="AD76" s="6">
        <v>270603.21000000002</v>
      </c>
      <c r="AE76" s="6">
        <v>1172130.57</v>
      </c>
      <c r="AF76" s="6">
        <v>1414515.55</v>
      </c>
      <c r="AG76" s="6">
        <v>170939.35</v>
      </c>
      <c r="AH76" s="6">
        <v>834</v>
      </c>
      <c r="AI76" s="6">
        <v>0</v>
      </c>
      <c r="AJ76" s="6">
        <v>0</v>
      </c>
      <c r="AK76" s="6">
        <v>506770.81</v>
      </c>
      <c r="AL76" s="6">
        <v>51362.96</v>
      </c>
      <c r="AM76" s="6">
        <v>270518.96000000002</v>
      </c>
      <c r="AN76" s="6">
        <v>27920</v>
      </c>
      <c r="AO76" s="6">
        <v>0</v>
      </c>
      <c r="AP76" s="6">
        <v>137015.12</v>
      </c>
      <c r="AQ76" s="6">
        <v>3146</v>
      </c>
      <c r="AR76" s="6">
        <v>0</v>
      </c>
      <c r="AS76" s="6">
        <v>0</v>
      </c>
      <c r="AT76" s="6">
        <v>711722.05</v>
      </c>
      <c r="AU76" s="38">
        <v>22275295.079999998</v>
      </c>
    </row>
    <row r="77" spans="1:47">
      <c r="A77" s="4" t="s">
        <v>68</v>
      </c>
      <c r="B77" s="126">
        <v>116288</v>
      </c>
      <c r="C77" s="6">
        <v>294.02</v>
      </c>
      <c r="D77" s="6">
        <v>0</v>
      </c>
      <c r="E77" s="6">
        <v>4297.25</v>
      </c>
      <c r="F77" s="6">
        <v>0</v>
      </c>
      <c r="G77" s="6">
        <v>4109.3100000000004</v>
      </c>
      <c r="H77" s="6">
        <v>209.73</v>
      </c>
      <c r="I77" s="6">
        <v>0</v>
      </c>
      <c r="J77" s="6">
        <v>0</v>
      </c>
      <c r="K77" s="6">
        <v>5699.69</v>
      </c>
      <c r="L77" s="6">
        <v>5536409.96</v>
      </c>
      <c r="M77" s="6">
        <v>4839958.95</v>
      </c>
      <c r="N77" s="6">
        <v>0</v>
      </c>
      <c r="O77" s="6">
        <v>1678.32</v>
      </c>
      <c r="P77" s="6">
        <v>86.82</v>
      </c>
      <c r="Q77" s="6">
        <v>68.95</v>
      </c>
      <c r="R77" s="6">
        <v>1410173.63</v>
      </c>
      <c r="S77" s="6">
        <v>1113943.45</v>
      </c>
      <c r="T77" s="6">
        <v>361272.64</v>
      </c>
      <c r="U77" s="6">
        <v>0</v>
      </c>
      <c r="V77" s="6">
        <v>1875923.72</v>
      </c>
      <c r="W77" s="6">
        <v>39160.559999999998</v>
      </c>
      <c r="X77" s="6">
        <v>4300</v>
      </c>
      <c r="Y77" s="6">
        <v>25.4</v>
      </c>
      <c r="Z77" s="6">
        <v>0</v>
      </c>
      <c r="AA77" s="6">
        <v>393134.53</v>
      </c>
      <c r="AB77" s="6">
        <v>35838.730000000003</v>
      </c>
      <c r="AC77" s="6">
        <v>2163362.73</v>
      </c>
      <c r="AD77" s="6">
        <v>209029.22</v>
      </c>
      <c r="AE77" s="6">
        <v>864013.25</v>
      </c>
      <c r="AF77" s="6">
        <v>1588160.91</v>
      </c>
      <c r="AG77" s="6">
        <v>70004</v>
      </c>
      <c r="AH77" s="6">
        <v>0</v>
      </c>
      <c r="AI77" s="6">
        <v>0</v>
      </c>
      <c r="AJ77" s="6">
        <v>0</v>
      </c>
      <c r="AK77" s="6">
        <v>408712.88</v>
      </c>
      <c r="AL77" s="6">
        <v>33739</v>
      </c>
      <c r="AM77" s="6">
        <v>173365.41</v>
      </c>
      <c r="AN77" s="6">
        <v>3960</v>
      </c>
      <c r="AO77" s="6">
        <v>0</v>
      </c>
      <c r="AP77" s="6">
        <v>172257.91</v>
      </c>
      <c r="AQ77" s="6">
        <v>65469.23</v>
      </c>
      <c r="AR77" s="6">
        <v>20</v>
      </c>
      <c r="AS77" s="6">
        <v>0</v>
      </c>
      <c r="AT77" s="6">
        <v>860993.48</v>
      </c>
      <c r="AU77" s="38">
        <v>22241102.629999999</v>
      </c>
    </row>
    <row r="78" spans="1:47">
      <c r="A78" s="4" t="s">
        <v>69</v>
      </c>
      <c r="B78" s="128">
        <v>120000</v>
      </c>
      <c r="C78" s="6">
        <v>558.83000000000004</v>
      </c>
      <c r="D78" s="6">
        <v>0</v>
      </c>
      <c r="E78" s="6">
        <v>1786.14</v>
      </c>
      <c r="F78" s="6">
        <v>0</v>
      </c>
      <c r="G78" s="6">
        <v>11177.39</v>
      </c>
      <c r="H78" s="6">
        <v>0</v>
      </c>
      <c r="I78" s="6">
        <v>0</v>
      </c>
      <c r="J78" s="6">
        <v>0</v>
      </c>
      <c r="K78" s="6">
        <v>9711.2199999999993</v>
      </c>
      <c r="L78" s="6">
        <v>5005548.4800000004</v>
      </c>
      <c r="M78" s="6">
        <v>5467699.5199999996</v>
      </c>
      <c r="N78" s="6">
        <v>0</v>
      </c>
      <c r="O78" s="6">
        <v>117.93</v>
      </c>
      <c r="P78" s="6">
        <v>0</v>
      </c>
      <c r="Q78" s="6">
        <v>90.72</v>
      </c>
      <c r="R78" s="6">
        <v>1515919.95</v>
      </c>
      <c r="S78" s="6">
        <v>1237478.49</v>
      </c>
      <c r="T78" s="6">
        <v>194026</v>
      </c>
      <c r="U78" s="6">
        <v>3268.17</v>
      </c>
      <c r="V78" s="6">
        <v>2712717.9</v>
      </c>
      <c r="W78" s="6">
        <v>62148.5</v>
      </c>
      <c r="X78" s="6">
        <v>0</v>
      </c>
      <c r="Y78" s="6">
        <v>0</v>
      </c>
      <c r="Z78" s="6">
        <v>7.71</v>
      </c>
      <c r="AA78" s="6">
        <v>485877</v>
      </c>
      <c r="AB78" s="6">
        <v>3979.86</v>
      </c>
      <c r="AC78" s="6">
        <v>854305.58</v>
      </c>
      <c r="AD78" s="6">
        <v>98582.56</v>
      </c>
      <c r="AE78" s="6">
        <v>975049.18</v>
      </c>
      <c r="AF78" s="6">
        <v>1259639.44</v>
      </c>
      <c r="AG78" s="6">
        <v>185266.65</v>
      </c>
      <c r="AH78" s="6">
        <v>0</v>
      </c>
      <c r="AI78" s="6">
        <v>0</v>
      </c>
      <c r="AJ78" s="6">
        <v>0</v>
      </c>
      <c r="AK78" s="6">
        <v>100145.84</v>
      </c>
      <c r="AL78" s="6">
        <v>48449</v>
      </c>
      <c r="AM78" s="6">
        <v>181543.12</v>
      </c>
      <c r="AN78" s="6">
        <v>29280</v>
      </c>
      <c r="AO78" s="6">
        <v>0</v>
      </c>
      <c r="AP78" s="6">
        <v>157521.38</v>
      </c>
      <c r="AQ78" s="6">
        <v>165250.64000000001</v>
      </c>
      <c r="AR78" s="6">
        <v>0</v>
      </c>
      <c r="AS78" s="6">
        <v>0</v>
      </c>
      <c r="AT78" s="6">
        <v>952266.02</v>
      </c>
      <c r="AU78" s="117">
        <v>21719413.219999999</v>
      </c>
    </row>
    <row r="79" spans="1:47">
      <c r="A79" s="4" t="s">
        <v>70</v>
      </c>
      <c r="B79" s="126">
        <v>120000</v>
      </c>
      <c r="C79" s="6">
        <v>0</v>
      </c>
      <c r="D79" s="6">
        <v>0</v>
      </c>
      <c r="E79" s="6">
        <v>1443.43</v>
      </c>
      <c r="F79" s="6">
        <v>0</v>
      </c>
      <c r="G79" s="6">
        <v>4302.76</v>
      </c>
      <c r="H79" s="6">
        <v>226.8</v>
      </c>
      <c r="I79" s="6">
        <v>0</v>
      </c>
      <c r="J79" s="6">
        <v>0</v>
      </c>
      <c r="K79" s="6">
        <v>7869.17</v>
      </c>
      <c r="L79" s="6">
        <v>4452394.5599999996</v>
      </c>
      <c r="M79" s="6">
        <v>4759400.7</v>
      </c>
      <c r="N79" s="6">
        <v>0</v>
      </c>
      <c r="O79" s="6">
        <v>0</v>
      </c>
      <c r="P79" s="6">
        <v>0</v>
      </c>
      <c r="Q79" s="6">
        <v>0</v>
      </c>
      <c r="R79" s="6">
        <v>1479086.75</v>
      </c>
      <c r="S79" s="6">
        <v>1576082.85</v>
      </c>
      <c r="T79" s="6">
        <v>251130.94</v>
      </c>
      <c r="U79" s="6">
        <v>0</v>
      </c>
      <c r="V79" s="6">
        <v>3453495.8</v>
      </c>
      <c r="W79" s="6">
        <v>200222.96</v>
      </c>
      <c r="X79" s="6">
        <v>8547</v>
      </c>
      <c r="Y79" s="6">
        <v>20.41</v>
      </c>
      <c r="Z79" s="6">
        <v>0</v>
      </c>
      <c r="AA79" s="6">
        <v>680326.65</v>
      </c>
      <c r="AB79" s="6">
        <v>11007.66</v>
      </c>
      <c r="AC79" s="6">
        <v>3363751.96</v>
      </c>
      <c r="AD79" s="6">
        <v>236233.48</v>
      </c>
      <c r="AE79" s="6">
        <v>839507.64</v>
      </c>
      <c r="AF79" s="6">
        <v>1711880.06</v>
      </c>
      <c r="AG79" s="6">
        <v>102404.15</v>
      </c>
      <c r="AH79" s="6">
        <v>6873</v>
      </c>
      <c r="AI79" s="6">
        <v>0</v>
      </c>
      <c r="AJ79" s="6">
        <v>1125</v>
      </c>
      <c r="AK79" s="6">
        <v>0</v>
      </c>
      <c r="AL79" s="6">
        <v>19937</v>
      </c>
      <c r="AM79" s="6">
        <v>200128.26</v>
      </c>
      <c r="AN79" s="6">
        <v>31437.200000000001</v>
      </c>
      <c r="AO79" s="6">
        <v>0</v>
      </c>
      <c r="AP79" s="6">
        <v>134764.18</v>
      </c>
      <c r="AQ79" s="6">
        <v>224762.4</v>
      </c>
      <c r="AR79" s="6">
        <v>0</v>
      </c>
      <c r="AS79" s="6">
        <v>0</v>
      </c>
      <c r="AT79" s="6">
        <v>553848.69999999995</v>
      </c>
      <c r="AU79" s="117">
        <v>24312951.870000001</v>
      </c>
    </row>
    <row r="80" spans="1:47">
      <c r="A80" s="4" t="s">
        <v>71</v>
      </c>
      <c r="B80" s="128">
        <v>80000</v>
      </c>
      <c r="C80" s="6">
        <v>518.91</v>
      </c>
      <c r="D80" s="6">
        <v>0</v>
      </c>
      <c r="E80" s="6">
        <v>4150.87</v>
      </c>
      <c r="F80" s="6">
        <v>542.1</v>
      </c>
      <c r="G80" s="6">
        <v>12933.53</v>
      </c>
      <c r="H80" s="6">
        <v>682.75</v>
      </c>
      <c r="I80" s="6">
        <v>0</v>
      </c>
      <c r="J80" s="6">
        <v>378.18</v>
      </c>
      <c r="K80" s="6">
        <v>11861.29</v>
      </c>
      <c r="L80" s="6">
        <v>4719492.32</v>
      </c>
      <c r="M80" s="6">
        <v>4173132.35</v>
      </c>
      <c r="N80" s="6">
        <v>0</v>
      </c>
      <c r="O80" s="6">
        <v>0</v>
      </c>
      <c r="P80" s="6">
        <v>326.52999999999997</v>
      </c>
      <c r="Q80" s="6">
        <v>89.81</v>
      </c>
      <c r="R80" s="6">
        <v>1506681.78</v>
      </c>
      <c r="S80" s="6">
        <v>1791467.87</v>
      </c>
      <c r="T80" s="6">
        <v>214892.14</v>
      </c>
      <c r="U80" s="6">
        <v>0</v>
      </c>
      <c r="V80" s="6">
        <v>4326281.6399999997</v>
      </c>
      <c r="W80" s="6">
        <v>503316.08</v>
      </c>
      <c r="X80" s="6">
        <v>9714.1299999999992</v>
      </c>
      <c r="Y80" s="6">
        <v>944.57</v>
      </c>
      <c r="Z80" s="6">
        <v>0</v>
      </c>
      <c r="AA80" s="6">
        <v>1389542</v>
      </c>
      <c r="AB80" s="6">
        <v>4193.57</v>
      </c>
      <c r="AC80" s="6">
        <v>5322751.43</v>
      </c>
      <c r="AD80" s="6">
        <v>955297.26</v>
      </c>
      <c r="AE80" s="6">
        <v>684480.23</v>
      </c>
      <c r="AF80" s="6">
        <v>1637216.73</v>
      </c>
      <c r="AG80" s="6">
        <v>285367.59999999998</v>
      </c>
      <c r="AH80" s="6">
        <v>2208</v>
      </c>
      <c r="AI80" s="6">
        <v>0</v>
      </c>
      <c r="AJ80" s="6">
        <v>3644.79</v>
      </c>
      <c r="AK80" s="6">
        <v>56960</v>
      </c>
      <c r="AL80" s="6">
        <v>71852</v>
      </c>
      <c r="AM80" s="6">
        <v>271615.64</v>
      </c>
      <c r="AN80" s="6">
        <v>40375</v>
      </c>
      <c r="AO80" s="6">
        <v>0</v>
      </c>
      <c r="AP80" s="6">
        <v>76052.84</v>
      </c>
      <c r="AQ80" s="6">
        <v>152365.12</v>
      </c>
      <c r="AR80" s="6">
        <v>0</v>
      </c>
      <c r="AS80" s="6">
        <v>0</v>
      </c>
      <c r="AT80" s="6">
        <v>323792.21000000002</v>
      </c>
      <c r="AU80" s="117">
        <v>28561139.32</v>
      </c>
    </row>
    <row r="81" spans="1:47">
      <c r="A81" s="4"/>
      <c r="B81" s="43">
        <f t="shared" ref="B81:AU81" si="5">SUBTOTAL(109,B69:B80)</f>
        <v>2059530.8000000003</v>
      </c>
      <c r="C81" s="43">
        <f t="shared" si="5"/>
        <v>3041.41</v>
      </c>
      <c r="D81" s="43">
        <f t="shared" si="5"/>
        <v>45.36</v>
      </c>
      <c r="E81" s="43">
        <f t="shared" si="5"/>
        <v>56197.83</v>
      </c>
      <c r="F81" s="43">
        <f t="shared" si="5"/>
        <v>542.1</v>
      </c>
      <c r="G81" s="43">
        <f t="shared" si="5"/>
        <v>88361.62999999999</v>
      </c>
      <c r="H81" s="43">
        <f t="shared" si="5"/>
        <v>5836.57</v>
      </c>
      <c r="I81" s="43">
        <f t="shared" si="5"/>
        <v>0</v>
      </c>
      <c r="J81" s="43">
        <f t="shared" si="5"/>
        <v>756.36</v>
      </c>
      <c r="K81" s="43">
        <f t="shared" si="5"/>
        <v>62994.939999999995</v>
      </c>
      <c r="L81" s="43">
        <f t="shared" si="5"/>
        <v>70821678.340000004</v>
      </c>
      <c r="M81" s="43">
        <f t="shared" si="5"/>
        <v>56603666.089999996</v>
      </c>
      <c r="N81" s="43">
        <f t="shared" si="5"/>
        <v>0</v>
      </c>
      <c r="O81" s="43">
        <f t="shared" si="5"/>
        <v>8637.9</v>
      </c>
      <c r="P81" s="43">
        <f t="shared" si="5"/>
        <v>3236.92</v>
      </c>
      <c r="Q81" s="43">
        <f t="shared" si="5"/>
        <v>17147.420000000002</v>
      </c>
      <c r="R81" s="43">
        <f t="shared" si="5"/>
        <v>16623903.92</v>
      </c>
      <c r="S81" s="43">
        <f t="shared" si="5"/>
        <v>12213290.259999998</v>
      </c>
      <c r="T81" s="43">
        <f t="shared" si="5"/>
        <v>1908524.4900000002</v>
      </c>
      <c r="U81" s="43">
        <f t="shared" si="5"/>
        <v>43341.1</v>
      </c>
      <c r="V81" s="43">
        <f t="shared" si="5"/>
        <v>19348935.609999999</v>
      </c>
      <c r="W81" s="43">
        <f t="shared" si="5"/>
        <v>1005503.8899999999</v>
      </c>
      <c r="X81" s="43">
        <f t="shared" si="5"/>
        <v>52273.13</v>
      </c>
      <c r="Y81" s="43">
        <f t="shared" si="5"/>
        <v>8690.4599999999991</v>
      </c>
      <c r="Z81" s="43">
        <f t="shared" si="5"/>
        <v>75.75</v>
      </c>
      <c r="AA81" s="43">
        <f t="shared" si="5"/>
        <v>5561494.2599999998</v>
      </c>
      <c r="AB81" s="43">
        <f t="shared" si="5"/>
        <v>241727.53</v>
      </c>
      <c r="AC81" s="43">
        <f t="shared" si="5"/>
        <v>42452522.400000006</v>
      </c>
      <c r="AD81" s="43">
        <f t="shared" si="5"/>
        <v>10506120.060000002</v>
      </c>
      <c r="AE81" s="43">
        <f t="shared" si="5"/>
        <v>11966402.23</v>
      </c>
      <c r="AF81" s="43">
        <f t="shared" si="5"/>
        <v>14307036.76</v>
      </c>
      <c r="AG81" s="43">
        <f t="shared" si="5"/>
        <v>1540221.3899999997</v>
      </c>
      <c r="AH81" s="43">
        <f t="shared" si="5"/>
        <v>17720</v>
      </c>
      <c r="AI81" s="43">
        <f t="shared" si="5"/>
        <v>0</v>
      </c>
      <c r="AJ81" s="43">
        <f t="shared" si="5"/>
        <v>8328.7900000000009</v>
      </c>
      <c r="AK81" s="43">
        <f t="shared" si="5"/>
        <v>1800923.7100000002</v>
      </c>
      <c r="AL81" s="43">
        <f t="shared" si="5"/>
        <v>1213448.74</v>
      </c>
      <c r="AM81" s="43">
        <f t="shared" si="5"/>
        <v>2899110.93</v>
      </c>
      <c r="AN81" s="43">
        <f t="shared" si="5"/>
        <v>278307.20000000001</v>
      </c>
      <c r="AO81" s="43">
        <f t="shared" si="5"/>
        <v>0</v>
      </c>
      <c r="AP81" s="43">
        <f t="shared" si="5"/>
        <v>1428376.6800000002</v>
      </c>
      <c r="AQ81" s="43">
        <f t="shared" si="5"/>
        <v>1057726.42</v>
      </c>
      <c r="AR81" s="43">
        <f t="shared" si="5"/>
        <v>246.8</v>
      </c>
      <c r="AS81" s="43">
        <f t="shared" si="5"/>
        <v>0</v>
      </c>
      <c r="AT81" s="43">
        <f t="shared" si="5"/>
        <v>5038860.6000000006</v>
      </c>
      <c r="AU81" s="116">
        <f t="shared" si="5"/>
        <v>279216901.86000001</v>
      </c>
    </row>
    <row r="82" spans="1:47">
      <c r="A82" s="4" t="s">
        <v>191</v>
      </c>
      <c r="B82" s="128">
        <v>225000</v>
      </c>
      <c r="C82" s="6">
        <v>0</v>
      </c>
      <c r="D82" s="6">
        <v>0</v>
      </c>
      <c r="E82" s="6">
        <v>6.45</v>
      </c>
      <c r="F82" s="6">
        <v>0</v>
      </c>
      <c r="G82" s="6">
        <v>193.83</v>
      </c>
      <c r="H82" s="6">
        <v>0</v>
      </c>
      <c r="I82" s="6">
        <v>0</v>
      </c>
      <c r="J82" s="6">
        <v>0</v>
      </c>
      <c r="K82" s="6">
        <v>793.2</v>
      </c>
      <c r="L82" s="6">
        <v>554198.84</v>
      </c>
      <c r="M82" s="6">
        <v>4866784.8099999996</v>
      </c>
      <c r="N82" s="6">
        <v>0</v>
      </c>
      <c r="O82" s="6">
        <v>0</v>
      </c>
      <c r="P82" s="6">
        <v>544.22</v>
      </c>
      <c r="Q82" s="6">
        <v>0</v>
      </c>
      <c r="R82" s="6">
        <v>131755.25</v>
      </c>
      <c r="S82" s="6">
        <v>17834.41</v>
      </c>
      <c r="T82" s="6">
        <v>148748.18</v>
      </c>
      <c r="U82" s="6">
        <v>0</v>
      </c>
      <c r="V82" s="6">
        <v>361939.5</v>
      </c>
      <c r="W82" s="6">
        <v>75626.47</v>
      </c>
      <c r="X82" s="6">
        <v>7839</v>
      </c>
      <c r="Y82" s="6">
        <v>5697.44</v>
      </c>
      <c r="Z82" s="6">
        <v>0</v>
      </c>
      <c r="AA82" s="6">
        <v>148551.79999999999</v>
      </c>
      <c r="AB82" s="6">
        <v>311.10000000000002</v>
      </c>
      <c r="AC82" s="6">
        <v>644346.18999999994</v>
      </c>
      <c r="AD82" s="6">
        <v>171439.38</v>
      </c>
      <c r="AE82" s="6">
        <v>138849.22</v>
      </c>
      <c r="AF82" s="6">
        <v>616169.69999999995</v>
      </c>
      <c r="AG82" s="6">
        <v>92911</v>
      </c>
      <c r="AH82" s="6">
        <v>228</v>
      </c>
      <c r="AI82" s="6">
        <v>0</v>
      </c>
      <c r="AJ82" s="6">
        <v>2346.7199999999998</v>
      </c>
      <c r="AK82" s="6">
        <v>39482.76</v>
      </c>
      <c r="AL82" s="6">
        <v>2254.8000000000002</v>
      </c>
      <c r="AM82" s="6">
        <v>291191.3</v>
      </c>
      <c r="AN82" s="6">
        <v>0</v>
      </c>
      <c r="AO82" s="6">
        <v>0</v>
      </c>
      <c r="AP82" s="6">
        <v>41315.17</v>
      </c>
      <c r="AQ82" s="6">
        <v>4511.8</v>
      </c>
      <c r="AR82" s="6">
        <v>0</v>
      </c>
      <c r="AS82" s="6">
        <v>0</v>
      </c>
      <c r="AT82" s="6">
        <v>282658.82</v>
      </c>
      <c r="AU82" s="38">
        <v>28412638.550000001</v>
      </c>
    </row>
    <row r="83" spans="1:47">
      <c r="A83" s="4" t="s">
        <v>193</v>
      </c>
      <c r="B83" s="126">
        <v>80000</v>
      </c>
      <c r="C83" s="37">
        <v>1422.95</v>
      </c>
      <c r="D83" s="6">
        <v>0</v>
      </c>
      <c r="E83" s="37">
        <v>2867.96</v>
      </c>
      <c r="F83" s="6">
        <v>0</v>
      </c>
      <c r="G83" s="37">
        <v>11112.99</v>
      </c>
      <c r="H83" s="37">
        <v>949.27</v>
      </c>
      <c r="I83" s="6">
        <v>0</v>
      </c>
      <c r="J83" s="6">
        <v>0</v>
      </c>
      <c r="K83" s="37">
        <v>4787.67</v>
      </c>
      <c r="L83" s="37">
        <v>5254268.12</v>
      </c>
      <c r="M83" s="37">
        <v>467471.96</v>
      </c>
      <c r="N83" s="6">
        <v>0</v>
      </c>
      <c r="O83" s="6">
        <v>0</v>
      </c>
      <c r="P83" s="6">
        <v>0</v>
      </c>
      <c r="Q83" s="37">
        <v>146.19</v>
      </c>
      <c r="R83" s="37">
        <v>1298353.46</v>
      </c>
      <c r="S83" s="37">
        <v>1495584.8</v>
      </c>
      <c r="T83" s="37">
        <v>182156.79999999999</v>
      </c>
      <c r="U83" s="6">
        <v>0</v>
      </c>
      <c r="V83" s="37">
        <v>2638647.65</v>
      </c>
      <c r="W83" s="37">
        <v>71758.64</v>
      </c>
      <c r="X83" s="6">
        <v>0</v>
      </c>
      <c r="Y83" s="37">
        <v>26732.6</v>
      </c>
      <c r="Z83" s="6">
        <v>0</v>
      </c>
      <c r="AA83" s="37">
        <v>467.2</v>
      </c>
      <c r="AB83" s="37">
        <v>7429.18</v>
      </c>
      <c r="AC83" s="37">
        <v>541438.81999999995</v>
      </c>
      <c r="AD83" s="37">
        <v>196536.38</v>
      </c>
      <c r="AE83" s="37">
        <v>134575.65</v>
      </c>
      <c r="AF83" s="37">
        <v>1142789.69</v>
      </c>
      <c r="AG83" s="37">
        <v>135261.98000000001</v>
      </c>
      <c r="AH83" s="6">
        <v>0</v>
      </c>
      <c r="AI83" s="6">
        <v>0</v>
      </c>
      <c r="AJ83" s="6">
        <v>0</v>
      </c>
      <c r="AK83" s="37">
        <v>5612.64</v>
      </c>
      <c r="AL83" s="37">
        <v>57541.440000000002</v>
      </c>
      <c r="AM83" s="37">
        <v>298599.28000000003</v>
      </c>
      <c r="AN83" s="37">
        <v>38455</v>
      </c>
      <c r="AO83" s="37">
        <v>0</v>
      </c>
      <c r="AP83" s="37">
        <v>4737.46</v>
      </c>
      <c r="AQ83" s="37">
        <v>4648.8</v>
      </c>
      <c r="AR83" s="6">
        <v>0</v>
      </c>
      <c r="AS83" s="6">
        <v>0</v>
      </c>
      <c r="AT83" s="37">
        <v>262351.09999999998</v>
      </c>
      <c r="AU83" s="110">
        <v>17053517.280000001</v>
      </c>
    </row>
    <row r="84" spans="1:47">
      <c r="A84" s="4" t="s">
        <v>194</v>
      </c>
      <c r="B84" s="128">
        <v>180000</v>
      </c>
      <c r="C84" s="37">
        <v>2.62</v>
      </c>
      <c r="D84" s="37">
        <v>0</v>
      </c>
      <c r="E84" s="37">
        <v>2117.15</v>
      </c>
      <c r="F84" s="37">
        <v>0</v>
      </c>
      <c r="G84" s="37">
        <v>7582.56</v>
      </c>
      <c r="H84" s="37">
        <v>2.4900000000000002</v>
      </c>
      <c r="I84" s="37">
        <v>0</v>
      </c>
      <c r="J84" s="37">
        <v>0</v>
      </c>
      <c r="K84" s="37">
        <v>1643.13</v>
      </c>
      <c r="L84" s="37">
        <v>5849067.6399999997</v>
      </c>
      <c r="M84" s="37">
        <v>4944670.13</v>
      </c>
      <c r="N84" s="37">
        <v>0</v>
      </c>
      <c r="O84" s="37">
        <v>0</v>
      </c>
      <c r="P84" s="37">
        <v>0</v>
      </c>
      <c r="Q84" s="37">
        <v>0</v>
      </c>
      <c r="R84" s="37">
        <v>1360530.95</v>
      </c>
      <c r="S84" s="37">
        <v>1271442.2</v>
      </c>
      <c r="T84" s="37">
        <v>81823.350000000006</v>
      </c>
      <c r="U84" s="37">
        <v>0</v>
      </c>
      <c r="V84" s="37">
        <v>2301964.1800000002</v>
      </c>
      <c r="W84" s="37">
        <v>78962.48</v>
      </c>
      <c r="X84" s="37">
        <v>5219</v>
      </c>
      <c r="Y84" s="37">
        <v>14310.63</v>
      </c>
      <c r="Z84" s="37">
        <v>0</v>
      </c>
      <c r="AA84" s="37">
        <v>662416.05000000005</v>
      </c>
      <c r="AB84" s="37">
        <v>31499.53</v>
      </c>
      <c r="AC84" s="37">
        <v>6673319.7400000002</v>
      </c>
      <c r="AD84" s="37">
        <v>2391606.9700000002</v>
      </c>
      <c r="AE84" s="37">
        <v>1514816.82</v>
      </c>
      <c r="AF84" s="37">
        <v>1666636.6</v>
      </c>
      <c r="AG84" s="37">
        <v>254927.08</v>
      </c>
      <c r="AH84" s="37">
        <v>0</v>
      </c>
      <c r="AI84" s="37">
        <v>0</v>
      </c>
      <c r="AJ84" s="37">
        <v>0</v>
      </c>
      <c r="AK84" s="37">
        <v>111788.87</v>
      </c>
      <c r="AL84" s="37">
        <v>80673.960000000006</v>
      </c>
      <c r="AM84" s="37">
        <v>442764.98</v>
      </c>
      <c r="AN84" s="37">
        <v>0</v>
      </c>
      <c r="AO84" s="37">
        <v>0</v>
      </c>
      <c r="AP84" s="37">
        <v>67580.94</v>
      </c>
      <c r="AQ84" s="37">
        <v>66446.52</v>
      </c>
      <c r="AR84" s="37">
        <v>0</v>
      </c>
      <c r="AS84" s="37">
        <v>0</v>
      </c>
      <c r="AT84" s="37">
        <v>344086.86</v>
      </c>
      <c r="AU84" s="110">
        <v>30227903.43</v>
      </c>
    </row>
    <row r="85" spans="1:47">
      <c r="A85" s="4" t="s">
        <v>198</v>
      </c>
      <c r="B85" s="126">
        <v>60000</v>
      </c>
      <c r="C85" s="80">
        <v>500.71</v>
      </c>
      <c r="D85" s="82">
        <v>0</v>
      </c>
      <c r="E85" s="80">
        <v>5539.36</v>
      </c>
      <c r="F85" s="82">
        <v>0</v>
      </c>
      <c r="G85" s="80">
        <v>12142.8</v>
      </c>
      <c r="H85" s="80">
        <v>1133.99</v>
      </c>
      <c r="I85" s="82">
        <v>0</v>
      </c>
      <c r="J85" s="82">
        <v>0</v>
      </c>
      <c r="K85" s="80">
        <v>1704.75</v>
      </c>
      <c r="L85" s="80">
        <v>6061152.0800000001</v>
      </c>
      <c r="M85" s="80">
        <v>4688616.9400000004</v>
      </c>
      <c r="N85" s="82">
        <v>0</v>
      </c>
      <c r="O85" s="82">
        <v>0</v>
      </c>
      <c r="P85" s="80">
        <v>544.22</v>
      </c>
      <c r="Q85" s="80">
        <v>152.07</v>
      </c>
      <c r="R85" s="80">
        <v>1262135.3700000001</v>
      </c>
      <c r="S85" s="80">
        <v>654822.12</v>
      </c>
      <c r="T85" s="80">
        <v>7784.61</v>
      </c>
      <c r="U85" s="80">
        <v>6112.22</v>
      </c>
      <c r="V85" s="80">
        <v>2668175.73</v>
      </c>
      <c r="W85" s="80">
        <v>13999</v>
      </c>
      <c r="X85" s="82">
        <v>0</v>
      </c>
      <c r="Y85" s="80">
        <v>4834</v>
      </c>
      <c r="Z85" s="82">
        <v>0</v>
      </c>
      <c r="AA85" s="80">
        <v>306884</v>
      </c>
      <c r="AB85" s="80">
        <v>6172.41</v>
      </c>
      <c r="AC85" s="80">
        <v>5322304.97</v>
      </c>
      <c r="AD85" s="80">
        <v>2254537.13</v>
      </c>
      <c r="AE85" s="80">
        <v>1073609.02</v>
      </c>
      <c r="AF85" s="80">
        <v>991346.63</v>
      </c>
      <c r="AG85" s="80">
        <v>56539.5</v>
      </c>
      <c r="AH85" s="82">
        <v>0</v>
      </c>
      <c r="AI85" s="82">
        <v>0</v>
      </c>
      <c r="AJ85" s="82">
        <v>0</v>
      </c>
      <c r="AK85" s="80">
        <v>54985.52</v>
      </c>
      <c r="AL85" s="80">
        <v>63116.88</v>
      </c>
      <c r="AM85" s="80">
        <v>543261.16</v>
      </c>
      <c r="AN85" s="80">
        <v>27636</v>
      </c>
      <c r="AO85" s="82">
        <v>0</v>
      </c>
      <c r="AP85" s="80">
        <v>63467.87</v>
      </c>
      <c r="AQ85" s="80">
        <v>76492.800000000003</v>
      </c>
      <c r="AR85" s="82">
        <v>0</v>
      </c>
      <c r="AS85" s="82">
        <v>0</v>
      </c>
      <c r="AT85" s="80">
        <v>193773.72</v>
      </c>
      <c r="AU85" s="111">
        <v>26438414.739999998</v>
      </c>
    </row>
    <row r="86" spans="1:47">
      <c r="A86" s="4" t="s">
        <v>199</v>
      </c>
      <c r="B86" s="255">
        <v>0</v>
      </c>
      <c r="C86" s="81">
        <v>0</v>
      </c>
      <c r="D86" s="81">
        <v>0</v>
      </c>
      <c r="E86" s="81">
        <v>3092.6</v>
      </c>
      <c r="F86" s="81">
        <v>0</v>
      </c>
      <c r="G86" s="81">
        <v>5049.55</v>
      </c>
      <c r="H86" s="81">
        <v>907.18</v>
      </c>
      <c r="I86" s="81">
        <v>676.32</v>
      </c>
      <c r="J86" s="81">
        <v>0</v>
      </c>
      <c r="K86" s="81">
        <v>1485.15</v>
      </c>
      <c r="L86" s="81">
        <v>6891601.3300000001</v>
      </c>
      <c r="M86" s="81">
        <v>4616987.93</v>
      </c>
      <c r="N86" s="81">
        <v>0</v>
      </c>
      <c r="O86" s="81">
        <v>0</v>
      </c>
      <c r="P86" s="81">
        <v>544.22</v>
      </c>
      <c r="Q86" s="81">
        <v>136.77000000000001</v>
      </c>
      <c r="R86" s="81">
        <v>1639834.91</v>
      </c>
      <c r="S86" s="81">
        <v>345835.24</v>
      </c>
      <c r="T86" s="81">
        <v>16384.41</v>
      </c>
      <c r="U86" s="81">
        <v>0</v>
      </c>
      <c r="V86" s="81">
        <v>3590638.52</v>
      </c>
      <c r="W86" s="81">
        <v>30511</v>
      </c>
      <c r="X86" s="81">
        <v>12035</v>
      </c>
      <c r="Y86" s="81">
        <v>30.45</v>
      </c>
      <c r="Z86" s="81">
        <v>0</v>
      </c>
      <c r="AA86" s="81">
        <v>149501.6</v>
      </c>
      <c r="AB86" s="81">
        <v>3600.24</v>
      </c>
      <c r="AC86" s="81">
        <v>4361379.03</v>
      </c>
      <c r="AD86" s="81">
        <v>1425674.64</v>
      </c>
      <c r="AE86" s="81">
        <v>933866.56</v>
      </c>
      <c r="AF86" s="81">
        <v>607098.53</v>
      </c>
      <c r="AG86" s="81">
        <v>98899.13</v>
      </c>
      <c r="AH86" s="81">
        <v>350</v>
      </c>
      <c r="AI86" s="81">
        <v>0</v>
      </c>
      <c r="AJ86" s="81">
        <v>222</v>
      </c>
      <c r="AK86" s="81">
        <v>118262.8</v>
      </c>
      <c r="AL86" s="81">
        <v>522260.47999999998</v>
      </c>
      <c r="AM86" s="81">
        <v>522001.38</v>
      </c>
      <c r="AN86" s="81">
        <v>35615</v>
      </c>
      <c r="AO86" s="81">
        <v>0</v>
      </c>
      <c r="AP86" s="81">
        <v>133244.07999999999</v>
      </c>
      <c r="AQ86" s="81">
        <v>42696.2</v>
      </c>
      <c r="AR86" s="81">
        <v>0</v>
      </c>
      <c r="AS86" s="81">
        <v>0</v>
      </c>
      <c r="AT86" s="81">
        <v>218746.66</v>
      </c>
      <c r="AU86" s="110">
        <v>26329622.600000001</v>
      </c>
    </row>
    <row r="87" spans="1:47">
      <c r="A87" s="4" t="s">
        <v>200</v>
      </c>
      <c r="B87" s="126">
        <v>160000</v>
      </c>
      <c r="C87" s="37">
        <v>1357.16</v>
      </c>
      <c r="D87" s="37">
        <v>0</v>
      </c>
      <c r="E87" s="37">
        <v>4477.99</v>
      </c>
      <c r="F87" s="81">
        <v>0</v>
      </c>
      <c r="G87" s="37">
        <v>6761.97</v>
      </c>
      <c r="H87" s="37">
        <v>0</v>
      </c>
      <c r="I87" s="37">
        <v>0</v>
      </c>
      <c r="J87" s="37">
        <v>31</v>
      </c>
      <c r="K87" s="37">
        <v>3745.95</v>
      </c>
      <c r="L87" s="37">
        <v>6743024.8200000003</v>
      </c>
      <c r="M87" s="81">
        <v>4400294.38</v>
      </c>
      <c r="N87" s="37">
        <v>0</v>
      </c>
      <c r="O87" s="37">
        <v>228.61</v>
      </c>
      <c r="P87" s="37">
        <v>0</v>
      </c>
      <c r="Q87" s="37">
        <v>5105.3599999999997</v>
      </c>
      <c r="R87" s="37">
        <v>1811384.22</v>
      </c>
      <c r="S87" s="37">
        <v>242556.53</v>
      </c>
      <c r="T87" s="37">
        <v>21369.54</v>
      </c>
      <c r="U87" s="37">
        <v>0</v>
      </c>
      <c r="V87" s="37">
        <v>3346028.4</v>
      </c>
      <c r="W87" s="37">
        <v>25330</v>
      </c>
      <c r="X87" s="37">
        <v>1665</v>
      </c>
      <c r="Y87" s="37">
        <v>0</v>
      </c>
      <c r="Z87" s="37">
        <v>0</v>
      </c>
      <c r="AA87" s="37">
        <v>227104</v>
      </c>
      <c r="AB87" s="37">
        <v>22699.54</v>
      </c>
      <c r="AC87" s="37">
        <v>2630437.5299999998</v>
      </c>
      <c r="AD87" s="37">
        <v>725660.89</v>
      </c>
      <c r="AE87" s="37">
        <v>715906.18</v>
      </c>
      <c r="AF87" s="37">
        <v>1054783.81</v>
      </c>
      <c r="AG87" s="37">
        <v>201837.13</v>
      </c>
      <c r="AH87" s="37">
        <v>0</v>
      </c>
      <c r="AI87" s="37">
        <v>2359</v>
      </c>
      <c r="AJ87" s="37">
        <v>240</v>
      </c>
      <c r="AK87" s="37">
        <v>195656.91</v>
      </c>
      <c r="AL87" s="37">
        <v>231938.76</v>
      </c>
      <c r="AM87" s="37">
        <v>560714.34</v>
      </c>
      <c r="AN87" s="37">
        <v>13200</v>
      </c>
      <c r="AO87" s="37">
        <v>0</v>
      </c>
      <c r="AP87" s="37">
        <v>125622.97</v>
      </c>
      <c r="AQ87" s="37">
        <v>2134.6</v>
      </c>
      <c r="AR87" s="37">
        <v>0</v>
      </c>
      <c r="AS87" s="37">
        <v>0</v>
      </c>
      <c r="AT87" s="37">
        <v>234267.66</v>
      </c>
      <c r="AU87" s="110">
        <v>23557924.25</v>
      </c>
    </row>
    <row r="88" spans="1:47">
      <c r="A88" s="4" t="s">
        <v>201</v>
      </c>
      <c r="B88" s="128">
        <v>369072</v>
      </c>
      <c r="C88" s="81">
        <v>907.19</v>
      </c>
      <c r="D88" s="81">
        <v>0</v>
      </c>
      <c r="E88" s="81">
        <v>2131</v>
      </c>
      <c r="F88" s="81">
        <v>0</v>
      </c>
      <c r="G88" s="81">
        <v>2722.48</v>
      </c>
      <c r="H88" s="81">
        <v>0</v>
      </c>
      <c r="I88" s="81">
        <v>0</v>
      </c>
      <c r="J88" s="81">
        <v>0</v>
      </c>
      <c r="K88" s="81">
        <v>3492.72</v>
      </c>
      <c r="L88" s="81">
        <v>6959277.5599999996</v>
      </c>
      <c r="M88" s="81">
        <v>5106603.5599999996</v>
      </c>
      <c r="N88" s="81">
        <v>0</v>
      </c>
      <c r="O88" s="81">
        <v>0</v>
      </c>
      <c r="P88" s="81">
        <v>4.4400000000000004</v>
      </c>
      <c r="Q88" s="81">
        <v>10758.88</v>
      </c>
      <c r="R88" s="81">
        <v>2191129.61</v>
      </c>
      <c r="S88" s="81">
        <v>334569.46000000002</v>
      </c>
      <c r="T88" s="81">
        <v>225119.97</v>
      </c>
      <c r="U88" s="81">
        <v>0</v>
      </c>
      <c r="V88" s="81">
        <v>2871436.38</v>
      </c>
      <c r="W88" s="81">
        <v>20362.13</v>
      </c>
      <c r="X88" s="81">
        <v>833</v>
      </c>
      <c r="Y88" s="81">
        <v>24.5</v>
      </c>
      <c r="Z88" s="81">
        <v>80</v>
      </c>
      <c r="AA88" s="81">
        <v>542825.43999999994</v>
      </c>
      <c r="AB88" s="81">
        <v>12018.52</v>
      </c>
      <c r="AC88" s="81">
        <v>1099338.68</v>
      </c>
      <c r="AD88" s="81">
        <v>872012.93</v>
      </c>
      <c r="AE88" s="81">
        <v>1187093.45</v>
      </c>
      <c r="AF88" s="81">
        <v>2074558.53</v>
      </c>
      <c r="AG88" s="81">
        <v>216421.1</v>
      </c>
      <c r="AH88" s="81">
        <v>0</v>
      </c>
      <c r="AI88" s="81">
        <v>0</v>
      </c>
      <c r="AJ88" s="81">
        <v>796</v>
      </c>
      <c r="AK88" s="81">
        <v>534466.71</v>
      </c>
      <c r="AL88" s="81">
        <v>145570.64000000001</v>
      </c>
      <c r="AM88" s="81">
        <v>620085.88</v>
      </c>
      <c r="AN88" s="81">
        <v>35883</v>
      </c>
      <c r="AO88" s="81">
        <v>0</v>
      </c>
      <c r="AP88" s="81">
        <v>109169.58</v>
      </c>
      <c r="AQ88" s="81">
        <v>3261.68</v>
      </c>
      <c r="AR88" s="81">
        <v>0</v>
      </c>
      <c r="AS88" s="81">
        <v>0</v>
      </c>
      <c r="AT88" s="81">
        <v>77497.73</v>
      </c>
      <c r="AU88" s="110">
        <v>25263911.75</v>
      </c>
    </row>
    <row r="89" spans="1:47">
      <c r="A89" s="4" t="s">
        <v>202</v>
      </c>
      <c r="B89" s="126">
        <v>340075</v>
      </c>
      <c r="C89" s="81">
        <v>0</v>
      </c>
      <c r="D89" s="81">
        <v>0</v>
      </c>
      <c r="E89" s="81">
        <v>3608.38</v>
      </c>
      <c r="F89" s="81">
        <v>0</v>
      </c>
      <c r="G89" s="81">
        <v>7894.68</v>
      </c>
      <c r="H89" s="81">
        <v>242.7</v>
      </c>
      <c r="I89" s="81">
        <v>0</v>
      </c>
      <c r="J89" s="81">
        <v>0</v>
      </c>
      <c r="K89" s="81">
        <v>4726.46</v>
      </c>
      <c r="L89" s="81">
        <v>6369603.71</v>
      </c>
      <c r="M89" s="81">
        <v>5412486.54</v>
      </c>
      <c r="N89" s="81">
        <v>169.89</v>
      </c>
      <c r="O89" s="81">
        <v>453.59</v>
      </c>
      <c r="P89" s="81">
        <v>318.42</v>
      </c>
      <c r="Q89" s="81">
        <v>5430.51</v>
      </c>
      <c r="R89" s="81">
        <v>2092796.16</v>
      </c>
      <c r="S89" s="81">
        <v>854179.91</v>
      </c>
      <c r="T89" s="81">
        <v>157638.93</v>
      </c>
      <c r="U89" s="81">
        <v>0</v>
      </c>
      <c r="V89" s="81">
        <v>2372696.75</v>
      </c>
      <c r="W89" s="81">
        <v>25440</v>
      </c>
      <c r="X89" s="81">
        <v>0</v>
      </c>
      <c r="Y89" s="81">
        <v>1005.6</v>
      </c>
      <c r="Z89" s="81">
        <v>0</v>
      </c>
      <c r="AA89" s="81">
        <v>239696</v>
      </c>
      <c r="AB89" s="81">
        <v>34732.9</v>
      </c>
      <c r="AC89" s="81">
        <v>5223375.09</v>
      </c>
      <c r="AD89" s="81">
        <v>808594.6</v>
      </c>
      <c r="AE89" s="81">
        <v>1656343.69</v>
      </c>
      <c r="AF89" s="81">
        <v>1485757.4</v>
      </c>
      <c r="AG89" s="81">
        <v>42839</v>
      </c>
      <c r="AH89" s="81">
        <v>0</v>
      </c>
      <c r="AI89" s="81">
        <v>0</v>
      </c>
      <c r="AJ89" s="81">
        <v>958</v>
      </c>
      <c r="AK89" s="81">
        <v>746514.68</v>
      </c>
      <c r="AL89" s="81">
        <v>22327.119999999999</v>
      </c>
      <c r="AM89" s="81">
        <v>587919</v>
      </c>
      <c r="AN89" s="81">
        <v>52401.7</v>
      </c>
      <c r="AO89" s="81">
        <v>0</v>
      </c>
      <c r="AP89" s="81">
        <v>148211.94</v>
      </c>
      <c r="AQ89" s="81">
        <v>1767.84</v>
      </c>
      <c r="AR89" s="81">
        <v>0</v>
      </c>
      <c r="AS89" s="81">
        <v>0</v>
      </c>
      <c r="AT89" s="81">
        <v>181646.79</v>
      </c>
      <c r="AU89" s="110">
        <v>28541778.48</v>
      </c>
    </row>
    <row r="90" spans="1:47">
      <c r="A90" s="4" t="s">
        <v>203</v>
      </c>
      <c r="B90" s="128">
        <v>180000</v>
      </c>
      <c r="C90" s="81">
        <v>0</v>
      </c>
      <c r="D90" s="81">
        <v>0</v>
      </c>
      <c r="E90" s="81">
        <v>4011.49</v>
      </c>
      <c r="F90" s="81">
        <v>2039.72</v>
      </c>
      <c r="G90" s="81">
        <v>7944.04</v>
      </c>
      <c r="H90" s="81">
        <v>680.4</v>
      </c>
      <c r="I90" s="81">
        <v>0</v>
      </c>
      <c r="J90" s="81">
        <v>0</v>
      </c>
      <c r="K90" s="81">
        <v>16945.71</v>
      </c>
      <c r="L90" s="81">
        <v>6541514.8300000001</v>
      </c>
      <c r="M90" s="81">
        <v>5593399.5</v>
      </c>
      <c r="N90" s="81">
        <v>0</v>
      </c>
      <c r="O90" s="81">
        <v>54.89</v>
      </c>
      <c r="P90" s="81">
        <v>544.21</v>
      </c>
      <c r="Q90" s="81">
        <v>185.98</v>
      </c>
      <c r="R90" s="81">
        <v>1669580.96</v>
      </c>
      <c r="S90" s="81">
        <v>1010751.21</v>
      </c>
      <c r="T90" s="81">
        <v>175390.29</v>
      </c>
      <c r="U90" s="81">
        <v>0</v>
      </c>
      <c r="V90" s="81">
        <v>2453958.2200000002</v>
      </c>
      <c r="W90" s="81">
        <v>10725</v>
      </c>
      <c r="X90" s="81">
        <v>0</v>
      </c>
      <c r="Y90" s="81">
        <v>25.59</v>
      </c>
      <c r="Z90" s="81">
        <v>0</v>
      </c>
      <c r="AA90" s="81">
        <v>658262.68000000005</v>
      </c>
      <c r="AB90" s="81">
        <v>24672.1</v>
      </c>
      <c r="AC90" s="81">
        <v>2199417.87</v>
      </c>
      <c r="AD90" s="81">
        <v>581480.16</v>
      </c>
      <c r="AE90" s="81">
        <v>1345188.8</v>
      </c>
      <c r="AF90" s="81">
        <v>1325400.48</v>
      </c>
      <c r="AG90" s="81">
        <v>111861</v>
      </c>
      <c r="AH90" s="81">
        <v>0</v>
      </c>
      <c r="AI90" s="81">
        <v>0</v>
      </c>
      <c r="AJ90" s="81">
        <v>0</v>
      </c>
      <c r="AK90" s="81">
        <v>386807.42</v>
      </c>
      <c r="AL90" s="81">
        <v>18148</v>
      </c>
      <c r="AM90" s="81">
        <v>368621.88</v>
      </c>
      <c r="AN90" s="81">
        <v>22562</v>
      </c>
      <c r="AO90" s="81">
        <v>0</v>
      </c>
      <c r="AP90" s="81">
        <v>228023.11</v>
      </c>
      <c r="AQ90" s="81">
        <v>1471.96</v>
      </c>
      <c r="AR90" s="81">
        <v>0</v>
      </c>
      <c r="AS90" s="81">
        <v>0</v>
      </c>
      <c r="AT90" s="81">
        <v>442269.05</v>
      </c>
      <c r="AU90" s="110">
        <v>25201938.550000001</v>
      </c>
    </row>
    <row r="91" spans="1:47">
      <c r="A91" s="4" t="s">
        <v>204</v>
      </c>
      <c r="B91" s="126">
        <v>160000</v>
      </c>
      <c r="C91" s="37">
        <v>0</v>
      </c>
      <c r="D91" s="37">
        <v>0</v>
      </c>
      <c r="E91" s="37">
        <v>1053.08</v>
      </c>
      <c r="F91" s="37">
        <v>0</v>
      </c>
      <c r="G91" s="37">
        <v>6255.47</v>
      </c>
      <c r="H91" s="37">
        <v>0</v>
      </c>
      <c r="I91" s="37">
        <v>0</v>
      </c>
      <c r="J91" s="37">
        <v>0</v>
      </c>
      <c r="K91" s="37">
        <v>14605.92</v>
      </c>
      <c r="L91" s="37">
        <v>6451067.5999999996</v>
      </c>
      <c r="M91" s="81">
        <v>5896478.8200000003</v>
      </c>
      <c r="N91" s="37">
        <v>0</v>
      </c>
      <c r="O91" s="37">
        <v>1176.6300000000001</v>
      </c>
      <c r="P91" s="37">
        <v>217.69</v>
      </c>
      <c r="Q91" s="37">
        <v>45.36</v>
      </c>
      <c r="R91" s="37">
        <v>1934303.07</v>
      </c>
      <c r="S91" s="37">
        <v>1253422.6499999999</v>
      </c>
      <c r="T91" s="37">
        <v>31298.18</v>
      </c>
      <c r="U91" s="37">
        <v>0</v>
      </c>
      <c r="V91" s="37">
        <v>2404608.84</v>
      </c>
      <c r="W91" s="37">
        <v>33979.54</v>
      </c>
      <c r="X91" s="37">
        <v>365</v>
      </c>
      <c r="Y91" s="37">
        <v>980</v>
      </c>
      <c r="Z91" s="37">
        <v>200</v>
      </c>
      <c r="AA91" s="37">
        <v>433657.9</v>
      </c>
      <c r="AB91" s="37">
        <v>41847.15</v>
      </c>
      <c r="AC91" s="37">
        <v>748717.13</v>
      </c>
      <c r="AD91" s="37">
        <v>451964.64</v>
      </c>
      <c r="AE91" s="37">
        <v>1264207.21</v>
      </c>
      <c r="AF91" s="37">
        <v>1335609.75</v>
      </c>
      <c r="AG91" s="37">
        <v>206826.9</v>
      </c>
      <c r="AH91" s="37">
        <v>0</v>
      </c>
      <c r="AI91" s="37">
        <v>0</v>
      </c>
      <c r="AJ91" s="37">
        <v>0</v>
      </c>
      <c r="AK91" s="37">
        <v>82193.56</v>
      </c>
      <c r="AL91" s="37">
        <v>44376</v>
      </c>
      <c r="AM91" s="37">
        <v>244367.84</v>
      </c>
      <c r="AN91" s="37">
        <v>22480</v>
      </c>
      <c r="AO91" s="37">
        <v>0</v>
      </c>
      <c r="AP91" s="37">
        <v>155513.09</v>
      </c>
      <c r="AQ91" s="37">
        <v>120395.6</v>
      </c>
      <c r="AR91" s="37">
        <v>0</v>
      </c>
      <c r="AS91" s="37">
        <v>0</v>
      </c>
      <c r="AT91" s="37">
        <v>471956.33</v>
      </c>
      <c r="AU91" s="110">
        <v>23655133.390000001</v>
      </c>
    </row>
    <row r="92" spans="1:47">
      <c r="A92" s="4" t="s">
        <v>205</v>
      </c>
      <c r="B92" s="128">
        <v>258257</v>
      </c>
      <c r="C92" s="37">
        <v>0</v>
      </c>
      <c r="D92" s="37">
        <v>0</v>
      </c>
      <c r="E92" s="37">
        <v>2877.59</v>
      </c>
      <c r="F92" s="37">
        <v>360.31</v>
      </c>
      <c r="G92" s="37">
        <v>7257.32</v>
      </c>
      <c r="H92" s="37">
        <v>2.99</v>
      </c>
      <c r="I92" s="37">
        <v>0</v>
      </c>
      <c r="J92" s="37">
        <v>0</v>
      </c>
      <c r="K92" s="37">
        <v>15386.25</v>
      </c>
      <c r="L92" s="37">
        <v>5900350.04</v>
      </c>
      <c r="M92" s="81">
        <v>5381827.3300000001</v>
      </c>
      <c r="N92" s="37">
        <v>0</v>
      </c>
      <c r="O92" s="37">
        <v>908.08</v>
      </c>
      <c r="P92" s="37">
        <v>357.39</v>
      </c>
      <c r="Q92" s="37">
        <v>231.34</v>
      </c>
      <c r="R92" s="37">
        <v>1711426.55</v>
      </c>
      <c r="S92" s="37">
        <v>1422314.89</v>
      </c>
      <c r="T92" s="37">
        <v>282587.93</v>
      </c>
      <c r="U92" s="37">
        <v>0</v>
      </c>
      <c r="V92" s="37">
        <v>2842502.55</v>
      </c>
      <c r="W92" s="37">
        <v>107505.97</v>
      </c>
      <c r="X92" s="37">
        <v>3900</v>
      </c>
      <c r="Y92" s="37">
        <v>2065.1999999999998</v>
      </c>
      <c r="Z92" s="37">
        <v>0</v>
      </c>
      <c r="AA92" s="37">
        <v>1005762</v>
      </c>
      <c r="AB92" s="37">
        <v>8055.15</v>
      </c>
      <c r="AC92" s="37">
        <v>1719990.92</v>
      </c>
      <c r="AD92" s="37">
        <v>484084.59</v>
      </c>
      <c r="AE92" s="37">
        <v>1867257.57</v>
      </c>
      <c r="AF92" s="37">
        <v>1551672.2</v>
      </c>
      <c r="AG92" s="37">
        <v>214343.23</v>
      </c>
      <c r="AH92" s="37">
        <v>0</v>
      </c>
      <c r="AI92" s="37">
        <v>0</v>
      </c>
      <c r="AJ92" s="37">
        <v>308</v>
      </c>
      <c r="AK92" s="37">
        <v>0</v>
      </c>
      <c r="AL92" s="37">
        <v>81932</v>
      </c>
      <c r="AM92" s="37">
        <v>343037.36</v>
      </c>
      <c r="AN92" s="37">
        <v>33187</v>
      </c>
      <c r="AO92" s="37">
        <v>0</v>
      </c>
      <c r="AP92" s="37">
        <v>100370.69</v>
      </c>
      <c r="AQ92" s="37">
        <v>225903.56</v>
      </c>
      <c r="AR92" s="37">
        <v>0</v>
      </c>
      <c r="AS92" s="37">
        <v>0</v>
      </c>
      <c r="AT92" s="37">
        <v>403040.23</v>
      </c>
      <c r="AU92" s="110">
        <v>25721713.399999999</v>
      </c>
    </row>
    <row r="93" spans="1:47" ht="15.75" thickBot="1">
      <c r="A93" s="4" t="s">
        <v>206</v>
      </c>
      <c r="B93" s="126">
        <v>303230</v>
      </c>
      <c r="C93" s="37">
        <v>2783.73</v>
      </c>
      <c r="D93" s="37">
        <v>4079.43</v>
      </c>
      <c r="E93" s="37">
        <v>8317.58</v>
      </c>
      <c r="F93" s="37">
        <v>0</v>
      </c>
      <c r="G93" s="37">
        <v>561.5</v>
      </c>
      <c r="H93" s="37">
        <v>0</v>
      </c>
      <c r="I93" s="37">
        <v>147.13999999999999</v>
      </c>
      <c r="J93" s="37">
        <v>0</v>
      </c>
      <c r="K93" s="37">
        <v>28121.64</v>
      </c>
      <c r="L93" s="37">
        <v>6463331.5999999996</v>
      </c>
      <c r="M93" s="81">
        <v>5249991.17</v>
      </c>
      <c r="N93" s="37">
        <v>34.33</v>
      </c>
      <c r="O93" s="37">
        <v>450.88</v>
      </c>
      <c r="P93" s="37">
        <v>29.43</v>
      </c>
      <c r="Q93" s="37">
        <v>0</v>
      </c>
      <c r="R93" s="37">
        <v>1864645.62</v>
      </c>
      <c r="S93" s="37">
        <v>1675049.02</v>
      </c>
      <c r="T93" s="37">
        <v>460747.62</v>
      </c>
      <c r="U93" s="37">
        <v>0</v>
      </c>
      <c r="V93" s="37">
        <v>3674084.22</v>
      </c>
      <c r="W93" s="37">
        <v>261521.21</v>
      </c>
      <c r="X93" s="37">
        <v>0</v>
      </c>
      <c r="Y93" s="37">
        <v>980</v>
      </c>
      <c r="Z93" s="37">
        <v>1580425</v>
      </c>
      <c r="AA93" s="37">
        <v>0</v>
      </c>
      <c r="AB93" s="37">
        <v>27134.47</v>
      </c>
      <c r="AC93" s="37">
        <v>3436215.88</v>
      </c>
      <c r="AD93" s="37">
        <v>1489331.2</v>
      </c>
      <c r="AE93" s="37">
        <v>1594891.22</v>
      </c>
      <c r="AF93" s="37">
        <v>1786121.14</v>
      </c>
      <c r="AG93" s="37">
        <v>219130.4</v>
      </c>
      <c r="AH93" s="37">
        <v>1720</v>
      </c>
      <c r="AI93" s="37">
        <v>0</v>
      </c>
      <c r="AJ93" s="37">
        <v>2670</v>
      </c>
      <c r="AK93" s="37">
        <v>63924</v>
      </c>
      <c r="AL93" s="37">
        <v>9745</v>
      </c>
      <c r="AM93" s="37">
        <v>328264.59999999998</v>
      </c>
      <c r="AN93" s="37">
        <v>23940</v>
      </c>
      <c r="AO93" s="37">
        <v>0</v>
      </c>
      <c r="AP93" s="37">
        <v>144400.1</v>
      </c>
      <c r="AQ93" s="37">
        <v>181240.36</v>
      </c>
      <c r="AR93" s="37">
        <v>0</v>
      </c>
      <c r="AS93" s="37">
        <v>0</v>
      </c>
      <c r="AT93" s="37">
        <v>273271.74</v>
      </c>
      <c r="AU93" s="110">
        <v>30858208.420000002</v>
      </c>
    </row>
    <row r="94" spans="1:47" s="134" customFormat="1" ht="15.75" thickTop="1">
      <c r="A94" s="136"/>
      <c r="B94" s="129">
        <f>SUBTOTAL(109,B82:B93)</f>
        <v>2315634</v>
      </c>
      <c r="C94" s="129">
        <f t="shared" ref="C94:N94" si="6">SUBTOTAL(109,C82:C93)</f>
        <v>6974.3600000000006</v>
      </c>
      <c r="D94" s="129">
        <f t="shared" si="6"/>
        <v>4079.43</v>
      </c>
      <c r="E94" s="129">
        <f t="shared" si="6"/>
        <v>40100.629999999997</v>
      </c>
      <c r="F94" s="129">
        <f t="shared" si="6"/>
        <v>2400.0300000000002</v>
      </c>
      <c r="G94" s="129">
        <f t="shared" si="6"/>
        <v>75479.19</v>
      </c>
      <c r="H94" s="129">
        <f t="shared" si="6"/>
        <v>3919.0199999999995</v>
      </c>
      <c r="I94" s="129">
        <f t="shared" si="6"/>
        <v>823.46</v>
      </c>
      <c r="J94" s="129">
        <f t="shared" si="6"/>
        <v>31</v>
      </c>
      <c r="K94" s="129">
        <f t="shared" si="6"/>
        <v>97438.55</v>
      </c>
      <c r="L94" s="129">
        <f t="shared" si="6"/>
        <v>70038458.170000002</v>
      </c>
      <c r="M94" s="129">
        <f t="shared" si="6"/>
        <v>56625613.07</v>
      </c>
      <c r="N94" s="129">
        <f t="shared" si="6"/>
        <v>204.21999999999997</v>
      </c>
      <c r="O94" s="129">
        <f>SUBTOTAL(109,O82:O93)</f>
        <v>3272.6800000000003</v>
      </c>
      <c r="P94" s="129">
        <f t="shared" ref="P94" si="7">SUBTOTAL(109,P82:P93)</f>
        <v>3104.2400000000002</v>
      </c>
      <c r="Q94" s="129">
        <f t="shared" ref="Q94" si="8">SUBTOTAL(109,Q82:Q93)</f>
        <v>22192.46</v>
      </c>
      <c r="R94" s="129">
        <f t="shared" ref="R94" si="9">SUBTOTAL(109,R82:R93)</f>
        <v>18967876.130000003</v>
      </c>
      <c r="S94" s="129">
        <f t="shared" ref="S94" si="10">SUBTOTAL(109,S82:S93)</f>
        <v>10578362.440000001</v>
      </c>
      <c r="T94" s="129">
        <f t="shared" ref="T94" si="11">SUBTOTAL(109,T82:T93)</f>
        <v>1791049.81</v>
      </c>
      <c r="U94" s="129">
        <f t="shared" ref="U94" si="12">SUBTOTAL(109,U82:U93)</f>
        <v>6112.22</v>
      </c>
      <c r="V94" s="129">
        <f t="shared" ref="V94" si="13">SUBTOTAL(109,V82:V93)</f>
        <v>31526680.939999998</v>
      </c>
      <c r="W94" s="129">
        <f t="shared" ref="W94" si="14">SUBTOTAL(109,W82:W93)</f>
        <v>755721.44</v>
      </c>
      <c r="X94" s="129">
        <f>SUBTOTAL(109,X82:X93)</f>
        <v>31856</v>
      </c>
      <c r="Y94" s="129">
        <f t="shared" ref="Y94" si="15">SUBTOTAL(109,Y82:Y93)</f>
        <v>56686.009999999987</v>
      </c>
      <c r="Z94" s="129">
        <f t="shared" ref="Z94" si="16">SUBTOTAL(109,Z82:Z93)</f>
        <v>1580705</v>
      </c>
      <c r="AA94" s="129">
        <f t="shared" ref="AA94" si="17">SUBTOTAL(109,AA82:AA93)</f>
        <v>4375128.67</v>
      </c>
      <c r="AB94" s="129">
        <f t="shared" ref="AB94" si="18">SUBTOTAL(109,AB82:AB93)</f>
        <v>220172.29</v>
      </c>
      <c r="AC94" s="129">
        <f t="shared" ref="AC94" si="19">SUBTOTAL(109,AC82:AC93)</f>
        <v>34600281.850000001</v>
      </c>
      <c r="AD94" s="129">
        <f t="shared" ref="AD94" si="20">SUBTOTAL(109,AD82:AD93)</f>
        <v>11852923.51</v>
      </c>
      <c r="AE94" s="129">
        <f t="shared" ref="AE94" si="21">SUBTOTAL(109,AE82:AE93)</f>
        <v>13426605.390000002</v>
      </c>
      <c r="AF94" s="129">
        <f t="shared" ref="AF94" si="22">SUBTOTAL(109,AF82:AF93)</f>
        <v>15637944.460000001</v>
      </c>
      <c r="AG94" s="129">
        <f t="shared" ref="AG94" si="23">SUBTOTAL(109,AG82:AG93)</f>
        <v>1851797.45</v>
      </c>
      <c r="AH94" s="129">
        <f>SUBTOTAL(109,AH82:AH93)</f>
        <v>2298</v>
      </c>
      <c r="AI94" s="129">
        <f t="shared" ref="AI94" si="24">SUBTOTAL(109,AI82:AI93)</f>
        <v>2359</v>
      </c>
      <c r="AJ94" s="129">
        <f t="shared" ref="AJ94" si="25">SUBTOTAL(109,AJ82:AJ93)</f>
        <v>7540.7199999999993</v>
      </c>
      <c r="AK94" s="129">
        <f t="shared" ref="AK94" si="26">SUBTOTAL(109,AK82:AK93)</f>
        <v>2339695.87</v>
      </c>
      <c r="AL94" s="129">
        <f t="shared" ref="AL94" si="27">SUBTOTAL(109,AL82:AL93)</f>
        <v>1279885.08</v>
      </c>
      <c r="AM94" s="129">
        <f t="shared" ref="AM94" si="28">SUBTOTAL(109,AM82:AM93)</f>
        <v>5150829</v>
      </c>
      <c r="AN94" s="129">
        <f t="shared" ref="AN94" si="29">SUBTOTAL(109,AN82:AN93)</f>
        <v>305359.7</v>
      </c>
      <c r="AO94" s="129">
        <f t="shared" ref="AO94" si="30">SUBTOTAL(109,AO82:AO93)</f>
        <v>0</v>
      </c>
      <c r="AP94" s="129">
        <f t="shared" ref="AP94" si="31">SUBTOTAL(109,AP82:AP93)</f>
        <v>1321657</v>
      </c>
      <c r="AQ94" s="129">
        <f t="shared" ref="AQ94" si="32">SUBTOTAL(109,AQ82:AQ93)</f>
        <v>730971.72</v>
      </c>
      <c r="AR94" s="129">
        <f>SUBTOTAL(109,AR82:AR93)</f>
        <v>0</v>
      </c>
      <c r="AS94" s="129">
        <f t="shared" ref="AS94" si="33">SUBTOTAL(109,AS82:AS93)</f>
        <v>0</v>
      </c>
      <c r="AT94" s="129">
        <f t="shared" ref="AT94" si="34">SUBTOTAL(109,AT82:AT93)</f>
        <v>3385566.6899999995</v>
      </c>
      <c r="AU94" s="168">
        <f t="shared" ref="AU94" si="35">SUBTOTAL(109,AU82:AU93)</f>
        <v>311262704.83999997</v>
      </c>
    </row>
    <row r="95" spans="1:47" ht="18.75" customHeight="1">
      <c r="A95" s="93" t="s">
        <v>207</v>
      </c>
      <c r="B95" s="128">
        <v>326316.79999999999</v>
      </c>
      <c r="C95" s="94">
        <v>1158.03</v>
      </c>
      <c r="D95" s="94">
        <v>0</v>
      </c>
      <c r="E95" s="94">
        <v>1605.1</v>
      </c>
      <c r="F95" s="94">
        <v>0</v>
      </c>
      <c r="G95" s="94">
        <v>10022.200000000001</v>
      </c>
      <c r="H95" s="94">
        <v>0</v>
      </c>
      <c r="I95" s="94">
        <v>0</v>
      </c>
      <c r="J95" s="94">
        <v>0</v>
      </c>
      <c r="K95" s="94">
        <v>24848.77</v>
      </c>
      <c r="L95" s="94">
        <v>6888035.7999999998</v>
      </c>
      <c r="M95" s="94">
        <v>5656774.0199999996</v>
      </c>
      <c r="N95" s="94">
        <v>0</v>
      </c>
      <c r="O95" s="94">
        <v>0</v>
      </c>
      <c r="P95" s="94">
        <v>0</v>
      </c>
      <c r="Q95" s="94">
        <v>0</v>
      </c>
      <c r="R95" s="94" t="s">
        <v>210</v>
      </c>
      <c r="S95" s="94" t="s">
        <v>211</v>
      </c>
      <c r="T95" s="94">
        <v>106687.73</v>
      </c>
      <c r="U95" s="94">
        <v>0</v>
      </c>
      <c r="V95" s="94" t="s">
        <v>212</v>
      </c>
      <c r="W95" s="94">
        <v>287958.64</v>
      </c>
      <c r="X95" s="94">
        <v>6609</v>
      </c>
      <c r="Y95" s="94">
        <v>0</v>
      </c>
      <c r="Z95" s="94">
        <v>0</v>
      </c>
      <c r="AA95" s="94">
        <v>145258.17000000001</v>
      </c>
      <c r="AB95" s="94">
        <v>37848.9</v>
      </c>
      <c r="AC95" s="94" t="s">
        <v>213</v>
      </c>
      <c r="AD95" s="94" t="s">
        <v>214</v>
      </c>
      <c r="AE95" s="94" t="s">
        <v>215</v>
      </c>
      <c r="AF95" s="94">
        <v>694703.78</v>
      </c>
      <c r="AG95" s="94">
        <v>77317.45</v>
      </c>
      <c r="AH95" s="94">
        <v>2127.46</v>
      </c>
      <c r="AI95" s="94">
        <v>0</v>
      </c>
      <c r="AJ95" s="94">
        <v>720</v>
      </c>
      <c r="AK95" s="94">
        <v>16233.16</v>
      </c>
      <c r="AL95" s="94">
        <v>29600.7</v>
      </c>
      <c r="AM95" s="94">
        <v>385242.01</v>
      </c>
      <c r="AN95" s="94">
        <v>3840</v>
      </c>
      <c r="AO95" s="94">
        <v>0</v>
      </c>
      <c r="AP95" s="94">
        <v>136644.35999999999</v>
      </c>
      <c r="AQ95" s="94">
        <v>57949.04</v>
      </c>
      <c r="AR95" s="94">
        <v>0</v>
      </c>
      <c r="AS95" s="94">
        <v>0</v>
      </c>
      <c r="AT95" s="94">
        <v>290929.12</v>
      </c>
      <c r="AU95" s="118" t="s">
        <v>216</v>
      </c>
    </row>
    <row r="96" spans="1:47">
      <c r="A96" s="93" t="s">
        <v>219</v>
      </c>
      <c r="B96" s="128">
        <v>386748</v>
      </c>
      <c r="C96" s="81">
        <v>0</v>
      </c>
      <c r="D96" s="81">
        <v>3458.76</v>
      </c>
      <c r="E96" s="81">
        <v>0</v>
      </c>
      <c r="F96" s="81">
        <v>0</v>
      </c>
      <c r="G96" s="81">
        <v>4937.47</v>
      </c>
      <c r="H96" s="81">
        <v>226.8</v>
      </c>
      <c r="I96" s="81">
        <v>0</v>
      </c>
      <c r="J96" s="81">
        <v>0</v>
      </c>
      <c r="K96" s="81">
        <v>5674.53</v>
      </c>
      <c r="L96" s="81">
        <v>5975840.7300000004</v>
      </c>
      <c r="M96" s="81">
        <v>5161498.45</v>
      </c>
      <c r="N96" s="81">
        <v>0</v>
      </c>
      <c r="O96" s="81">
        <v>908.1</v>
      </c>
      <c r="P96" s="81">
        <v>0</v>
      </c>
      <c r="Q96" s="81">
        <v>89.82</v>
      </c>
      <c r="R96" s="81" t="s">
        <v>221</v>
      </c>
      <c r="S96" s="81" t="s">
        <v>222</v>
      </c>
      <c r="T96" s="81">
        <v>131518.92000000001</v>
      </c>
      <c r="U96" s="81">
        <v>476.28</v>
      </c>
      <c r="V96" s="81" t="s">
        <v>223</v>
      </c>
      <c r="W96" s="81">
        <v>153911.93</v>
      </c>
      <c r="X96" s="81">
        <v>6171</v>
      </c>
      <c r="Y96" s="81">
        <v>828</v>
      </c>
      <c r="Z96" s="81">
        <v>0</v>
      </c>
      <c r="AA96" s="81">
        <v>249500.98</v>
      </c>
      <c r="AB96" s="81">
        <v>22357.67</v>
      </c>
      <c r="AC96" s="81" t="s">
        <v>224</v>
      </c>
      <c r="AD96" s="81" t="s">
        <v>225</v>
      </c>
      <c r="AE96" s="81" t="s">
        <v>226</v>
      </c>
      <c r="AF96" s="81">
        <v>979362.92</v>
      </c>
      <c r="AG96" s="81">
        <v>202233.68</v>
      </c>
      <c r="AH96" s="81">
        <v>0</v>
      </c>
      <c r="AI96" s="81">
        <v>0</v>
      </c>
      <c r="AJ96" s="81">
        <v>0</v>
      </c>
      <c r="AK96" s="81">
        <v>66709.56</v>
      </c>
      <c r="AL96" s="81">
        <v>50377.39</v>
      </c>
      <c r="AM96" s="81">
        <v>454494.78</v>
      </c>
      <c r="AN96" s="81">
        <v>44238</v>
      </c>
      <c r="AO96" s="81">
        <v>0</v>
      </c>
      <c r="AP96" s="81">
        <v>85286.82</v>
      </c>
      <c r="AQ96" s="81">
        <v>31578.44</v>
      </c>
      <c r="AR96" s="81">
        <v>0</v>
      </c>
      <c r="AS96" s="81">
        <v>0</v>
      </c>
      <c r="AT96" s="81">
        <v>305609.46999999997</v>
      </c>
      <c r="AU96" s="123" t="s">
        <v>227</v>
      </c>
    </row>
    <row r="97" spans="1:50">
      <c r="A97" s="93" t="s">
        <v>230</v>
      </c>
      <c r="B97" s="128">
        <v>304556.53000000003</v>
      </c>
      <c r="C97" s="81">
        <v>459.95</v>
      </c>
      <c r="D97" s="81">
        <v>0</v>
      </c>
      <c r="E97" s="81">
        <v>3447.42</v>
      </c>
      <c r="F97" s="81">
        <v>2.99</v>
      </c>
      <c r="G97" s="81">
        <v>14419.54</v>
      </c>
      <c r="H97" s="81">
        <v>1251.29</v>
      </c>
      <c r="I97" s="81">
        <v>0</v>
      </c>
      <c r="J97" s="81">
        <v>1.81</v>
      </c>
      <c r="K97" s="81">
        <v>5406.13</v>
      </c>
      <c r="L97" s="81">
        <v>6453733.0800000001</v>
      </c>
      <c r="M97" s="81">
        <v>5697215.5599999996</v>
      </c>
      <c r="N97" s="81">
        <v>0</v>
      </c>
      <c r="O97" s="81">
        <v>520.23</v>
      </c>
      <c r="P97" s="81">
        <v>0</v>
      </c>
      <c r="Q97" s="81">
        <v>0</v>
      </c>
      <c r="R97" s="81">
        <v>1395151.2</v>
      </c>
      <c r="S97" s="81">
        <v>1325235.92</v>
      </c>
      <c r="T97" s="81">
        <v>63123.34</v>
      </c>
      <c r="U97" s="81">
        <v>0</v>
      </c>
      <c r="V97" s="81">
        <v>4158564.99</v>
      </c>
      <c r="W97" s="81">
        <v>40308.959999999999</v>
      </c>
      <c r="X97" s="81">
        <v>11053</v>
      </c>
      <c r="Y97" s="81">
        <v>2100.14</v>
      </c>
      <c r="Z97" s="81">
        <v>0</v>
      </c>
      <c r="AA97" s="81">
        <v>557988.02</v>
      </c>
      <c r="AB97" s="81">
        <v>25828.080000000002</v>
      </c>
      <c r="AC97" s="81">
        <v>7021428.0199999996</v>
      </c>
      <c r="AD97" s="81">
        <v>2668967.15</v>
      </c>
      <c r="AE97" s="81">
        <v>1614888.31</v>
      </c>
      <c r="AF97" s="81">
        <v>1380922.69</v>
      </c>
      <c r="AG97" s="81">
        <v>239323.73</v>
      </c>
      <c r="AH97" s="81">
        <v>140507.99</v>
      </c>
      <c r="AI97" s="81">
        <v>0</v>
      </c>
      <c r="AJ97" s="81">
        <v>0</v>
      </c>
      <c r="AK97" s="81">
        <v>0</v>
      </c>
      <c r="AL97" s="81">
        <v>58390.73</v>
      </c>
      <c r="AM97" s="81">
        <v>600220.99</v>
      </c>
      <c r="AN97" s="81">
        <v>15960</v>
      </c>
      <c r="AO97" s="81">
        <v>0</v>
      </c>
      <c r="AP97" s="81">
        <v>97697.07</v>
      </c>
      <c r="AQ97" s="81">
        <v>51073.440000000002</v>
      </c>
      <c r="AR97" s="81">
        <v>0</v>
      </c>
      <c r="AS97" s="81">
        <v>0</v>
      </c>
      <c r="AT97" s="81">
        <v>340941.48</v>
      </c>
      <c r="AU97" s="124">
        <v>34003348.270000003</v>
      </c>
    </row>
    <row r="98" spans="1:50">
      <c r="A98" s="93" t="s">
        <v>233</v>
      </c>
      <c r="B98" s="128">
        <v>397964</v>
      </c>
      <c r="C98" s="81">
        <v>0</v>
      </c>
      <c r="D98" s="81">
        <v>0</v>
      </c>
      <c r="E98" s="81">
        <v>641.48</v>
      </c>
      <c r="F98" s="81">
        <v>0</v>
      </c>
      <c r="G98" s="81">
        <v>1624.3</v>
      </c>
      <c r="H98" s="81">
        <v>0</v>
      </c>
      <c r="I98" s="81">
        <v>0</v>
      </c>
      <c r="J98" s="81">
        <v>0</v>
      </c>
      <c r="K98" s="81">
        <v>21745.46</v>
      </c>
      <c r="L98" s="81">
        <v>6668537.3200000003</v>
      </c>
      <c r="M98" s="81">
        <v>5849620.2300000004</v>
      </c>
      <c r="N98" s="81">
        <v>0</v>
      </c>
      <c r="O98" s="81">
        <v>0</v>
      </c>
      <c r="P98" s="81">
        <v>0</v>
      </c>
      <c r="Q98" s="81">
        <v>0</v>
      </c>
      <c r="R98" s="81">
        <v>1802881.11</v>
      </c>
      <c r="S98" s="81">
        <v>1005889.39</v>
      </c>
      <c r="T98" s="81">
        <v>33091.269999999997</v>
      </c>
      <c r="U98" s="81">
        <v>0</v>
      </c>
      <c r="V98" s="81">
        <v>1537269.91</v>
      </c>
      <c r="W98" s="81">
        <v>0</v>
      </c>
      <c r="X98" s="81">
        <v>0</v>
      </c>
      <c r="Y98" s="81">
        <v>0</v>
      </c>
      <c r="Z98" s="81">
        <v>0</v>
      </c>
      <c r="AA98" s="81">
        <v>401424.64000000001</v>
      </c>
      <c r="AB98" s="81">
        <v>5947.16</v>
      </c>
      <c r="AC98" s="81">
        <v>6096835.9400000004</v>
      </c>
      <c r="AD98" s="81">
        <v>2548100.2999999998</v>
      </c>
      <c r="AE98" s="81">
        <v>1100164</v>
      </c>
      <c r="AF98" s="81">
        <v>929101.89</v>
      </c>
      <c r="AG98" s="81">
        <v>134039.96</v>
      </c>
      <c r="AH98" s="81">
        <v>0</v>
      </c>
      <c r="AI98" s="81">
        <v>0</v>
      </c>
      <c r="AJ98" s="81">
        <v>0</v>
      </c>
      <c r="AK98" s="81">
        <v>45044.49</v>
      </c>
      <c r="AL98" s="81">
        <v>47007.39</v>
      </c>
      <c r="AM98" s="81">
        <v>604927.5</v>
      </c>
      <c r="AN98" s="81">
        <v>18467</v>
      </c>
      <c r="AO98" s="81">
        <v>0</v>
      </c>
      <c r="AP98" s="81">
        <v>154486.09</v>
      </c>
      <c r="AQ98" s="81">
        <v>64696.08</v>
      </c>
      <c r="AR98" s="81">
        <v>0</v>
      </c>
      <c r="AS98" s="81">
        <v>0</v>
      </c>
      <c r="AT98" s="81">
        <v>220232.66</v>
      </c>
      <c r="AU98" s="124">
        <v>29325775.57</v>
      </c>
    </row>
    <row r="99" spans="1:50">
      <c r="A99" s="93" t="s">
        <v>234</v>
      </c>
      <c r="B99" s="128">
        <v>427867.2</v>
      </c>
      <c r="C99" s="81">
        <v>0</v>
      </c>
      <c r="D99" s="81">
        <v>0</v>
      </c>
      <c r="E99" s="81">
        <v>2.5</v>
      </c>
      <c r="F99" s="81">
        <v>0</v>
      </c>
      <c r="G99" s="81">
        <v>4779.5</v>
      </c>
      <c r="H99" s="81">
        <v>0</v>
      </c>
      <c r="I99" s="81">
        <v>0</v>
      </c>
      <c r="J99" s="81">
        <v>141.82</v>
      </c>
      <c r="K99" s="81">
        <v>12746.16</v>
      </c>
      <c r="L99" s="81">
        <v>7262749.96</v>
      </c>
      <c r="M99" s="81">
        <v>5045457.76</v>
      </c>
      <c r="N99" s="81">
        <v>0</v>
      </c>
      <c r="O99" s="81">
        <v>0</v>
      </c>
      <c r="P99" s="81">
        <v>0</v>
      </c>
      <c r="Q99" s="81">
        <v>92</v>
      </c>
      <c r="R99" s="81">
        <v>2010317.66</v>
      </c>
      <c r="S99" s="81">
        <v>457557.17</v>
      </c>
      <c r="T99" s="81">
        <v>6653</v>
      </c>
      <c r="U99" s="81">
        <v>0</v>
      </c>
      <c r="V99" s="81">
        <v>2205146.0099999998</v>
      </c>
      <c r="W99" s="81">
        <v>27170</v>
      </c>
      <c r="X99" s="81">
        <v>0</v>
      </c>
      <c r="Y99" s="81">
        <v>1121.6099999999999</v>
      </c>
      <c r="Z99" s="81">
        <v>0</v>
      </c>
      <c r="AA99" s="81">
        <v>517648.44</v>
      </c>
      <c r="AB99" s="81">
        <v>2912.46</v>
      </c>
      <c r="AC99" s="81">
        <v>4575668.1100000003</v>
      </c>
      <c r="AD99" s="81">
        <v>1438593.49</v>
      </c>
      <c r="AE99" s="81">
        <v>1249551.1299999999</v>
      </c>
      <c r="AF99" s="81">
        <v>975534.64</v>
      </c>
      <c r="AG99" s="81">
        <v>141780.48000000001</v>
      </c>
      <c r="AH99" s="81">
        <v>0</v>
      </c>
      <c r="AI99" s="81">
        <v>0</v>
      </c>
      <c r="AJ99" s="81">
        <v>250</v>
      </c>
      <c r="AK99" s="81">
        <v>75902.759999999995</v>
      </c>
      <c r="AL99" s="81">
        <v>155573.20000000001</v>
      </c>
      <c r="AM99" s="81">
        <v>449510.72</v>
      </c>
      <c r="AN99" s="81">
        <v>17376</v>
      </c>
      <c r="AO99" s="81">
        <v>0</v>
      </c>
      <c r="AP99" s="81">
        <v>127998.91</v>
      </c>
      <c r="AQ99" s="81">
        <v>46654.16</v>
      </c>
      <c r="AR99" s="81">
        <v>0</v>
      </c>
      <c r="AS99" s="81">
        <v>0</v>
      </c>
      <c r="AT99" s="81">
        <v>105806</v>
      </c>
      <c r="AU99" s="124">
        <v>26914695.649999999</v>
      </c>
    </row>
    <row r="100" spans="1:50">
      <c r="A100" s="93" t="s">
        <v>235</v>
      </c>
      <c r="B100" s="128">
        <v>397269.2</v>
      </c>
      <c r="C100" s="81">
        <v>2219.46</v>
      </c>
      <c r="D100" s="81">
        <v>0</v>
      </c>
      <c r="E100" s="81">
        <v>5523.5</v>
      </c>
      <c r="F100" s="81">
        <v>1516.68</v>
      </c>
      <c r="G100" s="81">
        <v>1231.96</v>
      </c>
      <c r="H100" s="81">
        <v>1962.73</v>
      </c>
      <c r="I100" s="81">
        <v>0.14000000000000001</v>
      </c>
      <c r="J100" s="81">
        <v>0</v>
      </c>
      <c r="K100" s="81">
        <v>15333.3</v>
      </c>
      <c r="L100" s="81">
        <v>7440583.5999999996</v>
      </c>
      <c r="M100" s="81">
        <v>4746339.0199999996</v>
      </c>
      <c r="N100" s="81">
        <v>0</v>
      </c>
      <c r="O100" s="81">
        <v>0</v>
      </c>
      <c r="P100" s="81">
        <v>89.81</v>
      </c>
      <c r="Q100" s="81">
        <v>3672</v>
      </c>
      <c r="R100" s="81">
        <v>1959296.04</v>
      </c>
      <c r="S100" s="81">
        <v>224468.45</v>
      </c>
      <c r="T100" s="81">
        <v>5784.14</v>
      </c>
      <c r="U100" s="81">
        <v>0</v>
      </c>
      <c r="V100" s="81">
        <v>1856039.02</v>
      </c>
      <c r="W100" s="81">
        <v>19700</v>
      </c>
      <c r="X100" s="81">
        <v>0</v>
      </c>
      <c r="Y100" s="81">
        <v>0</v>
      </c>
      <c r="Z100" s="81">
        <v>0</v>
      </c>
      <c r="AA100" s="81">
        <v>126648</v>
      </c>
      <c r="AB100" s="81">
        <v>15889.36</v>
      </c>
      <c r="AC100" s="81">
        <v>2505404.2799999998</v>
      </c>
      <c r="AD100" s="81">
        <v>771762.84</v>
      </c>
      <c r="AE100" s="81">
        <v>1001224.21</v>
      </c>
      <c r="AF100" s="81">
        <v>1014757.92</v>
      </c>
      <c r="AG100" s="81">
        <v>102454.09</v>
      </c>
      <c r="AH100" s="81">
        <v>2371</v>
      </c>
      <c r="AI100" s="81">
        <v>0</v>
      </c>
      <c r="AJ100" s="81">
        <v>1233</v>
      </c>
      <c r="AK100" s="81">
        <v>125657.96</v>
      </c>
      <c r="AL100" s="81">
        <v>122200.28</v>
      </c>
      <c r="AM100" s="81">
        <v>556051.05000000005</v>
      </c>
      <c r="AN100" s="81">
        <v>72498.14</v>
      </c>
      <c r="AO100" s="81">
        <v>0</v>
      </c>
      <c r="AP100" s="81">
        <v>134391.26999999999</v>
      </c>
      <c r="AQ100" s="81">
        <v>5670.68</v>
      </c>
      <c r="AR100" s="81">
        <v>0</v>
      </c>
      <c r="AS100" s="81">
        <v>0</v>
      </c>
      <c r="AT100" s="81">
        <v>50576.91</v>
      </c>
      <c r="AU100" s="124">
        <v>22894818.84</v>
      </c>
    </row>
    <row r="101" spans="1:50">
      <c r="A101" s="93" t="s">
        <v>237</v>
      </c>
      <c r="B101" s="128">
        <v>452779.2</v>
      </c>
      <c r="C101" s="81">
        <v>0</v>
      </c>
      <c r="D101" s="81">
        <v>0</v>
      </c>
      <c r="E101" s="81">
        <v>6238.92</v>
      </c>
      <c r="F101" s="81">
        <v>1026.08</v>
      </c>
      <c r="G101" s="81">
        <v>3450.58</v>
      </c>
      <c r="H101" s="81">
        <v>5</v>
      </c>
      <c r="I101" s="81">
        <v>0</v>
      </c>
      <c r="J101" s="81">
        <v>14048.82</v>
      </c>
      <c r="K101" s="81">
        <v>14048.82</v>
      </c>
      <c r="L101" s="81">
        <v>7506663.5300000003</v>
      </c>
      <c r="M101" s="81">
        <v>5422991.5199999996</v>
      </c>
      <c r="N101" s="81">
        <v>0</v>
      </c>
      <c r="O101" s="81">
        <v>0</v>
      </c>
      <c r="P101" s="81">
        <v>0</v>
      </c>
      <c r="Q101" s="81">
        <v>3519</v>
      </c>
      <c r="R101" s="81">
        <v>2069782.65</v>
      </c>
      <c r="S101" s="81">
        <v>538707.07999999996</v>
      </c>
      <c r="T101" s="81">
        <v>125696.31</v>
      </c>
      <c r="U101" s="81">
        <v>0</v>
      </c>
      <c r="V101" s="81">
        <v>1993169.95</v>
      </c>
      <c r="W101" s="81">
        <v>36616.879999999997</v>
      </c>
      <c r="X101" s="81">
        <v>7344</v>
      </c>
      <c r="Y101" s="81">
        <v>0</v>
      </c>
      <c r="Z101" s="81">
        <v>0</v>
      </c>
      <c r="AA101" s="81">
        <v>399742.99</v>
      </c>
      <c r="AB101" s="81">
        <v>4220.8999999999996</v>
      </c>
      <c r="AC101" s="81">
        <v>432437.31</v>
      </c>
      <c r="AD101" s="81">
        <v>486146.8</v>
      </c>
      <c r="AE101" s="81">
        <v>1787229.28</v>
      </c>
      <c r="AF101" s="81">
        <v>1419468.33</v>
      </c>
      <c r="AG101" s="81">
        <v>225143.15</v>
      </c>
      <c r="AH101" s="81">
        <v>3224</v>
      </c>
      <c r="AI101" s="81">
        <v>0</v>
      </c>
      <c r="AJ101" s="81">
        <v>1310</v>
      </c>
      <c r="AK101" s="81">
        <v>281458.32</v>
      </c>
      <c r="AL101" s="81">
        <v>126429.61</v>
      </c>
      <c r="AM101" s="81">
        <v>660542.54</v>
      </c>
      <c r="AN101" s="81">
        <v>57818</v>
      </c>
      <c r="AO101" s="81">
        <v>0</v>
      </c>
      <c r="AP101" s="81">
        <v>115192.3</v>
      </c>
      <c r="AQ101" s="81">
        <v>2449.44</v>
      </c>
      <c r="AR101" s="81">
        <v>0</v>
      </c>
      <c r="AS101" s="81">
        <v>0</v>
      </c>
      <c r="AT101" s="81">
        <v>62663.29</v>
      </c>
      <c r="AU101" s="124">
        <v>23794736.579999998</v>
      </c>
    </row>
    <row r="102" spans="1:50">
      <c r="A102" s="93" t="s">
        <v>239</v>
      </c>
      <c r="B102" s="128">
        <v>358672</v>
      </c>
      <c r="C102" s="81">
        <v>459.94</v>
      </c>
      <c r="D102" s="81">
        <v>0</v>
      </c>
      <c r="E102" s="81">
        <v>3641.02</v>
      </c>
      <c r="F102" s="81">
        <v>1360</v>
      </c>
      <c r="G102" s="81">
        <v>15806.77</v>
      </c>
      <c r="H102" s="81">
        <v>907.18</v>
      </c>
      <c r="I102" s="81">
        <v>0</v>
      </c>
      <c r="J102" s="81">
        <v>0</v>
      </c>
      <c r="K102" s="81">
        <v>14917.14</v>
      </c>
      <c r="L102" s="81">
        <v>7568546.8899999997</v>
      </c>
      <c r="M102" s="81">
        <v>5655428.9800000004</v>
      </c>
      <c r="N102" s="81">
        <v>0</v>
      </c>
      <c r="O102" s="81">
        <v>0</v>
      </c>
      <c r="P102" s="81">
        <v>0</v>
      </c>
      <c r="Q102" s="81">
        <v>2798</v>
      </c>
      <c r="R102" s="81">
        <v>1831327.7</v>
      </c>
      <c r="S102" s="81">
        <v>1014595</v>
      </c>
      <c r="T102" s="81">
        <v>146005</v>
      </c>
      <c r="U102" s="81">
        <v>0</v>
      </c>
      <c r="V102" s="81">
        <v>2128506.89</v>
      </c>
      <c r="W102" s="81">
        <v>20333.05</v>
      </c>
      <c r="X102" s="81">
        <v>10855.93</v>
      </c>
      <c r="Y102" s="81">
        <v>0</v>
      </c>
      <c r="Z102" s="81">
        <v>0</v>
      </c>
      <c r="AA102" s="81">
        <v>355153.05</v>
      </c>
      <c r="AB102" s="81">
        <v>44661.39</v>
      </c>
      <c r="AC102" s="81">
        <v>1716005.02</v>
      </c>
      <c r="AD102" s="81">
        <v>725189</v>
      </c>
      <c r="AE102" s="81">
        <v>1567237.55</v>
      </c>
      <c r="AF102" s="81">
        <v>1180981.46</v>
      </c>
      <c r="AG102" s="81">
        <v>164765.66</v>
      </c>
      <c r="AH102" s="81">
        <v>0</v>
      </c>
      <c r="AI102" s="81">
        <v>0</v>
      </c>
      <c r="AJ102" s="81">
        <v>0</v>
      </c>
      <c r="AK102" s="81">
        <v>332615.43</v>
      </c>
      <c r="AL102" s="81">
        <v>55239.42</v>
      </c>
      <c r="AM102" s="81">
        <v>652473.17000000004</v>
      </c>
      <c r="AN102" s="81">
        <v>45573</v>
      </c>
      <c r="AO102" s="81">
        <v>0</v>
      </c>
      <c r="AP102" s="81">
        <v>165002.57999999999</v>
      </c>
      <c r="AQ102" s="81">
        <v>1267.3599999999999</v>
      </c>
      <c r="AR102" s="81">
        <v>0</v>
      </c>
      <c r="AS102" s="81">
        <v>0</v>
      </c>
      <c r="AT102" s="81">
        <v>125271.78</v>
      </c>
      <c r="AU102" s="124">
        <v>25548286.140000001</v>
      </c>
    </row>
    <row r="103" spans="1:50">
      <c r="A103" s="93" t="s">
        <v>242</v>
      </c>
      <c r="B103" s="128">
        <v>212468</v>
      </c>
      <c r="C103" s="81">
        <v>0</v>
      </c>
      <c r="D103" s="81">
        <v>0</v>
      </c>
      <c r="E103" s="81">
        <v>843</v>
      </c>
      <c r="F103" s="81">
        <v>644</v>
      </c>
      <c r="G103" s="81">
        <v>8281.06</v>
      </c>
      <c r="H103" s="81">
        <v>0</v>
      </c>
      <c r="I103" s="81">
        <v>0</v>
      </c>
      <c r="J103" s="81">
        <v>0</v>
      </c>
      <c r="K103" s="81">
        <v>24180.57</v>
      </c>
      <c r="L103" s="81">
        <v>7734140.9500000002</v>
      </c>
      <c r="M103" s="81">
        <v>5557664.96</v>
      </c>
      <c r="N103" s="81">
        <v>0</v>
      </c>
      <c r="O103" s="81">
        <v>0</v>
      </c>
      <c r="P103" s="81">
        <v>741.3</v>
      </c>
      <c r="Q103" s="81">
        <v>109.09</v>
      </c>
      <c r="R103" s="81">
        <v>2019915.85</v>
      </c>
      <c r="S103" s="81">
        <v>1040795.4</v>
      </c>
      <c r="T103" s="81">
        <v>76135</v>
      </c>
      <c r="U103" s="81">
        <v>0</v>
      </c>
      <c r="V103" s="81">
        <v>1918658.85</v>
      </c>
      <c r="W103" s="81">
        <v>65903.360000000001</v>
      </c>
      <c r="X103" s="81">
        <v>0</v>
      </c>
      <c r="Y103" s="81">
        <v>1.4</v>
      </c>
      <c r="Z103" s="81">
        <v>0</v>
      </c>
      <c r="AA103" s="81">
        <v>230632.5</v>
      </c>
      <c r="AB103" s="81">
        <v>50711.9</v>
      </c>
      <c r="AC103" s="81">
        <v>1500112.31</v>
      </c>
      <c r="AD103" s="81">
        <v>637857</v>
      </c>
      <c r="AE103" s="81">
        <v>1385844.66</v>
      </c>
      <c r="AF103" s="81">
        <v>1306454.3500000001</v>
      </c>
      <c r="AG103" s="81">
        <v>64453.35</v>
      </c>
      <c r="AH103" s="81">
        <v>0</v>
      </c>
      <c r="AI103" s="81">
        <v>0</v>
      </c>
      <c r="AJ103" s="81">
        <v>0</v>
      </c>
      <c r="AK103" s="81">
        <v>137990.6</v>
      </c>
      <c r="AL103" s="81">
        <v>8858.7199999999993</v>
      </c>
      <c r="AM103" s="81">
        <v>500914.86</v>
      </c>
      <c r="AN103" s="81">
        <v>22640</v>
      </c>
      <c r="AO103" s="81">
        <v>0</v>
      </c>
      <c r="AP103" s="81">
        <v>191404.27</v>
      </c>
      <c r="AQ103" s="81">
        <v>1131.44</v>
      </c>
      <c r="AR103" s="81">
        <v>0</v>
      </c>
      <c r="AS103" s="81">
        <v>0</v>
      </c>
      <c r="AT103" s="81">
        <v>152646.78</v>
      </c>
      <c r="AU103" s="124">
        <v>24639667.530000001</v>
      </c>
    </row>
    <row r="104" spans="1:50">
      <c r="A104" s="93" t="s">
        <v>245</v>
      </c>
      <c r="B104" s="128">
        <v>63092</v>
      </c>
      <c r="C104" s="81">
        <v>0</v>
      </c>
      <c r="D104" s="81">
        <v>0</v>
      </c>
      <c r="E104" s="81">
        <v>0</v>
      </c>
      <c r="F104" s="81">
        <v>506.66</v>
      </c>
      <c r="G104" s="81">
        <v>8233.65</v>
      </c>
      <c r="H104" s="81">
        <v>0</v>
      </c>
      <c r="I104" s="81">
        <v>0</v>
      </c>
      <c r="J104" s="81">
        <v>0</v>
      </c>
      <c r="K104" s="81">
        <v>32491.25</v>
      </c>
      <c r="L104" s="81">
        <v>7656857.0800000001</v>
      </c>
      <c r="M104" s="81">
        <v>5788211.1699999999</v>
      </c>
      <c r="N104" s="81">
        <v>0</v>
      </c>
      <c r="O104" s="81">
        <v>889.03</v>
      </c>
      <c r="P104" s="81">
        <v>0</v>
      </c>
      <c r="Q104" s="81">
        <v>0</v>
      </c>
      <c r="R104" s="81">
        <v>1938282.71</v>
      </c>
      <c r="S104" s="81">
        <v>1108942.9099999999</v>
      </c>
      <c r="T104" s="81">
        <v>170672</v>
      </c>
      <c r="U104" s="81">
        <v>0</v>
      </c>
      <c r="V104" s="81">
        <v>2416751.77</v>
      </c>
      <c r="W104" s="81">
        <v>57971.199999999997</v>
      </c>
      <c r="X104" s="81">
        <v>4808.4399999999996</v>
      </c>
      <c r="Y104" s="81">
        <v>2063.6</v>
      </c>
      <c r="Z104" s="81">
        <v>0</v>
      </c>
      <c r="AA104" s="81">
        <v>564430.1</v>
      </c>
      <c r="AB104" s="81">
        <v>1376.58</v>
      </c>
      <c r="AC104" s="81">
        <v>727859.79</v>
      </c>
      <c r="AD104" s="81">
        <v>563750.80000000005</v>
      </c>
      <c r="AE104" s="81">
        <v>1266090.3799999999</v>
      </c>
      <c r="AF104" s="81">
        <v>1524494.37</v>
      </c>
      <c r="AG104" s="81">
        <v>194860.34</v>
      </c>
      <c r="AH104" s="81">
        <v>0</v>
      </c>
      <c r="AI104" s="81">
        <v>0</v>
      </c>
      <c r="AJ104" s="81">
        <v>0</v>
      </c>
      <c r="AK104" s="81">
        <v>87039.8</v>
      </c>
      <c r="AL104" s="81">
        <v>70277</v>
      </c>
      <c r="AM104" s="81">
        <v>439292.38</v>
      </c>
      <c r="AN104" s="81">
        <v>42240</v>
      </c>
      <c r="AO104" s="81">
        <v>0</v>
      </c>
      <c r="AP104" s="81">
        <v>157562.76999999999</v>
      </c>
      <c r="AQ104" s="81">
        <v>80978.28</v>
      </c>
      <c r="AR104" s="81">
        <v>0</v>
      </c>
      <c r="AS104" s="81">
        <v>0</v>
      </c>
      <c r="AT104" s="81">
        <v>451715.74</v>
      </c>
      <c r="AU104" s="124">
        <v>25358649.800000001</v>
      </c>
    </row>
    <row r="105" spans="1:50">
      <c r="A105" s="93" t="s">
        <v>248</v>
      </c>
      <c r="B105" s="128">
        <v>178102.39999999999</v>
      </c>
      <c r="C105" s="81">
        <v>1357.09</v>
      </c>
      <c r="D105" s="81">
        <v>0</v>
      </c>
      <c r="E105" s="81">
        <v>5914.61</v>
      </c>
      <c r="F105" s="81">
        <v>713.71</v>
      </c>
      <c r="G105" s="81">
        <v>11237.69</v>
      </c>
      <c r="H105" s="81">
        <v>362.86</v>
      </c>
      <c r="I105" s="81">
        <v>0</v>
      </c>
      <c r="J105" s="81">
        <v>0</v>
      </c>
      <c r="K105" s="81">
        <v>26679.97</v>
      </c>
      <c r="L105" s="81">
        <v>7279485.54</v>
      </c>
      <c r="M105" s="81">
        <v>5400401.8600000003</v>
      </c>
      <c r="N105" s="81">
        <v>0</v>
      </c>
      <c r="O105" s="81">
        <v>2848.53</v>
      </c>
      <c r="P105" s="81">
        <v>1307.47</v>
      </c>
      <c r="Q105" s="81">
        <v>457.2</v>
      </c>
      <c r="R105" s="81">
        <v>1803786.99</v>
      </c>
      <c r="S105" s="81">
        <v>1527831.26</v>
      </c>
      <c r="T105" s="81">
        <v>253339.53</v>
      </c>
      <c r="U105" s="81">
        <v>0</v>
      </c>
      <c r="V105" s="81">
        <v>3085155.91</v>
      </c>
      <c r="W105" s="81">
        <v>168902.06</v>
      </c>
      <c r="X105" s="81">
        <v>2400</v>
      </c>
      <c r="Y105" s="81">
        <v>0</v>
      </c>
      <c r="Z105" s="81">
        <v>0</v>
      </c>
      <c r="AA105" s="81">
        <v>744921.63</v>
      </c>
      <c r="AB105" s="81">
        <v>8258.0499999999993</v>
      </c>
      <c r="AC105" s="81">
        <v>1252807.33</v>
      </c>
      <c r="AD105" s="81">
        <v>867501.71</v>
      </c>
      <c r="AE105" s="81">
        <v>1273232.81</v>
      </c>
      <c r="AF105" s="81">
        <v>1710180.02</v>
      </c>
      <c r="AG105" s="81">
        <v>283737.21000000002</v>
      </c>
      <c r="AH105" s="81">
        <v>0</v>
      </c>
      <c r="AI105" s="81">
        <v>0</v>
      </c>
      <c r="AJ105" s="81">
        <v>433</v>
      </c>
      <c r="AK105" s="81">
        <v>19150</v>
      </c>
      <c r="AL105" s="81">
        <v>45796</v>
      </c>
      <c r="AM105" s="81">
        <v>460371.02</v>
      </c>
      <c r="AN105" s="81">
        <v>32894.370000000003</v>
      </c>
      <c r="AO105" s="81">
        <v>0</v>
      </c>
      <c r="AP105" s="81">
        <v>154657.94</v>
      </c>
      <c r="AQ105" s="81">
        <v>174429.4</v>
      </c>
      <c r="AR105" s="81">
        <v>0</v>
      </c>
      <c r="AS105" s="81">
        <v>0</v>
      </c>
      <c r="AT105" s="81">
        <v>741192.8</v>
      </c>
      <c r="AU105" s="124">
        <v>27345554.879999999</v>
      </c>
    </row>
    <row r="106" spans="1:50" ht="15.75" thickBot="1">
      <c r="A106" s="93" t="s">
        <v>252</v>
      </c>
      <c r="B106" s="128">
        <v>140000</v>
      </c>
      <c r="C106" s="81">
        <v>3.04</v>
      </c>
      <c r="D106" s="81">
        <v>0</v>
      </c>
      <c r="E106" s="81">
        <v>0</v>
      </c>
      <c r="F106" s="81">
        <v>920.74</v>
      </c>
      <c r="G106" s="81">
        <v>1327.71</v>
      </c>
      <c r="H106" s="81">
        <v>0</v>
      </c>
      <c r="I106" s="81">
        <v>0</v>
      </c>
      <c r="J106" s="81">
        <v>0</v>
      </c>
      <c r="K106" s="81">
        <v>16284.71</v>
      </c>
      <c r="L106" s="81">
        <v>6542577.2800000003</v>
      </c>
      <c r="M106" s="81">
        <v>4772750.84</v>
      </c>
      <c r="N106" s="81">
        <v>2.65</v>
      </c>
      <c r="O106" s="81">
        <v>1100.7</v>
      </c>
      <c r="P106" s="81">
        <v>227.89</v>
      </c>
      <c r="Q106" s="81">
        <v>0</v>
      </c>
      <c r="R106" s="81">
        <v>1901165.72</v>
      </c>
      <c r="S106" s="81">
        <v>1536977.24</v>
      </c>
      <c r="T106" s="81">
        <v>76808.3</v>
      </c>
      <c r="U106" s="81">
        <v>0</v>
      </c>
      <c r="V106" s="81">
        <v>2932497.07</v>
      </c>
      <c r="W106" s="81">
        <v>344998.08</v>
      </c>
      <c r="X106" s="81">
        <v>7908</v>
      </c>
      <c r="Y106" s="81">
        <v>426.46</v>
      </c>
      <c r="Z106" s="81">
        <v>0</v>
      </c>
      <c r="AA106" s="81">
        <v>1430407.72</v>
      </c>
      <c r="AB106" s="81">
        <v>8850.65</v>
      </c>
      <c r="AC106" s="81">
        <v>4462063.6900000004</v>
      </c>
      <c r="AD106" s="81">
        <v>1875006.78</v>
      </c>
      <c r="AE106" s="81">
        <v>1635008.66</v>
      </c>
      <c r="AF106" s="81">
        <v>2164535.4</v>
      </c>
      <c r="AG106" s="81">
        <v>114557.89</v>
      </c>
      <c r="AH106" s="81">
        <v>0</v>
      </c>
      <c r="AI106" s="81">
        <v>0</v>
      </c>
      <c r="AJ106" s="81">
        <v>1245.01</v>
      </c>
      <c r="AK106" s="81">
        <v>39862.99</v>
      </c>
      <c r="AL106" s="81">
        <v>23951</v>
      </c>
      <c r="AM106" s="81">
        <v>464310.78</v>
      </c>
      <c r="AN106" s="81">
        <v>24569.360000000001</v>
      </c>
      <c r="AO106" s="81">
        <v>0</v>
      </c>
      <c r="AP106" s="81">
        <v>126418.98</v>
      </c>
      <c r="AQ106" s="81">
        <v>213411.28</v>
      </c>
      <c r="AR106" s="81">
        <v>0</v>
      </c>
      <c r="AS106" s="81">
        <v>0</v>
      </c>
      <c r="AT106" s="81">
        <v>310127.67</v>
      </c>
      <c r="AU106" s="124">
        <v>31106000.649999999</v>
      </c>
    </row>
    <row r="107" spans="1:50" ht="15.75" thickTop="1">
      <c r="A107" s="48"/>
      <c r="B107" s="129">
        <f>SUBTOTAL(109,B95:B106)</f>
        <v>3645835.33</v>
      </c>
      <c r="C107" s="129">
        <f t="shared" ref="C107:AU107" si="36">SUBTOTAL(109,C95:C106)</f>
        <v>5657.51</v>
      </c>
      <c r="D107" s="129">
        <f t="shared" si="36"/>
        <v>3458.76</v>
      </c>
      <c r="E107" s="129">
        <f t="shared" si="36"/>
        <v>27857.55</v>
      </c>
      <c r="F107" s="129">
        <f t="shared" si="36"/>
        <v>6690.86</v>
      </c>
      <c r="G107" s="129">
        <f t="shared" si="36"/>
        <v>85352.430000000008</v>
      </c>
      <c r="H107" s="129">
        <f t="shared" si="36"/>
        <v>4715.8599999999997</v>
      </c>
      <c r="I107" s="129">
        <f t="shared" si="36"/>
        <v>0.14000000000000001</v>
      </c>
      <c r="J107" s="129">
        <f t="shared" si="36"/>
        <v>14192.449999999999</v>
      </c>
      <c r="K107" s="129">
        <f t="shared" si="36"/>
        <v>214356.81</v>
      </c>
      <c r="L107" s="129">
        <f t="shared" si="36"/>
        <v>84977751.76000002</v>
      </c>
      <c r="M107" s="129">
        <f t="shared" si="36"/>
        <v>64754354.36999999</v>
      </c>
      <c r="N107" s="129">
        <f t="shared" si="36"/>
        <v>2.65</v>
      </c>
      <c r="O107" s="129">
        <f t="shared" si="36"/>
        <v>6266.5899999999992</v>
      </c>
      <c r="P107" s="129">
        <f t="shared" si="36"/>
        <v>2366.4699999999998</v>
      </c>
      <c r="Q107" s="129">
        <f t="shared" si="36"/>
        <v>10737.11</v>
      </c>
      <c r="R107" s="129">
        <f t="shared" si="36"/>
        <v>18731907.629999995</v>
      </c>
      <c r="S107" s="129">
        <f t="shared" si="36"/>
        <v>9780999.8200000003</v>
      </c>
      <c r="T107" s="129">
        <f t="shared" si="36"/>
        <v>1195514.54</v>
      </c>
      <c r="U107" s="129">
        <f t="shared" si="36"/>
        <v>476.28</v>
      </c>
      <c r="V107" s="129">
        <f t="shared" si="36"/>
        <v>24231760.370000001</v>
      </c>
      <c r="W107" s="129">
        <f t="shared" si="36"/>
        <v>1223774.1600000001</v>
      </c>
      <c r="X107" s="129">
        <f t="shared" si="36"/>
        <v>57149.37</v>
      </c>
      <c r="Y107" s="129">
        <f t="shared" si="36"/>
        <v>6541.21</v>
      </c>
      <c r="Z107" s="129">
        <f t="shared" si="36"/>
        <v>0</v>
      </c>
      <c r="AA107" s="129">
        <f t="shared" si="36"/>
        <v>5723756.2400000002</v>
      </c>
      <c r="AB107" s="129">
        <f t="shared" si="36"/>
        <v>228863.09999999995</v>
      </c>
      <c r="AC107" s="129">
        <f t="shared" si="36"/>
        <v>30290621.800000001</v>
      </c>
      <c r="AD107" s="129">
        <f t="shared" si="36"/>
        <v>12582875.869999999</v>
      </c>
      <c r="AE107" s="129">
        <f t="shared" si="36"/>
        <v>13880470.99</v>
      </c>
      <c r="AF107" s="129">
        <f t="shared" si="36"/>
        <v>15280497.769999998</v>
      </c>
      <c r="AG107" s="129">
        <f t="shared" si="36"/>
        <v>1944666.9899999998</v>
      </c>
      <c r="AH107" s="129">
        <f t="shared" si="36"/>
        <v>148230.44999999998</v>
      </c>
      <c r="AI107" s="129">
        <f t="shared" si="36"/>
        <v>0</v>
      </c>
      <c r="AJ107" s="129">
        <f t="shared" si="36"/>
        <v>5191.01</v>
      </c>
      <c r="AK107" s="129">
        <f t="shared" si="36"/>
        <v>1227665.07</v>
      </c>
      <c r="AL107" s="129">
        <f t="shared" si="36"/>
        <v>793701.44000000006</v>
      </c>
      <c r="AM107" s="129">
        <f t="shared" si="36"/>
        <v>6228351.7999999998</v>
      </c>
      <c r="AN107" s="129">
        <f t="shared" si="36"/>
        <v>398113.87</v>
      </c>
      <c r="AO107" s="129">
        <f t="shared" si="36"/>
        <v>0</v>
      </c>
      <c r="AP107" s="129">
        <f t="shared" si="36"/>
        <v>1646743.3599999999</v>
      </c>
      <c r="AQ107" s="129">
        <f t="shared" si="36"/>
        <v>731289.04</v>
      </c>
      <c r="AR107" s="129">
        <f t="shared" si="36"/>
        <v>0</v>
      </c>
      <c r="AS107" s="129">
        <f t="shared" si="36"/>
        <v>0</v>
      </c>
      <c r="AT107" s="129">
        <f t="shared" si="36"/>
        <v>3157713.7</v>
      </c>
      <c r="AU107" s="130">
        <f t="shared" si="36"/>
        <v>270931533.91000003</v>
      </c>
    </row>
    <row r="108" spans="1:50">
      <c r="A108" s="48" t="s">
        <v>258</v>
      </c>
      <c r="B108" s="81">
        <v>117000</v>
      </c>
      <c r="C108" s="81">
        <v>0</v>
      </c>
      <c r="D108" s="81">
        <v>0</v>
      </c>
      <c r="E108" s="81">
        <v>0</v>
      </c>
      <c r="F108" s="81">
        <v>0</v>
      </c>
      <c r="G108" s="81">
        <v>5182.72</v>
      </c>
      <c r="H108" s="81">
        <v>0</v>
      </c>
      <c r="I108" s="81">
        <v>0</v>
      </c>
      <c r="J108" s="81">
        <v>236.36</v>
      </c>
      <c r="K108" s="81">
        <v>19428.27</v>
      </c>
      <c r="L108" s="81">
        <v>7070876.21</v>
      </c>
      <c r="M108" s="81">
        <v>5225447.1399999997</v>
      </c>
      <c r="N108" s="81">
        <v>0</v>
      </c>
      <c r="O108" s="81">
        <v>3165.53</v>
      </c>
      <c r="P108" s="81">
        <v>132.82</v>
      </c>
      <c r="Q108" s="81">
        <v>0</v>
      </c>
      <c r="R108" s="81">
        <v>1578076.94</v>
      </c>
      <c r="S108" s="81">
        <v>1646125.08</v>
      </c>
      <c r="T108" s="81">
        <v>134169.97</v>
      </c>
      <c r="U108" s="81">
        <v>0</v>
      </c>
      <c r="V108" s="81">
        <v>2233956.81</v>
      </c>
      <c r="W108" s="81">
        <v>0</v>
      </c>
      <c r="X108" s="81">
        <v>7756</v>
      </c>
      <c r="Y108" s="81">
        <v>1375.48</v>
      </c>
      <c r="Z108" s="81">
        <v>6043.32</v>
      </c>
      <c r="AA108" s="81">
        <v>327367.28000000003</v>
      </c>
      <c r="AB108" s="81">
        <v>4471.49</v>
      </c>
      <c r="AC108" s="81">
        <v>6402136.0300000003</v>
      </c>
      <c r="AD108" s="81">
        <v>2172783.96</v>
      </c>
      <c r="AE108" s="81">
        <v>2073081.23</v>
      </c>
      <c r="AF108" s="81">
        <v>1079740.42</v>
      </c>
      <c r="AG108" s="81">
        <v>68397.570000000007</v>
      </c>
      <c r="AH108" s="81">
        <v>0</v>
      </c>
      <c r="AI108" s="81">
        <v>0</v>
      </c>
      <c r="AJ108" s="81">
        <v>0</v>
      </c>
      <c r="AK108" s="81">
        <v>45119.9</v>
      </c>
      <c r="AL108" s="81">
        <v>59933.120000000003</v>
      </c>
      <c r="AM108" s="81">
        <v>375705.91</v>
      </c>
      <c r="AN108" s="81">
        <v>3639.09</v>
      </c>
      <c r="AO108" s="81">
        <v>0</v>
      </c>
      <c r="AP108" s="81">
        <v>136619.26</v>
      </c>
      <c r="AQ108" s="81">
        <v>104976.54</v>
      </c>
      <c r="AR108" s="81">
        <v>0</v>
      </c>
      <c r="AS108" s="81">
        <v>0</v>
      </c>
      <c r="AT108" s="81">
        <v>254216.68</v>
      </c>
      <c r="AU108" s="124">
        <f>SUM(Tabla1[[#This Row],[0801120000]:[ 0810909000]])</f>
        <v>31157161.130000003</v>
      </c>
    </row>
    <row r="109" spans="1:50" s="134" customFormat="1">
      <c r="A109" s="141" t="s">
        <v>260</v>
      </c>
      <c r="B109" s="131">
        <v>20009.07</v>
      </c>
      <c r="C109" s="131">
        <v>3777.63</v>
      </c>
      <c r="D109" s="81">
        <v>0</v>
      </c>
      <c r="E109" s="131">
        <v>4093.29</v>
      </c>
      <c r="F109" s="81">
        <v>0</v>
      </c>
      <c r="G109" s="131">
        <v>14573.77</v>
      </c>
      <c r="H109" s="131">
        <v>1358.55</v>
      </c>
      <c r="I109" s="81">
        <v>0</v>
      </c>
      <c r="J109" s="131">
        <v>0</v>
      </c>
      <c r="K109" s="131">
        <v>17666.560000000001</v>
      </c>
      <c r="L109" s="131">
        <v>6637827.6799999997</v>
      </c>
      <c r="M109" s="131">
        <v>5141862.63</v>
      </c>
      <c r="N109" s="81">
        <v>0</v>
      </c>
      <c r="O109" s="131">
        <v>3686.36</v>
      </c>
      <c r="P109" s="131">
        <v>1283.46</v>
      </c>
      <c r="Q109" s="131">
        <v>749.08</v>
      </c>
      <c r="R109" s="131">
        <v>1510482.41</v>
      </c>
      <c r="S109" s="131">
        <v>1319222.93</v>
      </c>
      <c r="T109" s="131">
        <v>261494.91</v>
      </c>
      <c r="U109" s="81">
        <v>0</v>
      </c>
      <c r="V109" s="131">
        <v>2114164.3199999998</v>
      </c>
      <c r="W109" s="81">
        <v>0</v>
      </c>
      <c r="X109" s="131">
        <v>6426</v>
      </c>
      <c r="Y109" s="131">
        <v>8237.5499999999993</v>
      </c>
      <c r="Z109" s="131">
        <v>0</v>
      </c>
      <c r="AA109" s="131">
        <v>339351.12</v>
      </c>
      <c r="AB109" s="131">
        <v>34645.410000000003</v>
      </c>
      <c r="AC109" s="131">
        <v>5676319.5899999999</v>
      </c>
      <c r="AD109" s="131">
        <v>2360331.88</v>
      </c>
      <c r="AE109" s="131">
        <v>2196928.77</v>
      </c>
      <c r="AF109" s="131">
        <v>725005.67</v>
      </c>
      <c r="AG109" s="131">
        <v>264793.59000000003</v>
      </c>
      <c r="AH109" s="81">
        <v>0</v>
      </c>
      <c r="AI109" s="81">
        <v>0</v>
      </c>
      <c r="AJ109" s="81">
        <v>0</v>
      </c>
      <c r="AK109" s="131">
        <v>75372.72</v>
      </c>
      <c r="AL109" s="131">
        <v>57345.53</v>
      </c>
      <c r="AM109" s="131">
        <v>302434.7</v>
      </c>
      <c r="AN109" s="131">
        <v>45363</v>
      </c>
      <c r="AO109" s="81">
        <v>0</v>
      </c>
      <c r="AP109" s="131">
        <v>86723.45</v>
      </c>
      <c r="AQ109" s="131">
        <v>76565.240000000005</v>
      </c>
      <c r="AR109" s="81">
        <v>0</v>
      </c>
      <c r="AS109" s="81">
        <v>0</v>
      </c>
      <c r="AT109" s="131">
        <v>293169.09999999998</v>
      </c>
      <c r="AU109" s="124">
        <f>SUM(Tabla1[[#This Row],[0801120000]:[ 0810909000]])</f>
        <v>29601265.969999999</v>
      </c>
      <c r="AX109" s="138"/>
    </row>
    <row r="110" spans="1:50" s="134" customFormat="1">
      <c r="A110" s="141" t="s">
        <v>372</v>
      </c>
      <c r="B110" s="131">
        <v>27533.52</v>
      </c>
      <c r="C110" s="131">
        <v>0</v>
      </c>
      <c r="D110" s="81">
        <v>2363.63</v>
      </c>
      <c r="E110" s="131">
        <v>5747.92</v>
      </c>
      <c r="F110" s="81">
        <v>92.08</v>
      </c>
      <c r="G110" s="131">
        <v>15098.66</v>
      </c>
      <c r="H110" s="131">
        <v>1758.38</v>
      </c>
      <c r="I110" s="81">
        <v>0</v>
      </c>
      <c r="J110" s="131">
        <v>0</v>
      </c>
      <c r="K110" s="131">
        <v>4208.1099999999997</v>
      </c>
      <c r="L110" s="131">
        <v>7404354.4800000004</v>
      </c>
      <c r="M110" s="131">
        <v>5928168.4699999997</v>
      </c>
      <c r="N110" s="81">
        <v>0</v>
      </c>
      <c r="O110" s="131">
        <v>3032.78</v>
      </c>
      <c r="P110" s="131">
        <v>804.07</v>
      </c>
      <c r="Q110" s="131">
        <v>277.95999999999998</v>
      </c>
      <c r="R110" s="131">
        <v>1917608.74</v>
      </c>
      <c r="S110" s="131">
        <v>952780.3</v>
      </c>
      <c r="T110" s="131">
        <v>83997.56</v>
      </c>
      <c r="U110" s="81">
        <v>0</v>
      </c>
      <c r="V110" s="131">
        <v>2211670.4300000002</v>
      </c>
      <c r="W110" s="81">
        <v>0</v>
      </c>
      <c r="X110" s="131">
        <v>9497.4500000000007</v>
      </c>
      <c r="Y110" s="131">
        <v>169.57</v>
      </c>
      <c r="Z110" s="131">
        <v>0</v>
      </c>
      <c r="AA110" s="131">
        <v>491341.84</v>
      </c>
      <c r="AB110" s="131">
        <v>7916.98</v>
      </c>
      <c r="AC110" s="131">
        <v>6163264.8499999996</v>
      </c>
      <c r="AD110" s="131">
        <v>2651790.3199999998</v>
      </c>
      <c r="AE110" s="131">
        <v>2529720.4700000002</v>
      </c>
      <c r="AF110" s="131">
        <v>1147750.28</v>
      </c>
      <c r="AG110" s="131">
        <v>192766.33</v>
      </c>
      <c r="AH110" s="81">
        <v>0</v>
      </c>
      <c r="AI110" s="81">
        <v>0</v>
      </c>
      <c r="AJ110" s="81">
        <v>0</v>
      </c>
      <c r="AK110" s="131">
        <v>60414.720000000001</v>
      </c>
      <c r="AL110" s="131">
        <v>58438.48</v>
      </c>
      <c r="AM110" s="131">
        <v>493526.38</v>
      </c>
      <c r="AN110" s="131">
        <v>24297</v>
      </c>
      <c r="AO110" s="81">
        <v>0</v>
      </c>
      <c r="AP110" s="131">
        <v>57235.87</v>
      </c>
      <c r="AQ110" s="131">
        <v>78693.64</v>
      </c>
      <c r="AR110" s="81">
        <v>0</v>
      </c>
      <c r="AS110" s="81">
        <v>0</v>
      </c>
      <c r="AT110" s="131">
        <v>274193.15000000002</v>
      </c>
      <c r="AU110" s="124">
        <f>SUM(Tabla1[[#This Row],[0801120000]:[ 0810909000]])</f>
        <v>32800514.419999998</v>
      </c>
      <c r="AX110" s="138"/>
    </row>
    <row r="111" spans="1:50" s="134" customFormat="1">
      <c r="A111" s="141" t="s">
        <v>407</v>
      </c>
      <c r="B111" s="131">
        <v>63860</v>
      </c>
      <c r="C111" s="131">
        <v>9835.57</v>
      </c>
      <c r="D111" s="81">
        <v>4772.72</v>
      </c>
      <c r="E111" s="131">
        <v>2505.5300000000002</v>
      </c>
      <c r="F111" s="81">
        <v>256.52</v>
      </c>
      <c r="G111" s="131">
        <v>13095.77</v>
      </c>
      <c r="H111" s="131">
        <v>0</v>
      </c>
      <c r="I111" s="81">
        <v>0</v>
      </c>
      <c r="J111" s="131">
        <v>0</v>
      </c>
      <c r="K111" s="131">
        <v>6282.67</v>
      </c>
      <c r="L111" s="131">
        <v>6895474.7000000002</v>
      </c>
      <c r="M111" s="131">
        <v>4808550.79</v>
      </c>
      <c r="N111" s="81">
        <v>0</v>
      </c>
      <c r="O111" s="131">
        <v>1541.32</v>
      </c>
      <c r="P111" s="131">
        <v>0</v>
      </c>
      <c r="Q111" s="131">
        <v>0</v>
      </c>
      <c r="R111" s="131">
        <v>1376998.67</v>
      </c>
      <c r="S111" s="131">
        <v>425266</v>
      </c>
      <c r="T111" s="131">
        <v>25766.78</v>
      </c>
      <c r="U111" s="81">
        <v>0</v>
      </c>
      <c r="V111" s="131">
        <v>2208633.83</v>
      </c>
      <c r="W111" s="81">
        <v>0</v>
      </c>
      <c r="X111" s="131">
        <v>0</v>
      </c>
      <c r="Y111" s="131">
        <v>2349</v>
      </c>
      <c r="Z111" s="131">
        <v>0</v>
      </c>
      <c r="AA111" s="131">
        <v>237047.29</v>
      </c>
      <c r="AB111" s="131">
        <v>11101.61</v>
      </c>
      <c r="AC111" s="131">
        <v>5425838.04</v>
      </c>
      <c r="AD111" s="131">
        <v>1932766.76</v>
      </c>
      <c r="AE111" s="131">
        <v>2081448.7</v>
      </c>
      <c r="AF111" s="131">
        <v>822296.43</v>
      </c>
      <c r="AG111" s="131">
        <v>98476.4</v>
      </c>
      <c r="AH111" s="81">
        <v>0</v>
      </c>
      <c r="AI111" s="81">
        <v>0</v>
      </c>
      <c r="AJ111" s="81">
        <v>0</v>
      </c>
      <c r="AK111" s="131">
        <v>47399.49</v>
      </c>
      <c r="AL111" s="131">
        <v>41332.800000000003</v>
      </c>
      <c r="AM111" s="131">
        <v>484854.7</v>
      </c>
      <c r="AN111" s="131">
        <v>24024</v>
      </c>
      <c r="AO111" s="81">
        <v>0</v>
      </c>
      <c r="AP111" s="131">
        <v>111026.17</v>
      </c>
      <c r="AQ111" s="131">
        <v>37381.839999999997</v>
      </c>
      <c r="AR111" s="81">
        <v>0</v>
      </c>
      <c r="AS111" s="81">
        <v>0</v>
      </c>
      <c r="AT111" s="131">
        <v>306079.7</v>
      </c>
      <c r="AU111" s="124">
        <f>SUM(Tabla1[[#This Row],[0801120000]:[ 0810909000]])</f>
        <v>27506263.799999997</v>
      </c>
      <c r="AX111" s="138"/>
    </row>
    <row r="112" spans="1:50" s="134" customFormat="1">
      <c r="A112" s="141" t="s">
        <v>409</v>
      </c>
      <c r="B112" s="131">
        <v>33876</v>
      </c>
      <c r="C112" s="131">
        <v>0</v>
      </c>
      <c r="D112" s="81">
        <v>0</v>
      </c>
      <c r="E112" s="131">
        <v>11721.58</v>
      </c>
      <c r="F112" s="81">
        <v>256.52</v>
      </c>
      <c r="G112" s="131">
        <v>6707.1</v>
      </c>
      <c r="H112" s="131">
        <v>1293.21</v>
      </c>
      <c r="I112" s="81">
        <v>2.4500000000000002</v>
      </c>
      <c r="J112" s="131">
        <v>236.36</v>
      </c>
      <c r="K112" s="131">
        <v>4241.5</v>
      </c>
      <c r="L112" s="131">
        <v>7901083.6799999997</v>
      </c>
      <c r="M112" s="131">
        <v>4952625.83</v>
      </c>
      <c r="N112" s="81">
        <v>0</v>
      </c>
      <c r="O112" s="131">
        <v>1017.58</v>
      </c>
      <c r="P112" s="131">
        <v>696.34</v>
      </c>
      <c r="Q112" s="131">
        <v>374.38</v>
      </c>
      <c r="R112" s="131">
        <v>1904643.97</v>
      </c>
      <c r="S112" s="131">
        <v>294349.8</v>
      </c>
      <c r="T112" s="131">
        <v>21046.45</v>
      </c>
      <c r="U112" s="81">
        <v>0</v>
      </c>
      <c r="V112" s="131">
        <v>2484556.37</v>
      </c>
      <c r="W112" s="81">
        <v>0</v>
      </c>
      <c r="X112" s="131">
        <v>9349.36</v>
      </c>
      <c r="Y112" s="131">
        <v>2802.96</v>
      </c>
      <c r="Z112" s="131">
        <v>0</v>
      </c>
      <c r="AA112" s="131">
        <v>438486.19</v>
      </c>
      <c r="AB112" s="131">
        <v>21672.55</v>
      </c>
      <c r="AC112" s="131">
        <v>4194226</v>
      </c>
      <c r="AD112" s="131">
        <v>1709162.02</v>
      </c>
      <c r="AE112" s="131">
        <v>2090627.56</v>
      </c>
      <c r="AF112" s="131">
        <v>1287858.8999999999</v>
      </c>
      <c r="AG112" s="131">
        <v>207005.63</v>
      </c>
      <c r="AH112" s="81">
        <v>317.52</v>
      </c>
      <c r="AI112" s="81">
        <v>0</v>
      </c>
      <c r="AJ112" s="81">
        <v>0</v>
      </c>
      <c r="AK112" s="131">
        <v>98878.46</v>
      </c>
      <c r="AL112" s="131">
        <v>250391.72</v>
      </c>
      <c r="AM112" s="131">
        <v>555013.99</v>
      </c>
      <c r="AN112" s="131">
        <v>19636.82</v>
      </c>
      <c r="AO112" s="81">
        <v>0</v>
      </c>
      <c r="AP112" s="131">
        <v>370992.45</v>
      </c>
      <c r="AQ112" s="131">
        <v>10683.32</v>
      </c>
      <c r="AR112" s="81">
        <v>0</v>
      </c>
      <c r="AS112" s="81">
        <v>0</v>
      </c>
      <c r="AT112" s="131">
        <v>211001.77</v>
      </c>
      <c r="AU112" s="124">
        <f>SUM(Tabla1[[#This Row],[0801120000]:[ 0810909000]])</f>
        <v>29096836.339999996</v>
      </c>
      <c r="AX112" s="138"/>
    </row>
    <row r="113" spans="1:50" s="134" customFormat="1">
      <c r="A113" s="141" t="s">
        <v>411</v>
      </c>
      <c r="B113" s="131">
        <v>83000</v>
      </c>
      <c r="C113" s="131">
        <v>0</v>
      </c>
      <c r="D113" s="81">
        <v>0</v>
      </c>
      <c r="E113" s="131">
        <v>253.22</v>
      </c>
      <c r="F113" s="81">
        <v>259.60000000000002</v>
      </c>
      <c r="G113" s="131">
        <v>4550.68</v>
      </c>
      <c r="H113" s="131">
        <v>630.23</v>
      </c>
      <c r="I113" s="81">
        <v>0</v>
      </c>
      <c r="J113" s="131">
        <v>0</v>
      </c>
      <c r="K113" s="131">
        <v>1995.84</v>
      </c>
      <c r="L113" s="131">
        <v>7414621.7599999998</v>
      </c>
      <c r="M113" s="131">
        <v>5020496.63</v>
      </c>
      <c r="N113" s="81">
        <v>2.0299999999999998</v>
      </c>
      <c r="O113" s="131">
        <v>820.55</v>
      </c>
      <c r="P113" s="131">
        <v>907.2</v>
      </c>
      <c r="Q113" s="131">
        <v>764.9</v>
      </c>
      <c r="R113" s="131">
        <v>1935883.89</v>
      </c>
      <c r="S113" s="131">
        <v>145311.37</v>
      </c>
      <c r="T113" s="131">
        <v>33797.449999999997</v>
      </c>
      <c r="U113" s="81">
        <v>0</v>
      </c>
      <c r="V113" s="131">
        <v>1578909.57</v>
      </c>
      <c r="W113" s="81">
        <v>0</v>
      </c>
      <c r="X113" s="131">
        <v>0</v>
      </c>
      <c r="Y113" s="131">
        <v>1641.97</v>
      </c>
      <c r="Z113" s="131">
        <v>6.19</v>
      </c>
      <c r="AA113" s="131">
        <v>371144.86</v>
      </c>
      <c r="AB113" s="131">
        <v>23514.62</v>
      </c>
      <c r="AC113" s="131">
        <v>2909370.37</v>
      </c>
      <c r="AD113" s="131">
        <v>458611.72</v>
      </c>
      <c r="AE113" s="131">
        <v>1999622.82</v>
      </c>
      <c r="AF113" s="131">
        <v>1153304.42</v>
      </c>
      <c r="AG113" s="131">
        <v>122548.54</v>
      </c>
      <c r="AH113" s="81">
        <v>2844</v>
      </c>
      <c r="AI113" s="81">
        <v>0</v>
      </c>
      <c r="AJ113" s="81">
        <v>826</v>
      </c>
      <c r="AK113" s="131">
        <v>198782.32</v>
      </c>
      <c r="AL113" s="131">
        <v>164308.79999999999</v>
      </c>
      <c r="AM113" s="131">
        <v>522436.27</v>
      </c>
      <c r="AN113" s="131">
        <v>84964</v>
      </c>
      <c r="AO113" s="81">
        <v>0</v>
      </c>
      <c r="AP113" s="131">
        <v>129302.5</v>
      </c>
      <c r="AQ113" s="131">
        <v>2445.56</v>
      </c>
      <c r="AR113" s="81">
        <v>0</v>
      </c>
      <c r="AS113" s="81">
        <v>0</v>
      </c>
      <c r="AT113" s="131">
        <v>124469.26</v>
      </c>
      <c r="AU113" s="124">
        <f>SUM(Tabla1[[#This Row],[0801120000]:[ 0810909000]])</f>
        <v>24492349.140000001</v>
      </c>
      <c r="AX113" s="138"/>
    </row>
    <row r="114" spans="1:50" s="134" customFormat="1">
      <c r="A114" s="141" t="s">
        <v>413</v>
      </c>
      <c r="B114" s="131">
        <v>72000</v>
      </c>
      <c r="C114" s="131">
        <v>0</v>
      </c>
      <c r="D114" s="81">
        <v>0</v>
      </c>
      <c r="E114" s="131">
        <v>2542.4</v>
      </c>
      <c r="F114" s="81">
        <v>466.4</v>
      </c>
      <c r="G114" s="131">
        <v>3988.3</v>
      </c>
      <c r="H114" s="131">
        <v>557.28</v>
      </c>
      <c r="I114" s="81">
        <v>0</v>
      </c>
      <c r="J114" s="131">
        <v>0</v>
      </c>
      <c r="K114" s="131">
        <v>1134.81</v>
      </c>
      <c r="L114" s="131">
        <v>7612532.71</v>
      </c>
      <c r="M114" s="131">
        <v>5775191.3899999997</v>
      </c>
      <c r="N114" s="81">
        <v>0</v>
      </c>
      <c r="O114" s="131">
        <v>709.42</v>
      </c>
      <c r="P114" s="131">
        <v>108.84</v>
      </c>
      <c r="Q114" s="131">
        <v>81.650000000000006</v>
      </c>
      <c r="R114" s="131">
        <v>1889400.09</v>
      </c>
      <c r="S114" s="131">
        <v>642453.14</v>
      </c>
      <c r="T114" s="131">
        <v>151409.65</v>
      </c>
      <c r="U114" s="81">
        <v>0</v>
      </c>
      <c r="V114" s="131">
        <v>1318115.8600000001</v>
      </c>
      <c r="W114" s="81">
        <v>0</v>
      </c>
      <c r="X114" s="131">
        <v>5071</v>
      </c>
      <c r="Y114" s="131">
        <v>1526.27</v>
      </c>
      <c r="Z114" s="131">
        <v>0</v>
      </c>
      <c r="AA114" s="131">
        <v>374365.09</v>
      </c>
      <c r="AB114" s="131">
        <v>4073.08</v>
      </c>
      <c r="AC114" s="131">
        <v>818577.01</v>
      </c>
      <c r="AD114" s="131">
        <v>444572.96</v>
      </c>
      <c r="AE114" s="131">
        <v>2552405.69</v>
      </c>
      <c r="AF114" s="131">
        <v>1525431.3</v>
      </c>
      <c r="AG114" s="131">
        <v>283759.21999999997</v>
      </c>
      <c r="AH114" s="81">
        <v>0</v>
      </c>
      <c r="AI114" s="81">
        <v>0</v>
      </c>
      <c r="AJ114" s="81">
        <v>871</v>
      </c>
      <c r="AK114" s="131">
        <v>700011.89</v>
      </c>
      <c r="AL114" s="131">
        <v>138488.66</v>
      </c>
      <c r="AM114" s="131">
        <v>627819.94999999995</v>
      </c>
      <c r="AN114" s="131">
        <v>42205.09</v>
      </c>
      <c r="AO114" s="81">
        <v>0</v>
      </c>
      <c r="AP114" s="131">
        <v>158408.75</v>
      </c>
      <c r="AQ114" s="131">
        <v>1403.72</v>
      </c>
      <c r="AR114" s="81">
        <v>0</v>
      </c>
      <c r="AS114" s="81">
        <v>0</v>
      </c>
      <c r="AT114" s="131">
        <v>77232.53</v>
      </c>
      <c r="AU114" s="124">
        <f>SUM(Tabla1[[#This Row],[0801120000]:[ 0810909000]])</f>
        <v>25226915.150000002</v>
      </c>
      <c r="AX114" s="138"/>
    </row>
    <row r="115" spans="1:50" s="134" customFormat="1">
      <c r="A115" s="141" t="s">
        <v>415</v>
      </c>
      <c r="B115" s="131">
        <v>117000</v>
      </c>
      <c r="C115" s="131">
        <v>0</v>
      </c>
      <c r="D115" s="81">
        <v>0</v>
      </c>
      <c r="E115" s="131">
        <v>2156</v>
      </c>
      <c r="F115" s="81">
        <v>0</v>
      </c>
      <c r="G115" s="131">
        <v>18740.86</v>
      </c>
      <c r="H115" s="131">
        <v>557.24</v>
      </c>
      <c r="I115" s="81">
        <v>0</v>
      </c>
      <c r="J115" s="131">
        <v>0</v>
      </c>
      <c r="K115" s="131">
        <v>2015.26</v>
      </c>
      <c r="L115" s="131">
        <v>7323433.4199999999</v>
      </c>
      <c r="M115" s="131">
        <v>6414660.3600000003</v>
      </c>
      <c r="N115" s="81">
        <v>0</v>
      </c>
      <c r="O115" s="131">
        <v>2999.51</v>
      </c>
      <c r="P115" s="131">
        <v>1358.4</v>
      </c>
      <c r="Q115" s="131">
        <v>1048.7</v>
      </c>
      <c r="R115" s="131">
        <v>2047355.24</v>
      </c>
      <c r="S115" s="131">
        <v>760276.22</v>
      </c>
      <c r="T115" s="131">
        <v>144889.99</v>
      </c>
      <c r="U115" s="81">
        <v>0</v>
      </c>
      <c r="V115" s="131">
        <v>2128742.46</v>
      </c>
      <c r="W115" s="81">
        <v>0</v>
      </c>
      <c r="X115" s="131">
        <v>8852.33</v>
      </c>
      <c r="Y115" s="131">
        <v>739.45</v>
      </c>
      <c r="Z115" s="131">
        <v>0</v>
      </c>
      <c r="AA115" s="131">
        <v>226968.88</v>
      </c>
      <c r="AB115" s="131">
        <v>80709.05</v>
      </c>
      <c r="AC115" s="131">
        <v>1333386.1100000001</v>
      </c>
      <c r="AD115" s="131">
        <v>874580.61</v>
      </c>
      <c r="AE115" s="131">
        <v>2239772.29</v>
      </c>
      <c r="AF115" s="131">
        <v>1702877.3</v>
      </c>
      <c r="AG115" s="131">
        <v>112401.12</v>
      </c>
      <c r="AH115" s="81">
        <v>0</v>
      </c>
      <c r="AI115" s="81">
        <v>0</v>
      </c>
      <c r="AJ115" s="81">
        <v>676</v>
      </c>
      <c r="AK115" s="131">
        <v>891362.74</v>
      </c>
      <c r="AL115" s="131">
        <v>47173.68</v>
      </c>
      <c r="AM115" s="131">
        <v>689360.28</v>
      </c>
      <c r="AN115" s="131">
        <v>38004</v>
      </c>
      <c r="AO115" s="81">
        <v>0</v>
      </c>
      <c r="AP115" s="131">
        <v>155881.17000000001</v>
      </c>
      <c r="AQ115" s="131">
        <v>2582.1999999999998</v>
      </c>
      <c r="AR115" s="81">
        <v>0</v>
      </c>
      <c r="AS115" s="81">
        <v>0</v>
      </c>
      <c r="AT115" s="131">
        <v>112218.71</v>
      </c>
      <c r="AU115" s="124">
        <f>SUM(Tabla1[[#This Row],[0801120000]:[ 0810909000]])</f>
        <v>27482779.579999998</v>
      </c>
      <c r="AX115" s="138"/>
    </row>
    <row r="116" spans="1:50" s="134" customFormat="1">
      <c r="A116" s="141" t="s">
        <v>424</v>
      </c>
      <c r="B116" s="131">
        <v>73500</v>
      </c>
      <c r="C116" s="131">
        <v>0</v>
      </c>
      <c r="D116" s="81">
        <v>0</v>
      </c>
      <c r="E116" s="131">
        <v>0</v>
      </c>
      <c r="F116" s="81">
        <v>104.94</v>
      </c>
      <c r="G116" s="131">
        <v>4267.75</v>
      </c>
      <c r="H116" s="131">
        <v>0</v>
      </c>
      <c r="I116" s="81">
        <v>3.1</v>
      </c>
      <c r="J116" s="131">
        <v>0</v>
      </c>
      <c r="K116" s="131">
        <v>2030.61</v>
      </c>
      <c r="L116" s="131">
        <v>7108565.4800000004</v>
      </c>
      <c r="M116" s="131">
        <v>6258889.9900000002</v>
      </c>
      <c r="N116" s="81">
        <v>0</v>
      </c>
      <c r="O116" s="131">
        <v>5001.79</v>
      </c>
      <c r="P116" s="131">
        <v>0</v>
      </c>
      <c r="Q116" s="131">
        <v>484.38</v>
      </c>
      <c r="R116" s="131">
        <v>1994590.82</v>
      </c>
      <c r="S116" s="131">
        <v>999954.58</v>
      </c>
      <c r="T116" s="131">
        <v>144744.51</v>
      </c>
      <c r="U116" s="81">
        <v>0</v>
      </c>
      <c r="V116" s="131">
        <v>2642394.4</v>
      </c>
      <c r="W116" s="81">
        <v>0</v>
      </c>
      <c r="X116" s="131">
        <v>0</v>
      </c>
      <c r="Y116" s="131">
        <v>0</v>
      </c>
      <c r="Z116" s="131">
        <v>0</v>
      </c>
      <c r="AA116" s="131">
        <v>436238.92</v>
      </c>
      <c r="AB116" s="131">
        <v>55157.45</v>
      </c>
      <c r="AC116" s="131">
        <v>1837613.32</v>
      </c>
      <c r="AD116" s="131">
        <v>803998.87</v>
      </c>
      <c r="AE116" s="131">
        <v>1431893.47</v>
      </c>
      <c r="AF116" s="131">
        <v>1657688.85</v>
      </c>
      <c r="AG116" s="131">
        <v>97317.36</v>
      </c>
      <c r="AH116" s="81">
        <v>0</v>
      </c>
      <c r="AI116" s="81"/>
      <c r="AJ116" s="81">
        <v>0</v>
      </c>
      <c r="AK116" s="131">
        <v>368792.41</v>
      </c>
      <c r="AL116" s="131">
        <v>34866</v>
      </c>
      <c r="AM116" s="131">
        <v>501925.69</v>
      </c>
      <c r="AN116" s="131">
        <v>50685</v>
      </c>
      <c r="AO116" s="81">
        <v>0</v>
      </c>
      <c r="AP116" s="131">
        <v>126136.25</v>
      </c>
      <c r="AQ116" s="131">
        <v>6590.6</v>
      </c>
      <c r="AR116" s="81">
        <v>0</v>
      </c>
      <c r="AS116" s="81">
        <v>0</v>
      </c>
      <c r="AT116" s="131">
        <v>221256.16</v>
      </c>
      <c r="AU116" s="124">
        <f>SUM(Tabla1[[#This Row],[0801120000]:[ 0810909000]])</f>
        <v>26864692.700000007</v>
      </c>
      <c r="AX116" s="138"/>
    </row>
    <row r="117" spans="1:50" s="134" customFormat="1">
      <c r="A117" s="141" t="s">
        <v>426</v>
      </c>
      <c r="B117" s="131">
        <v>76500</v>
      </c>
      <c r="C117" s="131">
        <v>0</v>
      </c>
      <c r="D117" s="81">
        <v>0</v>
      </c>
      <c r="E117" s="131">
        <v>466.3</v>
      </c>
      <c r="F117" s="81">
        <v>0</v>
      </c>
      <c r="G117" s="131">
        <v>4912.57</v>
      </c>
      <c r="H117" s="131">
        <v>1360.82</v>
      </c>
      <c r="I117" s="81">
        <v>0</v>
      </c>
      <c r="J117" s="131">
        <v>0</v>
      </c>
      <c r="K117" s="131">
        <v>1953.63</v>
      </c>
      <c r="L117" s="131">
        <v>7081301.3300000001</v>
      </c>
      <c r="M117" s="131">
        <v>6260579.8700000001</v>
      </c>
      <c r="N117" s="81">
        <v>0</v>
      </c>
      <c r="O117" s="131">
        <v>6363.72</v>
      </c>
      <c r="P117" s="131">
        <v>786.29</v>
      </c>
      <c r="Q117" s="131">
        <v>0</v>
      </c>
      <c r="R117" s="131">
        <v>1981300.97</v>
      </c>
      <c r="S117" s="131">
        <v>1199929.74</v>
      </c>
      <c r="T117" s="131">
        <v>93874.82</v>
      </c>
      <c r="U117" s="81">
        <v>0</v>
      </c>
      <c r="V117" s="131">
        <v>2589185.9700000002</v>
      </c>
      <c r="W117" s="81">
        <v>0</v>
      </c>
      <c r="X117" s="131">
        <v>0</v>
      </c>
      <c r="Y117" s="131">
        <v>1144.67</v>
      </c>
      <c r="Z117" s="131">
        <v>0</v>
      </c>
      <c r="AA117" s="131">
        <v>455299</v>
      </c>
      <c r="AB117" s="131">
        <v>16081.25</v>
      </c>
      <c r="AC117" s="131">
        <v>585140.5</v>
      </c>
      <c r="AD117" s="131">
        <v>592998.31999999995</v>
      </c>
      <c r="AE117" s="131">
        <v>1506419.33</v>
      </c>
      <c r="AF117" s="131">
        <v>1621939.32</v>
      </c>
      <c r="AG117" s="131">
        <v>190343.86</v>
      </c>
      <c r="AH117" s="81">
        <v>0</v>
      </c>
      <c r="AI117" s="81">
        <v>0</v>
      </c>
      <c r="AJ117" s="81">
        <v>585.14</v>
      </c>
      <c r="AK117" s="131">
        <v>55810.63</v>
      </c>
      <c r="AL117" s="131">
        <v>48894.86</v>
      </c>
      <c r="AM117" s="131">
        <v>315137.38</v>
      </c>
      <c r="AN117" s="131">
        <v>0</v>
      </c>
      <c r="AO117" s="81">
        <v>0</v>
      </c>
      <c r="AP117" s="131">
        <v>137649.70000000001</v>
      </c>
      <c r="AQ117" s="131">
        <v>146820.04</v>
      </c>
      <c r="AR117" s="81">
        <v>0</v>
      </c>
      <c r="AS117" s="81">
        <v>0</v>
      </c>
      <c r="AT117" s="131">
        <v>512058.68</v>
      </c>
      <c r="AU117" s="124">
        <f>SUM(Tabla1[[#This Row],[0801120000]:[ 0810909000]])</f>
        <v>25484838.709999997</v>
      </c>
      <c r="AX117" s="138"/>
    </row>
    <row r="118" spans="1:50" s="134" customFormat="1">
      <c r="A118" s="141" t="s">
        <v>428</v>
      </c>
      <c r="B118" s="131">
        <v>127500</v>
      </c>
      <c r="C118" s="131">
        <v>0</v>
      </c>
      <c r="D118" s="81">
        <v>2.08</v>
      </c>
      <c r="E118" s="131">
        <v>253.22</v>
      </c>
      <c r="F118" s="81">
        <v>1345.1</v>
      </c>
      <c r="G118" s="131">
        <v>10499.27</v>
      </c>
      <c r="H118" s="131">
        <v>2.58</v>
      </c>
      <c r="I118" s="81">
        <v>0</v>
      </c>
      <c r="J118" s="131">
        <v>0</v>
      </c>
      <c r="K118" s="131">
        <v>5054.54</v>
      </c>
      <c r="L118" s="131">
        <v>6032314.6399999997</v>
      </c>
      <c r="M118" s="131">
        <v>5453666.7999999998</v>
      </c>
      <c r="N118" s="81">
        <v>0</v>
      </c>
      <c r="O118" s="131">
        <v>4954.2</v>
      </c>
      <c r="P118" s="131">
        <v>0</v>
      </c>
      <c r="Q118" s="131">
        <v>21500</v>
      </c>
      <c r="R118" s="131">
        <v>2054434.2</v>
      </c>
      <c r="S118" s="131">
        <v>1708071.44</v>
      </c>
      <c r="T118" s="131">
        <v>86614.63</v>
      </c>
      <c r="U118" s="81">
        <v>0</v>
      </c>
      <c r="V118" s="131">
        <v>3102214.08</v>
      </c>
      <c r="W118" s="81">
        <v>0</v>
      </c>
      <c r="X118" s="131">
        <v>7981.27</v>
      </c>
      <c r="Y118" s="131">
        <v>0</v>
      </c>
      <c r="Z118" s="131">
        <v>0</v>
      </c>
      <c r="AA118" s="131">
        <v>622121.93999999994</v>
      </c>
      <c r="AB118" s="131">
        <v>7987.13</v>
      </c>
      <c r="AC118" s="131">
        <v>1844770.71</v>
      </c>
      <c r="AD118" s="131">
        <v>757817.92</v>
      </c>
      <c r="AE118" s="131">
        <v>1838678.43</v>
      </c>
      <c r="AF118" s="131">
        <v>1278102.01</v>
      </c>
      <c r="AG118" s="131">
        <v>121978.61</v>
      </c>
      <c r="AH118" s="81">
        <v>0</v>
      </c>
      <c r="AI118" s="81">
        <v>0</v>
      </c>
      <c r="AJ118" s="81">
        <v>962.62</v>
      </c>
      <c r="AK118" s="131">
        <v>8496.24</v>
      </c>
      <c r="AL118" s="131">
        <v>62491</v>
      </c>
      <c r="AM118" s="131">
        <v>344606.52</v>
      </c>
      <c r="AN118" s="131">
        <v>40200</v>
      </c>
      <c r="AO118" s="81">
        <v>0</v>
      </c>
      <c r="AP118" s="131">
        <v>129166.03</v>
      </c>
      <c r="AQ118" s="131">
        <v>211907.69</v>
      </c>
      <c r="AR118" s="81">
        <v>0</v>
      </c>
      <c r="AS118" s="81">
        <v>0</v>
      </c>
      <c r="AT118" s="131">
        <v>466998.33</v>
      </c>
      <c r="AU118" s="124">
        <f>SUM(Tabla1[[#This Row],[0801120000]:[ 0810909000]])</f>
        <v>26352693.230000004</v>
      </c>
      <c r="AX118" s="138"/>
    </row>
    <row r="119" spans="1:50" s="134" customFormat="1">
      <c r="A119" s="141" t="s">
        <v>430</v>
      </c>
      <c r="B119" s="131">
        <v>0</v>
      </c>
      <c r="C119" s="131">
        <v>0</v>
      </c>
      <c r="D119" s="81">
        <v>0</v>
      </c>
      <c r="E119" s="131">
        <v>0</v>
      </c>
      <c r="F119" s="81">
        <v>207.18</v>
      </c>
      <c r="G119" s="131">
        <v>13120.36</v>
      </c>
      <c r="H119" s="131">
        <v>1002.18</v>
      </c>
      <c r="I119" s="81">
        <v>0</v>
      </c>
      <c r="J119" s="131">
        <v>0</v>
      </c>
      <c r="K119" s="131">
        <v>1737.82</v>
      </c>
      <c r="L119" s="131">
        <v>4761702.54</v>
      </c>
      <c r="M119" s="131">
        <v>4767796.93</v>
      </c>
      <c r="N119" s="81">
        <v>0</v>
      </c>
      <c r="O119" s="131">
        <v>5371.02</v>
      </c>
      <c r="P119" s="131">
        <v>150.83000000000001</v>
      </c>
      <c r="Q119" s="131">
        <v>60.83</v>
      </c>
      <c r="R119" s="131">
        <v>2042725.44</v>
      </c>
      <c r="S119" s="131">
        <v>1910953.22</v>
      </c>
      <c r="T119" s="131">
        <v>201730.4</v>
      </c>
      <c r="U119" s="81">
        <v>0</v>
      </c>
      <c r="V119" s="131">
        <v>2090373.85</v>
      </c>
      <c r="W119" s="81">
        <v>0</v>
      </c>
      <c r="X119" s="131">
        <v>13034.79</v>
      </c>
      <c r="Y119" s="131">
        <v>1844</v>
      </c>
      <c r="Z119" s="131">
        <v>238.71</v>
      </c>
      <c r="AA119" s="131">
        <v>1723979.79</v>
      </c>
      <c r="AB119" s="131">
        <v>25738.41</v>
      </c>
      <c r="AC119" s="131">
        <v>4242298.84</v>
      </c>
      <c r="AD119" s="131">
        <v>1213776.56</v>
      </c>
      <c r="AE119" s="131">
        <v>1509397.44</v>
      </c>
      <c r="AF119" s="131">
        <v>2315437.36</v>
      </c>
      <c r="AG119" s="131">
        <v>214449.58</v>
      </c>
      <c r="AH119" s="81">
        <v>1000.9</v>
      </c>
      <c r="AI119" s="81">
        <v>0</v>
      </c>
      <c r="AJ119" s="81">
        <v>1839.67</v>
      </c>
      <c r="AK119" s="131">
        <v>33558.550000000003</v>
      </c>
      <c r="AL119" s="131">
        <v>0</v>
      </c>
      <c r="AM119" s="131">
        <v>463580.64</v>
      </c>
      <c r="AN119" s="131">
        <v>43200</v>
      </c>
      <c r="AO119" s="81">
        <v>0</v>
      </c>
      <c r="AP119" s="131">
        <v>126886.04</v>
      </c>
      <c r="AQ119" s="131">
        <v>208102.08</v>
      </c>
      <c r="AR119" s="81">
        <v>0</v>
      </c>
      <c r="AS119" s="81">
        <v>0</v>
      </c>
      <c r="AT119" s="131">
        <v>266939.40000000002</v>
      </c>
      <c r="AU119" s="124">
        <v>28204057.210000001</v>
      </c>
      <c r="AX119" s="138"/>
    </row>
    <row r="120" spans="1:50">
      <c r="B120" s="122">
        <f>+SUM(B108:B119)</f>
        <v>811778.59</v>
      </c>
      <c r="C120" s="122">
        <f t="shared" ref="C120:AU120" si="37">+SUM(C108:C119)</f>
        <v>13613.2</v>
      </c>
      <c r="D120" s="122">
        <f t="shared" si="37"/>
        <v>7138.43</v>
      </c>
      <c r="E120" s="122">
        <f t="shared" si="37"/>
        <v>29739.460000000003</v>
      </c>
      <c r="F120" s="122">
        <f t="shared" si="37"/>
        <v>2988.3399999999997</v>
      </c>
      <c r="G120" s="122">
        <f t="shared" si="37"/>
        <v>114737.81</v>
      </c>
      <c r="H120" s="122">
        <f t="shared" si="37"/>
        <v>8520.4699999999993</v>
      </c>
      <c r="I120" s="122">
        <f t="shared" si="37"/>
        <v>5.5500000000000007</v>
      </c>
      <c r="J120" s="122">
        <f t="shared" si="37"/>
        <v>472.72</v>
      </c>
      <c r="K120" s="122">
        <f t="shared" si="37"/>
        <v>67749.62</v>
      </c>
      <c r="L120" s="122">
        <f t="shared" si="37"/>
        <v>83244088.63000001</v>
      </c>
      <c r="M120" s="122">
        <f t="shared" si="37"/>
        <v>66007936.829999991</v>
      </c>
      <c r="N120" s="122">
        <f t="shared" si="37"/>
        <v>2.0299999999999998</v>
      </c>
      <c r="O120" s="122">
        <f t="shared" si="37"/>
        <v>38663.78</v>
      </c>
      <c r="P120" s="122">
        <f t="shared" si="37"/>
        <v>6228.2500000000009</v>
      </c>
      <c r="Q120" s="122">
        <f t="shared" si="37"/>
        <v>25341.88</v>
      </c>
      <c r="R120" s="122">
        <f t="shared" si="37"/>
        <v>22233501.379999999</v>
      </c>
      <c r="S120" s="122">
        <f t="shared" si="37"/>
        <v>12004693.82</v>
      </c>
      <c r="T120" s="122">
        <f t="shared" si="37"/>
        <v>1383537.1199999996</v>
      </c>
      <c r="U120" s="122">
        <f t="shared" si="37"/>
        <v>0</v>
      </c>
      <c r="V120" s="122">
        <f t="shared" si="37"/>
        <v>26702917.950000003</v>
      </c>
      <c r="W120" s="122">
        <f t="shared" si="37"/>
        <v>0</v>
      </c>
      <c r="X120" s="122">
        <f t="shared" si="37"/>
        <v>67968.200000000012</v>
      </c>
      <c r="Y120" s="122">
        <f t="shared" si="37"/>
        <v>21830.92</v>
      </c>
      <c r="Z120" s="122">
        <f t="shared" si="37"/>
        <v>6288.2199999999993</v>
      </c>
      <c r="AA120" s="122">
        <f t="shared" si="37"/>
        <v>6043712.2000000002</v>
      </c>
      <c r="AB120" s="122">
        <f t="shared" si="37"/>
        <v>293069.02999999997</v>
      </c>
      <c r="AC120" s="122">
        <f t="shared" si="37"/>
        <v>41432941.370000005</v>
      </c>
      <c r="AD120" s="122">
        <f t="shared" si="37"/>
        <v>15973191.9</v>
      </c>
      <c r="AE120" s="122">
        <f t="shared" si="37"/>
        <v>24049996.199999999</v>
      </c>
      <c r="AF120" s="122">
        <f t="shared" si="37"/>
        <v>16317432.26</v>
      </c>
      <c r="AG120" s="122">
        <f t="shared" si="37"/>
        <v>1974237.8100000003</v>
      </c>
      <c r="AH120" s="122">
        <f t="shared" si="37"/>
        <v>4162.42</v>
      </c>
      <c r="AI120" s="122">
        <f t="shared" si="37"/>
        <v>0</v>
      </c>
      <c r="AJ120" s="122">
        <f t="shared" si="37"/>
        <v>5760.43</v>
      </c>
      <c r="AK120" s="122">
        <f t="shared" si="37"/>
        <v>2584000.0700000003</v>
      </c>
      <c r="AL120" s="122">
        <f t="shared" si="37"/>
        <v>963664.65</v>
      </c>
      <c r="AM120" s="122">
        <f t="shared" si="37"/>
        <v>5676402.4099999992</v>
      </c>
      <c r="AN120" s="122">
        <f t="shared" si="37"/>
        <v>416218</v>
      </c>
      <c r="AO120" s="122">
        <f t="shared" si="37"/>
        <v>0</v>
      </c>
      <c r="AP120" s="122">
        <f t="shared" si="37"/>
        <v>1726027.64</v>
      </c>
      <c r="AQ120" s="122">
        <f t="shared" si="37"/>
        <v>888152.46999999986</v>
      </c>
      <c r="AR120" s="122">
        <f t="shared" si="37"/>
        <v>0</v>
      </c>
      <c r="AS120" s="122">
        <f t="shared" si="37"/>
        <v>0</v>
      </c>
      <c r="AT120" s="122">
        <f t="shared" si="37"/>
        <v>3119833.47</v>
      </c>
      <c r="AU120" s="176">
        <f t="shared" si="37"/>
        <v>334270367.38000005</v>
      </c>
      <c r="AX120" s="138"/>
    </row>
    <row r="121" spans="1:50">
      <c r="A121" s="141" t="s">
        <v>434</v>
      </c>
      <c r="B121" s="81">
        <v>0</v>
      </c>
      <c r="C121" s="81">
        <v>0</v>
      </c>
      <c r="D121" s="81">
        <v>0</v>
      </c>
      <c r="E121" s="81">
        <v>0</v>
      </c>
      <c r="F121" s="81">
        <v>0</v>
      </c>
      <c r="G121" s="81">
        <v>9874.66</v>
      </c>
      <c r="H121" s="81">
        <v>0</v>
      </c>
      <c r="I121" s="81">
        <v>0</v>
      </c>
      <c r="J121" s="81">
        <v>0</v>
      </c>
      <c r="K121" s="81">
        <v>1018.27</v>
      </c>
      <c r="L121" s="81">
        <v>4955524.13</v>
      </c>
      <c r="M121" s="81">
        <v>4993148.83</v>
      </c>
      <c r="N121" s="81">
        <v>0</v>
      </c>
      <c r="O121" s="81">
        <v>5142.43</v>
      </c>
      <c r="P121" s="81">
        <v>308.12</v>
      </c>
      <c r="Q121" s="81">
        <v>191.01</v>
      </c>
      <c r="R121" s="81">
        <v>2079657.38</v>
      </c>
      <c r="S121" s="81">
        <v>1716487.94</v>
      </c>
      <c r="T121" s="81">
        <v>176707.20000000001</v>
      </c>
      <c r="U121" s="81">
        <v>0</v>
      </c>
      <c r="V121" s="81">
        <v>2202638.5699999998</v>
      </c>
      <c r="W121" s="81">
        <v>0</v>
      </c>
      <c r="X121" s="81">
        <v>11770</v>
      </c>
      <c r="Y121" s="81">
        <v>544.32000000000005</v>
      </c>
      <c r="Z121" s="81">
        <v>0</v>
      </c>
      <c r="AA121" s="81">
        <v>151624.82999999999</v>
      </c>
      <c r="AB121" s="81">
        <v>2404.4899999999998</v>
      </c>
      <c r="AC121" s="81">
        <v>6731928.71</v>
      </c>
      <c r="AD121" s="81">
        <v>2209516.7799999998</v>
      </c>
      <c r="AE121" s="81">
        <v>2076492.84</v>
      </c>
      <c r="AF121" s="81">
        <v>939716.81</v>
      </c>
      <c r="AG121" s="81">
        <v>94273.34</v>
      </c>
      <c r="AH121" s="81">
        <v>736</v>
      </c>
      <c r="AI121" s="81">
        <v>0</v>
      </c>
      <c r="AJ121" s="81">
        <v>1822</v>
      </c>
      <c r="AK121" s="81">
        <v>71825.5</v>
      </c>
      <c r="AL121" s="81">
        <v>21560.14</v>
      </c>
      <c r="AM121" s="81">
        <v>358465.59</v>
      </c>
      <c r="AN121" s="81">
        <v>0</v>
      </c>
      <c r="AO121" s="81">
        <v>0</v>
      </c>
      <c r="AP121" s="81">
        <v>92281.33</v>
      </c>
      <c r="AQ121" s="81">
        <v>59374.32</v>
      </c>
      <c r="AR121" s="81">
        <v>0</v>
      </c>
      <c r="AS121" s="81">
        <v>0</v>
      </c>
      <c r="AT121" s="81">
        <v>283035.67</v>
      </c>
      <c r="AU121" s="110">
        <v>29248222.789999999</v>
      </c>
    </row>
    <row r="122" spans="1:50" s="134" customFormat="1">
      <c r="A122" s="141" t="s">
        <v>438</v>
      </c>
      <c r="B122" s="138">
        <v>200</v>
      </c>
      <c r="C122" s="138">
        <v>1224.71</v>
      </c>
      <c r="D122" s="138">
        <v>0</v>
      </c>
      <c r="E122" s="138">
        <v>0</v>
      </c>
      <c r="F122" s="138">
        <v>361.46</v>
      </c>
      <c r="G122" s="138">
        <v>10552.84</v>
      </c>
      <c r="H122" s="138">
        <v>0</v>
      </c>
      <c r="I122" s="138">
        <v>0</v>
      </c>
      <c r="J122" s="138">
        <v>0</v>
      </c>
      <c r="K122" s="138">
        <v>2762.26</v>
      </c>
      <c r="L122" s="81">
        <v>4813083.28</v>
      </c>
      <c r="M122" s="81">
        <v>5456202.7599999998</v>
      </c>
      <c r="N122" s="138">
        <v>0</v>
      </c>
      <c r="O122" s="138">
        <v>3474.16</v>
      </c>
      <c r="P122" s="138">
        <v>1176.51</v>
      </c>
      <c r="Q122" s="138">
        <v>0</v>
      </c>
      <c r="R122" s="81">
        <v>1980639.18</v>
      </c>
      <c r="S122" s="81">
        <v>1585676.14</v>
      </c>
      <c r="T122" s="138">
        <v>139983.6</v>
      </c>
      <c r="U122" s="138">
        <v>0</v>
      </c>
      <c r="V122" s="81">
        <v>1849147.82</v>
      </c>
      <c r="W122" s="138">
        <v>0</v>
      </c>
      <c r="X122" s="138">
        <v>0</v>
      </c>
      <c r="Y122" s="138">
        <v>3156.14</v>
      </c>
      <c r="Z122" s="138">
        <v>0</v>
      </c>
      <c r="AA122" s="138">
        <v>192401.14</v>
      </c>
      <c r="AB122" s="138">
        <v>1714.8</v>
      </c>
      <c r="AC122" s="81">
        <v>7002174.4900000002</v>
      </c>
      <c r="AD122" s="81">
        <v>2506283.91</v>
      </c>
      <c r="AE122" s="81">
        <v>2105314.7400000002</v>
      </c>
      <c r="AF122" s="138">
        <v>787651.88</v>
      </c>
      <c r="AG122" s="138">
        <v>214709.96</v>
      </c>
      <c r="AH122" s="138">
        <v>0</v>
      </c>
      <c r="AI122" s="138">
        <v>0</v>
      </c>
      <c r="AJ122" s="138">
        <v>0</v>
      </c>
      <c r="AK122" s="138">
        <v>84835.03</v>
      </c>
      <c r="AL122" s="138">
        <v>93238.22</v>
      </c>
      <c r="AM122" s="138">
        <v>372074.62</v>
      </c>
      <c r="AN122" s="138">
        <v>25088.94</v>
      </c>
      <c r="AO122" s="138">
        <v>0</v>
      </c>
      <c r="AP122" s="138">
        <v>60137.17</v>
      </c>
      <c r="AQ122" s="138">
        <v>19005</v>
      </c>
      <c r="AR122" s="138">
        <v>0</v>
      </c>
      <c r="AS122" s="138">
        <v>0</v>
      </c>
      <c r="AT122" s="138">
        <v>257662.84</v>
      </c>
      <c r="AU122" s="110">
        <v>29569933.600000001</v>
      </c>
    </row>
    <row r="123" spans="1:50" s="134" customFormat="1">
      <c r="A123" s="141" t="s">
        <v>441</v>
      </c>
      <c r="B123" s="73">
        <v>65500</v>
      </c>
      <c r="C123" s="73">
        <v>239.5</v>
      </c>
      <c r="D123" s="73">
        <v>0</v>
      </c>
      <c r="E123" s="73">
        <v>1571.84</v>
      </c>
      <c r="F123" s="73">
        <v>1111.56</v>
      </c>
      <c r="G123" s="73">
        <v>4974.62</v>
      </c>
      <c r="H123" s="73">
        <v>453.59</v>
      </c>
      <c r="I123" s="73">
        <v>0</v>
      </c>
      <c r="J123" s="73">
        <v>0</v>
      </c>
      <c r="K123" s="73">
        <v>23142.51</v>
      </c>
      <c r="L123" s="81">
        <v>5330208.4000000004</v>
      </c>
      <c r="M123" s="81">
        <v>5848594.9299999997</v>
      </c>
      <c r="N123" s="73">
        <v>0</v>
      </c>
      <c r="O123" s="73">
        <v>2225.98</v>
      </c>
      <c r="P123" s="73">
        <v>638.03</v>
      </c>
      <c r="Q123" s="73">
        <v>0</v>
      </c>
      <c r="R123" s="81">
        <v>2055299.69</v>
      </c>
      <c r="S123" s="81">
        <v>1606059.57</v>
      </c>
      <c r="T123" s="73">
        <v>70977.399999999994</v>
      </c>
      <c r="U123" s="73">
        <v>0</v>
      </c>
      <c r="V123" s="81">
        <v>1015576.88</v>
      </c>
      <c r="W123" s="73">
        <v>0</v>
      </c>
      <c r="X123" s="73">
        <v>0</v>
      </c>
      <c r="Y123" s="73">
        <v>725.76</v>
      </c>
      <c r="Z123" s="73">
        <v>0</v>
      </c>
      <c r="AA123" s="73">
        <v>302327.84999999998</v>
      </c>
      <c r="AB123" s="73">
        <v>18961.009999999998</v>
      </c>
      <c r="AC123" s="81">
        <v>5696068.4199999999</v>
      </c>
      <c r="AD123" s="81">
        <v>2392744.9900000002</v>
      </c>
      <c r="AE123" s="81">
        <v>1908331.96</v>
      </c>
      <c r="AF123" s="73">
        <v>831256.36</v>
      </c>
      <c r="AG123" s="73">
        <v>150676.96</v>
      </c>
      <c r="AH123" s="73">
        <v>0</v>
      </c>
      <c r="AI123" s="73">
        <v>0</v>
      </c>
      <c r="AJ123" s="73">
        <v>0</v>
      </c>
      <c r="AK123" s="73">
        <v>42506.720000000001</v>
      </c>
      <c r="AL123" s="73">
        <v>30103.57</v>
      </c>
      <c r="AM123" s="73">
        <v>470165.84</v>
      </c>
      <c r="AN123" s="73">
        <v>24318</v>
      </c>
      <c r="AO123" s="73">
        <v>0</v>
      </c>
      <c r="AP123" s="73">
        <v>55058.76</v>
      </c>
      <c r="AQ123" s="73">
        <v>48351.32</v>
      </c>
      <c r="AR123" s="73">
        <v>0</v>
      </c>
      <c r="AS123" s="73">
        <v>0</v>
      </c>
      <c r="AT123" s="73">
        <v>279097.90999999997</v>
      </c>
      <c r="AU123" s="110">
        <v>28277269.93</v>
      </c>
    </row>
    <row r="124" spans="1:50" s="134" customFormat="1">
      <c r="A124" s="141" t="s">
        <v>452</v>
      </c>
      <c r="B124" s="81">
        <v>91052.88</v>
      </c>
      <c r="C124" s="81">
        <v>466.74</v>
      </c>
      <c r="D124" s="81">
        <v>0</v>
      </c>
      <c r="E124" s="81">
        <v>3297</v>
      </c>
      <c r="F124" s="81">
        <v>151.58000000000001</v>
      </c>
      <c r="G124" s="81">
        <v>12490.2</v>
      </c>
      <c r="H124" s="81">
        <v>459.39</v>
      </c>
      <c r="I124" s="81">
        <v>0</v>
      </c>
      <c r="J124" s="81">
        <v>0</v>
      </c>
      <c r="K124" s="81">
        <v>231.33</v>
      </c>
      <c r="L124" s="81">
        <v>6222853.4800000004</v>
      </c>
      <c r="M124" s="81">
        <v>5473262.9199999999</v>
      </c>
      <c r="N124" s="81">
        <v>0</v>
      </c>
      <c r="O124" s="81">
        <v>1984.01</v>
      </c>
      <c r="P124" s="81">
        <v>644.01</v>
      </c>
      <c r="Q124" s="81">
        <v>18.600000000000001</v>
      </c>
      <c r="R124" s="81">
        <v>2095696.37</v>
      </c>
      <c r="S124" s="81">
        <v>1014107.73</v>
      </c>
      <c r="T124" s="81">
        <v>8467.32</v>
      </c>
      <c r="U124" s="81">
        <v>0</v>
      </c>
      <c r="V124" s="81">
        <v>563539.43999999994</v>
      </c>
      <c r="W124" s="81">
        <v>0</v>
      </c>
      <c r="X124" s="81">
        <v>0</v>
      </c>
      <c r="Y124" s="81">
        <v>0</v>
      </c>
      <c r="Z124" s="81">
        <v>0</v>
      </c>
      <c r="AA124" s="81">
        <v>585676.01</v>
      </c>
      <c r="AB124" s="81">
        <v>27511.42</v>
      </c>
      <c r="AC124" s="81">
        <v>5217073.3600000003</v>
      </c>
      <c r="AD124" s="81">
        <v>2775197.1</v>
      </c>
      <c r="AE124" s="81">
        <v>1759317.09</v>
      </c>
      <c r="AF124" s="81">
        <v>1675272.1</v>
      </c>
      <c r="AG124" s="81">
        <v>206616.44</v>
      </c>
      <c r="AH124" s="81">
        <v>0</v>
      </c>
      <c r="AI124" s="81">
        <v>0</v>
      </c>
      <c r="AJ124" s="81">
        <v>0</v>
      </c>
      <c r="AK124" s="81">
        <v>97580.32</v>
      </c>
      <c r="AL124" s="81">
        <v>40744.74</v>
      </c>
      <c r="AM124" s="81">
        <v>426661.19</v>
      </c>
      <c r="AN124" s="81">
        <v>26958</v>
      </c>
      <c r="AO124" s="81">
        <v>0</v>
      </c>
      <c r="AP124" s="81">
        <v>131366</v>
      </c>
      <c r="AQ124" s="81">
        <v>42265.440000000002</v>
      </c>
      <c r="AR124" s="81">
        <v>0</v>
      </c>
      <c r="AS124" s="81">
        <v>0</v>
      </c>
      <c r="AT124" s="81">
        <v>380530.07</v>
      </c>
      <c r="AU124" s="191">
        <v>28881492.280000001</v>
      </c>
    </row>
    <row r="125" spans="1:50" s="134" customFormat="1">
      <c r="A125" s="141" t="s">
        <v>457</v>
      </c>
      <c r="B125" s="138">
        <v>253385.4</v>
      </c>
      <c r="C125" s="138">
        <v>0</v>
      </c>
      <c r="D125" s="138">
        <v>0</v>
      </c>
      <c r="E125" s="138">
        <v>3625</v>
      </c>
      <c r="F125" s="138">
        <v>480</v>
      </c>
      <c r="G125" s="138">
        <v>25930.9</v>
      </c>
      <c r="H125" s="138">
        <v>0</v>
      </c>
      <c r="I125" s="138">
        <v>0</v>
      </c>
      <c r="J125" s="138">
        <v>0</v>
      </c>
      <c r="K125" s="138">
        <v>1877.76</v>
      </c>
      <c r="L125" s="81">
        <v>6971152.3499999996</v>
      </c>
      <c r="M125" s="81">
        <v>6567375.9400000004</v>
      </c>
      <c r="N125" s="138">
        <v>0</v>
      </c>
      <c r="O125" s="138">
        <v>547.04</v>
      </c>
      <c r="P125" s="138">
        <v>903.3</v>
      </c>
      <c r="Q125" s="138">
        <v>45</v>
      </c>
      <c r="R125" s="81">
        <v>2265705.06</v>
      </c>
      <c r="S125" s="138">
        <v>270872.09999999998</v>
      </c>
      <c r="T125" s="138">
        <v>19473.009999999998</v>
      </c>
      <c r="U125" s="138">
        <v>0</v>
      </c>
      <c r="V125" s="138">
        <v>207001.25</v>
      </c>
      <c r="W125" s="138">
        <v>0</v>
      </c>
      <c r="X125" s="138">
        <v>113.4</v>
      </c>
      <c r="Y125" s="138">
        <v>426.66</v>
      </c>
      <c r="Z125" s="138">
        <v>0</v>
      </c>
      <c r="AA125" s="138">
        <v>373238.82</v>
      </c>
      <c r="AB125" s="138">
        <v>27225.18</v>
      </c>
      <c r="AC125" s="81">
        <v>4726999.84</v>
      </c>
      <c r="AD125" s="81">
        <v>2157507.6800000002</v>
      </c>
      <c r="AE125" s="81">
        <v>1076231.97</v>
      </c>
      <c r="AF125" s="81">
        <v>1286687.3600000001</v>
      </c>
      <c r="AG125" s="138">
        <v>121415.72</v>
      </c>
      <c r="AH125" s="138">
        <v>0</v>
      </c>
      <c r="AI125" s="138">
        <v>0</v>
      </c>
      <c r="AJ125" s="138">
        <v>282</v>
      </c>
      <c r="AK125" s="138">
        <v>118416.4</v>
      </c>
      <c r="AL125" s="138">
        <v>411017.36</v>
      </c>
      <c r="AM125" s="138">
        <v>467030.72</v>
      </c>
      <c r="AN125" s="138">
        <v>12254.57</v>
      </c>
      <c r="AO125" s="138">
        <v>0</v>
      </c>
      <c r="AP125" s="138">
        <v>163707.57</v>
      </c>
      <c r="AQ125" s="138">
        <v>5984.4</v>
      </c>
      <c r="AR125" s="138">
        <v>0</v>
      </c>
      <c r="AS125" s="138">
        <v>0</v>
      </c>
      <c r="AT125" s="138">
        <v>185450.92</v>
      </c>
      <c r="AU125" s="110">
        <v>27722364.68</v>
      </c>
    </row>
    <row r="126" spans="1:50" s="134" customFormat="1">
      <c r="A126" s="141" t="s">
        <v>461</v>
      </c>
      <c r="B126" s="81">
        <v>95551.2</v>
      </c>
      <c r="C126" s="81">
        <v>0</v>
      </c>
      <c r="D126" s="81">
        <v>0</v>
      </c>
      <c r="E126" s="81">
        <v>2628.42</v>
      </c>
      <c r="F126" s="81">
        <v>1006.32</v>
      </c>
      <c r="G126" s="81">
        <v>7123.49</v>
      </c>
      <c r="H126" s="81">
        <v>0</v>
      </c>
      <c r="I126" s="81">
        <v>0</v>
      </c>
      <c r="J126" s="81">
        <v>0</v>
      </c>
      <c r="K126" s="81">
        <v>1307.71</v>
      </c>
      <c r="L126" s="81">
        <v>7056301.4699999997</v>
      </c>
      <c r="M126" s="81">
        <v>5945535.9400000004</v>
      </c>
      <c r="N126" s="81">
        <v>0</v>
      </c>
      <c r="O126" s="81">
        <v>532.53</v>
      </c>
      <c r="P126" s="81">
        <v>1273.8599999999999</v>
      </c>
      <c r="Q126" s="81">
        <v>226.8</v>
      </c>
      <c r="R126" s="81">
        <v>1976823.5</v>
      </c>
      <c r="S126" s="81">
        <v>391148.08</v>
      </c>
      <c r="T126" s="81">
        <v>19117.009999999998</v>
      </c>
      <c r="U126" s="81">
        <v>0</v>
      </c>
      <c r="V126" s="81">
        <v>26114</v>
      </c>
      <c r="W126" s="81">
        <v>0</v>
      </c>
      <c r="X126" s="81">
        <v>9402</v>
      </c>
      <c r="Y126" s="81">
        <v>798.34</v>
      </c>
      <c r="Z126" s="81">
        <v>0</v>
      </c>
      <c r="AA126" s="81">
        <v>308881.15999999997</v>
      </c>
      <c r="AB126" s="81">
        <v>6219.46</v>
      </c>
      <c r="AC126" s="81">
        <v>1930086.33</v>
      </c>
      <c r="AD126" s="81">
        <v>424454.51</v>
      </c>
      <c r="AE126" s="81">
        <v>1714339.2</v>
      </c>
      <c r="AF126" s="81">
        <v>701601.03</v>
      </c>
      <c r="AG126" s="81">
        <v>103201.72</v>
      </c>
      <c r="AH126" s="81">
        <v>0</v>
      </c>
      <c r="AI126" s="81">
        <v>0</v>
      </c>
      <c r="AJ126" s="81">
        <v>459</v>
      </c>
      <c r="AK126" s="81">
        <v>127018.44</v>
      </c>
      <c r="AL126" s="81">
        <v>382955.15</v>
      </c>
      <c r="AM126" s="81">
        <v>475171.87</v>
      </c>
      <c r="AN126" s="81">
        <v>63148.91</v>
      </c>
      <c r="AO126" s="81">
        <v>0</v>
      </c>
      <c r="AP126" s="81">
        <v>145345.89000000001</v>
      </c>
      <c r="AQ126" s="81">
        <v>454.88</v>
      </c>
      <c r="AR126" s="81">
        <v>227</v>
      </c>
      <c r="AS126" s="81">
        <v>0</v>
      </c>
      <c r="AT126" s="81">
        <v>133892.82</v>
      </c>
      <c r="AU126" s="110">
        <v>22052348.039999999</v>
      </c>
    </row>
    <row r="127" spans="1:50" s="134" customFormat="1">
      <c r="A127" s="141" t="s">
        <v>464</v>
      </c>
      <c r="B127" s="138">
        <v>154876</v>
      </c>
      <c r="C127" s="138">
        <v>0</v>
      </c>
      <c r="D127" s="138">
        <v>0</v>
      </c>
      <c r="E127" s="138">
        <v>2390</v>
      </c>
      <c r="F127" s="138">
        <v>593.88</v>
      </c>
      <c r="G127" s="138">
        <v>8941.7999999999993</v>
      </c>
      <c r="H127" s="138">
        <v>1133.97</v>
      </c>
      <c r="I127" s="138">
        <v>0</v>
      </c>
      <c r="J127" s="138">
        <v>0</v>
      </c>
      <c r="K127" s="138">
        <v>2115.6999999999998</v>
      </c>
      <c r="L127" s="81">
        <v>7810294.7400000002</v>
      </c>
      <c r="M127" s="81">
        <v>6207087.5099999998</v>
      </c>
      <c r="N127" s="138">
        <v>0</v>
      </c>
      <c r="O127" s="138">
        <v>1473.26</v>
      </c>
      <c r="P127" s="138">
        <v>100.76</v>
      </c>
      <c r="Q127" s="138">
        <v>12232.75</v>
      </c>
      <c r="R127" s="81">
        <v>2306479.16</v>
      </c>
      <c r="S127" s="138">
        <v>992289.4</v>
      </c>
      <c r="T127" s="138">
        <v>134705.76</v>
      </c>
      <c r="U127" s="138">
        <v>0</v>
      </c>
      <c r="V127" s="138">
        <v>273952.28000000003</v>
      </c>
      <c r="W127" s="138">
        <v>0</v>
      </c>
      <c r="X127" s="138">
        <v>7344</v>
      </c>
      <c r="Y127" s="138">
        <v>232</v>
      </c>
      <c r="Z127" s="138">
        <v>0</v>
      </c>
      <c r="AA127" s="138">
        <v>203265</v>
      </c>
      <c r="AB127" s="138">
        <v>12619.29</v>
      </c>
      <c r="AC127" s="138">
        <v>416281.21</v>
      </c>
      <c r="AD127" s="138">
        <v>292888.12</v>
      </c>
      <c r="AE127" s="81">
        <v>2136051.5</v>
      </c>
      <c r="AF127" s="81">
        <v>1256748.8700000001</v>
      </c>
      <c r="AG127" s="138">
        <v>148960.29999999999</v>
      </c>
      <c r="AH127" s="138">
        <v>0</v>
      </c>
      <c r="AI127" s="138">
        <v>0</v>
      </c>
      <c r="AJ127" s="138">
        <v>871</v>
      </c>
      <c r="AK127" s="138">
        <v>465151.32</v>
      </c>
      <c r="AL127" s="138">
        <v>200206.84</v>
      </c>
      <c r="AM127" s="138">
        <v>695590.38</v>
      </c>
      <c r="AN127" s="138">
        <v>35575</v>
      </c>
      <c r="AO127" s="138">
        <v>21.21</v>
      </c>
      <c r="AP127" s="138">
        <v>151746.04999999999</v>
      </c>
      <c r="AQ127" s="138">
        <v>905</v>
      </c>
      <c r="AR127" s="138">
        <v>0</v>
      </c>
      <c r="AS127" s="138">
        <v>0</v>
      </c>
      <c r="AT127" s="138">
        <v>135198.49</v>
      </c>
      <c r="AU127" s="110">
        <v>24068322.550000001</v>
      </c>
    </row>
    <row r="128" spans="1:50" s="134" customFormat="1">
      <c r="A128" s="141" t="s">
        <v>465</v>
      </c>
      <c r="B128" s="81">
        <v>6804</v>
      </c>
      <c r="C128" s="81">
        <v>0</v>
      </c>
      <c r="D128" s="81">
        <v>0</v>
      </c>
      <c r="E128" s="81">
        <v>1514</v>
      </c>
      <c r="F128" s="81">
        <v>48</v>
      </c>
      <c r="G128" s="81">
        <v>19488.95</v>
      </c>
      <c r="H128" s="81">
        <v>2843.72</v>
      </c>
      <c r="I128" s="81">
        <v>0</v>
      </c>
      <c r="J128" s="81">
        <v>0</v>
      </c>
      <c r="K128" s="81">
        <v>691.23</v>
      </c>
      <c r="L128" s="81">
        <v>8089565.4500000002</v>
      </c>
      <c r="M128" s="81">
        <v>6650826.0099999998</v>
      </c>
      <c r="N128" s="81">
        <v>0</v>
      </c>
      <c r="O128" s="81">
        <v>0</v>
      </c>
      <c r="P128" s="81">
        <v>0</v>
      </c>
      <c r="Q128" s="81">
        <v>6943.98</v>
      </c>
      <c r="R128" s="81">
        <v>2349717.88</v>
      </c>
      <c r="S128" s="81">
        <v>1049981.45</v>
      </c>
      <c r="T128" s="81">
        <v>161771.37</v>
      </c>
      <c r="U128" s="81">
        <v>0</v>
      </c>
      <c r="V128" s="81">
        <v>858677.1</v>
      </c>
      <c r="W128" s="81">
        <v>0</v>
      </c>
      <c r="X128" s="81">
        <v>5658.77</v>
      </c>
      <c r="Y128" s="81">
        <v>444.98</v>
      </c>
      <c r="Z128" s="81">
        <v>0</v>
      </c>
      <c r="AA128" s="81">
        <v>292773.96000000002</v>
      </c>
      <c r="AB128" s="81">
        <v>2392.77</v>
      </c>
      <c r="AC128" s="81">
        <v>2912659.8</v>
      </c>
      <c r="AD128" s="81">
        <v>967972.49</v>
      </c>
      <c r="AE128" s="81">
        <v>1869706.69</v>
      </c>
      <c r="AF128" s="81">
        <v>1564618.6</v>
      </c>
      <c r="AG128" s="81">
        <v>209210.34</v>
      </c>
      <c r="AH128" s="81">
        <v>0</v>
      </c>
      <c r="AI128" s="81">
        <v>0</v>
      </c>
      <c r="AJ128" s="81">
        <v>0</v>
      </c>
      <c r="AK128" s="81">
        <v>1457564.87</v>
      </c>
      <c r="AL128" s="81">
        <v>74960.52</v>
      </c>
      <c r="AM128" s="81">
        <v>785748.43</v>
      </c>
      <c r="AN128" s="81">
        <v>93432</v>
      </c>
      <c r="AO128" s="81">
        <v>0</v>
      </c>
      <c r="AP128" s="81">
        <v>146276.59</v>
      </c>
      <c r="AQ128" s="81">
        <v>1857</v>
      </c>
      <c r="AR128" s="81">
        <v>0</v>
      </c>
      <c r="AS128" s="81">
        <v>0</v>
      </c>
      <c r="AT128" s="81">
        <v>167085.19</v>
      </c>
      <c r="AU128" s="191">
        <v>29751236.140000001</v>
      </c>
    </row>
    <row r="129" spans="1:47" s="134" customFormat="1">
      <c r="A129" s="141" t="s">
        <v>468</v>
      </c>
      <c r="B129" s="81">
        <v>25500</v>
      </c>
      <c r="C129" s="81">
        <v>0</v>
      </c>
      <c r="D129" s="81">
        <v>0</v>
      </c>
      <c r="E129" s="81">
        <v>1807</v>
      </c>
      <c r="F129" s="81">
        <v>229.08</v>
      </c>
      <c r="G129" s="81">
        <v>9885.67</v>
      </c>
      <c r="H129" s="81">
        <v>680.39</v>
      </c>
      <c r="I129" s="81">
        <v>0</v>
      </c>
      <c r="J129" s="81">
        <v>0</v>
      </c>
      <c r="K129" s="81">
        <v>2142.14</v>
      </c>
      <c r="L129" s="81">
        <v>7251998.9000000004</v>
      </c>
      <c r="M129" s="81">
        <v>6421508.3799999999</v>
      </c>
      <c r="N129" s="81">
        <v>0</v>
      </c>
      <c r="O129" s="81">
        <v>865.46</v>
      </c>
      <c r="P129" s="81">
        <v>1511.62</v>
      </c>
      <c r="Q129" s="81">
        <v>410.95</v>
      </c>
      <c r="R129" s="81">
        <v>2359443.7599999998</v>
      </c>
      <c r="S129" s="81">
        <v>1234306.71</v>
      </c>
      <c r="T129" s="81">
        <v>128525.84</v>
      </c>
      <c r="U129" s="81">
        <v>0</v>
      </c>
      <c r="V129" s="81">
        <v>1231632.6599999999</v>
      </c>
      <c r="W129" s="81">
        <v>0</v>
      </c>
      <c r="X129" s="81">
        <v>0</v>
      </c>
      <c r="Y129" s="81">
        <v>0</v>
      </c>
      <c r="Z129" s="81">
        <v>0</v>
      </c>
      <c r="AA129" s="81">
        <v>406990.88</v>
      </c>
      <c r="AB129" s="81">
        <v>36965.94</v>
      </c>
      <c r="AC129" s="81">
        <v>1763460.84</v>
      </c>
      <c r="AD129" s="81">
        <v>645170.88</v>
      </c>
      <c r="AE129" s="81">
        <v>1815054.35</v>
      </c>
      <c r="AF129" s="81">
        <v>1530304.63</v>
      </c>
      <c r="AG129" s="81">
        <v>146664.60999999999</v>
      </c>
      <c r="AH129" s="81">
        <v>0</v>
      </c>
      <c r="AI129" s="81">
        <v>0</v>
      </c>
      <c r="AJ129" s="81">
        <v>0</v>
      </c>
      <c r="AK129" s="81">
        <v>791055.33</v>
      </c>
      <c r="AL129" s="81">
        <v>46810.75</v>
      </c>
      <c r="AM129" s="81">
        <v>440002.04</v>
      </c>
      <c r="AN129" s="81">
        <v>22409</v>
      </c>
      <c r="AO129" s="81">
        <v>0</v>
      </c>
      <c r="AP129" s="81">
        <v>116316.3</v>
      </c>
      <c r="AQ129" s="81">
        <v>2220.6799999999998</v>
      </c>
      <c r="AR129" s="81">
        <v>0</v>
      </c>
      <c r="AS129" s="81">
        <v>0</v>
      </c>
      <c r="AT129" s="81">
        <v>382796.67</v>
      </c>
      <c r="AU129" s="110">
        <v>26816671.460000001</v>
      </c>
    </row>
    <row r="130" spans="1:47" s="134" customFormat="1">
      <c r="A130" s="141" t="s">
        <v>471</v>
      </c>
      <c r="B130" s="81">
        <v>0</v>
      </c>
      <c r="C130" s="81">
        <v>1970.41</v>
      </c>
      <c r="D130" s="81">
        <v>0</v>
      </c>
      <c r="E130" s="81">
        <v>3.9</v>
      </c>
      <c r="F130" s="81">
        <v>449.88</v>
      </c>
      <c r="G130" s="81">
        <v>12100.71</v>
      </c>
      <c r="H130" s="81">
        <v>0</v>
      </c>
      <c r="I130" s="81">
        <v>4.5</v>
      </c>
      <c r="J130" s="81">
        <v>0</v>
      </c>
      <c r="K130" s="81">
        <v>2339.09</v>
      </c>
      <c r="L130" s="81">
        <v>6271082.6699999999</v>
      </c>
      <c r="M130" s="81">
        <v>6144587.29</v>
      </c>
      <c r="N130" s="81">
        <v>0</v>
      </c>
      <c r="O130" s="81">
        <v>319.3</v>
      </c>
      <c r="P130" s="81">
        <v>0</v>
      </c>
      <c r="Q130" s="81">
        <v>18.59</v>
      </c>
      <c r="R130" s="81">
        <v>2125296.19</v>
      </c>
      <c r="S130" s="81">
        <v>1665960.79</v>
      </c>
      <c r="T130" s="81">
        <v>68538.509999999995</v>
      </c>
      <c r="U130" s="81">
        <v>0</v>
      </c>
      <c r="V130" s="81">
        <v>1812680.82</v>
      </c>
      <c r="W130" s="81">
        <v>0</v>
      </c>
      <c r="X130" s="81">
        <v>6163.33</v>
      </c>
      <c r="Y130" s="81">
        <v>0</v>
      </c>
      <c r="Z130" s="81">
        <v>0</v>
      </c>
      <c r="AA130" s="81">
        <v>407769.68</v>
      </c>
      <c r="AB130" s="81">
        <v>2067.73</v>
      </c>
      <c r="AC130" s="81">
        <v>304724.84999999998</v>
      </c>
      <c r="AD130" s="81">
        <v>664974.36</v>
      </c>
      <c r="AE130" s="81">
        <v>1810563.1</v>
      </c>
      <c r="AF130" s="81">
        <v>1130131.3500000001</v>
      </c>
      <c r="AG130" s="81">
        <v>140942</v>
      </c>
      <c r="AH130" s="81">
        <v>0</v>
      </c>
      <c r="AI130" s="81">
        <v>0</v>
      </c>
      <c r="AJ130" s="81">
        <v>0</v>
      </c>
      <c r="AK130" s="81">
        <v>105924.46</v>
      </c>
      <c r="AL130" s="81">
        <v>79665.86</v>
      </c>
      <c r="AM130" s="81">
        <v>316577.65000000002</v>
      </c>
      <c r="AN130" s="81">
        <v>29351</v>
      </c>
      <c r="AO130" s="81">
        <v>0</v>
      </c>
      <c r="AP130" s="81">
        <v>174232.87</v>
      </c>
      <c r="AQ130" s="81">
        <v>82691.759999999995</v>
      </c>
      <c r="AR130" s="81">
        <v>0</v>
      </c>
      <c r="AS130" s="81">
        <v>0</v>
      </c>
      <c r="AT130" s="81">
        <v>670108.5</v>
      </c>
      <c r="AU130" s="110">
        <v>24031241.149999999</v>
      </c>
    </row>
    <row r="131" spans="1:47" s="134" customFormat="1">
      <c r="A131" s="141" t="s">
        <v>474</v>
      </c>
      <c r="B131" s="81">
        <v>51000</v>
      </c>
      <c r="C131" s="81">
        <v>0</v>
      </c>
      <c r="D131" s="81">
        <v>0</v>
      </c>
      <c r="E131" s="81">
        <v>1282.22</v>
      </c>
      <c r="F131" s="81">
        <v>1324.14</v>
      </c>
      <c r="G131" s="81">
        <v>4782.99</v>
      </c>
      <c r="H131" s="81">
        <v>0</v>
      </c>
      <c r="I131" s="81">
        <v>0</v>
      </c>
      <c r="J131" s="81">
        <v>0</v>
      </c>
      <c r="K131" s="81">
        <v>1725.3</v>
      </c>
      <c r="L131" s="81">
        <v>5803264.1600000001</v>
      </c>
      <c r="M131" s="81">
        <v>5532816.0099999998</v>
      </c>
      <c r="N131" s="81">
        <v>0</v>
      </c>
      <c r="O131" s="81">
        <v>4208.07</v>
      </c>
      <c r="P131" s="81">
        <v>973.68</v>
      </c>
      <c r="Q131" s="81">
        <v>434.26</v>
      </c>
      <c r="R131" s="81">
        <v>2210881.42</v>
      </c>
      <c r="S131" s="81">
        <v>1366547.96</v>
      </c>
      <c r="T131" s="81">
        <v>100647.08</v>
      </c>
      <c r="U131" s="81">
        <v>0</v>
      </c>
      <c r="V131" s="81">
        <v>2788883.41</v>
      </c>
      <c r="W131" s="81">
        <v>0</v>
      </c>
      <c r="X131" s="81">
        <v>0</v>
      </c>
      <c r="Y131" s="81">
        <v>362</v>
      </c>
      <c r="Z131" s="81">
        <v>0</v>
      </c>
      <c r="AA131" s="81">
        <v>1228611</v>
      </c>
      <c r="AB131" s="81">
        <v>31032.47</v>
      </c>
      <c r="AC131" s="81">
        <v>2123157.52</v>
      </c>
      <c r="AD131" s="81">
        <v>1160800.27</v>
      </c>
      <c r="AE131" s="81">
        <v>2037626.16</v>
      </c>
      <c r="AF131" s="81">
        <v>1657127.02</v>
      </c>
      <c r="AG131" s="81">
        <v>225393.69</v>
      </c>
      <c r="AH131" s="81">
        <v>0</v>
      </c>
      <c r="AI131" s="81">
        <v>0</v>
      </c>
      <c r="AJ131" s="81">
        <v>686</v>
      </c>
      <c r="AK131" s="81">
        <v>26128</v>
      </c>
      <c r="AL131" s="81">
        <v>72516.740000000005</v>
      </c>
      <c r="AM131" s="81">
        <v>325563.28000000003</v>
      </c>
      <c r="AN131" s="81">
        <v>39206</v>
      </c>
      <c r="AO131" s="81">
        <v>0</v>
      </c>
      <c r="AP131" s="81">
        <v>133290.22</v>
      </c>
      <c r="AQ131" s="81">
        <v>183547.08</v>
      </c>
      <c r="AR131" s="81">
        <v>0</v>
      </c>
      <c r="AS131" s="81">
        <v>0</v>
      </c>
      <c r="AT131" s="81">
        <v>333416</v>
      </c>
      <c r="AU131" s="110">
        <v>27447234.149999999</v>
      </c>
    </row>
    <row r="132" spans="1:47" s="134" customFormat="1">
      <c r="A132" s="141" t="s">
        <v>479</v>
      </c>
      <c r="B132" s="138">
        <v>92500</v>
      </c>
      <c r="C132" s="138">
        <v>0</v>
      </c>
      <c r="D132" s="138">
        <v>0</v>
      </c>
      <c r="E132" s="138">
        <v>0</v>
      </c>
      <c r="F132" s="138">
        <v>1011.03</v>
      </c>
      <c r="G132" s="138">
        <v>19818.95</v>
      </c>
      <c r="H132" s="138">
        <v>1433.98</v>
      </c>
      <c r="I132" s="138">
        <v>0</v>
      </c>
      <c r="J132" s="138">
        <v>0</v>
      </c>
      <c r="K132" s="138">
        <v>2277.85</v>
      </c>
      <c r="L132" s="81">
        <v>5798703.25</v>
      </c>
      <c r="M132" s="81">
        <v>4901187.6100000003</v>
      </c>
      <c r="N132" s="138">
        <v>0</v>
      </c>
      <c r="O132" s="138">
        <v>0</v>
      </c>
      <c r="P132" s="138">
        <v>0</v>
      </c>
      <c r="Q132" s="138">
        <v>0</v>
      </c>
      <c r="R132" s="81">
        <v>2584991.23</v>
      </c>
      <c r="S132" s="81">
        <v>2037924.43</v>
      </c>
      <c r="T132" s="138">
        <v>414874</v>
      </c>
      <c r="U132" s="138">
        <v>0</v>
      </c>
      <c r="V132" s="81">
        <v>2797492.59</v>
      </c>
      <c r="W132" s="138">
        <v>0</v>
      </c>
      <c r="X132" s="138">
        <v>4264.18</v>
      </c>
      <c r="Y132" s="138">
        <v>7430.77</v>
      </c>
      <c r="Z132" s="138">
        <v>0</v>
      </c>
      <c r="AA132" s="81">
        <v>1677814.31</v>
      </c>
      <c r="AB132" s="138">
        <v>73652.399999999994</v>
      </c>
      <c r="AC132" s="81">
        <v>4291456.84</v>
      </c>
      <c r="AD132" s="81">
        <v>1628772.03</v>
      </c>
      <c r="AE132" s="81">
        <v>1967771.5</v>
      </c>
      <c r="AF132" s="81">
        <v>2239233.46</v>
      </c>
      <c r="AG132" s="138">
        <v>191490.96</v>
      </c>
      <c r="AH132" s="138">
        <v>874.69</v>
      </c>
      <c r="AI132" s="138">
        <v>0</v>
      </c>
      <c r="AJ132" s="138">
        <v>1400</v>
      </c>
      <c r="AK132" s="138">
        <v>36873.339999999997</v>
      </c>
      <c r="AL132" s="138">
        <v>12966.64</v>
      </c>
      <c r="AM132" s="138">
        <v>401795.52</v>
      </c>
      <c r="AN132" s="138">
        <v>49179</v>
      </c>
      <c r="AO132" s="138">
        <v>0</v>
      </c>
      <c r="AP132" s="138">
        <v>150454.73000000001</v>
      </c>
      <c r="AQ132" s="138">
        <v>152156.88</v>
      </c>
      <c r="AR132" s="138">
        <v>0</v>
      </c>
      <c r="AS132" s="138">
        <v>0</v>
      </c>
      <c r="AT132" s="138">
        <v>190824.76</v>
      </c>
      <c r="AU132" s="110">
        <v>31730626.93</v>
      </c>
    </row>
    <row r="133" spans="1:47" s="134" customFormat="1">
      <c r="A133" s="211"/>
      <c r="B133" s="122">
        <f>+SUM(B121:B132)</f>
        <v>836369.48</v>
      </c>
      <c r="C133" s="122">
        <f t="shared" ref="C133:L133" si="38">+SUM(C121:C132)</f>
        <v>3901.36</v>
      </c>
      <c r="D133" s="122">
        <f t="shared" si="38"/>
        <v>0</v>
      </c>
      <c r="E133" s="122">
        <f t="shared" si="38"/>
        <v>18119.380000000005</v>
      </c>
      <c r="F133" s="122">
        <f t="shared" si="38"/>
        <v>6766.93</v>
      </c>
      <c r="G133" s="122">
        <f t="shared" si="38"/>
        <v>145965.78</v>
      </c>
      <c r="H133" s="122">
        <f t="shared" si="38"/>
        <v>7005.0400000000009</v>
      </c>
      <c r="I133" s="122">
        <f t="shared" si="38"/>
        <v>4.5</v>
      </c>
      <c r="J133" s="122">
        <f t="shared" si="38"/>
        <v>0</v>
      </c>
      <c r="K133" s="122">
        <f t="shared" si="38"/>
        <v>41631.15</v>
      </c>
      <c r="L133" s="122">
        <f t="shared" si="38"/>
        <v>76374032.280000001</v>
      </c>
      <c r="M133" s="122">
        <f t="shared" ref="M133" si="39">+SUM(M121:M132)</f>
        <v>70142134.129999995</v>
      </c>
      <c r="N133" s="122">
        <f t="shared" ref="N133" si="40">+SUM(N121:N132)</f>
        <v>0</v>
      </c>
      <c r="O133" s="122">
        <f t="shared" ref="O133" si="41">+SUM(O121:O132)</f>
        <v>20772.239999999998</v>
      </c>
      <c r="P133" s="122">
        <f t="shared" ref="P133" si="42">+SUM(P121:P132)</f>
        <v>7529.89</v>
      </c>
      <c r="Q133" s="122">
        <f t="shared" ref="Q133" si="43">+SUM(Q121:Q132)</f>
        <v>20521.939999999999</v>
      </c>
      <c r="R133" s="122">
        <f t="shared" ref="R133" si="44">+SUM(R121:R132)</f>
        <v>26390630.819999997</v>
      </c>
      <c r="S133" s="122">
        <f t="shared" ref="S133" si="45">+SUM(S121:S132)</f>
        <v>14931362.300000001</v>
      </c>
      <c r="T133" s="122">
        <f t="shared" ref="T133" si="46">+SUM(T121:T132)</f>
        <v>1443788.1</v>
      </c>
      <c r="U133" s="122">
        <f t="shared" ref="U133" si="47">+SUM(U121:U132)</f>
        <v>0</v>
      </c>
      <c r="V133" s="122">
        <f t="shared" ref="V133" si="48">+SUM(V121:V132)</f>
        <v>15627336.819999998</v>
      </c>
      <c r="W133" s="122">
        <f t="shared" ref="W133" si="49">+SUM(W121:W132)</f>
        <v>0</v>
      </c>
      <c r="X133" s="122">
        <f t="shared" ref="X133" si="50">+SUM(X121:X132)</f>
        <v>44715.68</v>
      </c>
      <c r="Y133" s="122">
        <f t="shared" ref="Y133" si="51">+SUM(Y121:Y132)</f>
        <v>14120.970000000001</v>
      </c>
      <c r="Z133" s="122">
        <f t="shared" ref="Z133" si="52">+SUM(Z121:Z132)</f>
        <v>0</v>
      </c>
      <c r="AA133" s="122">
        <f t="shared" ref="AA133" si="53">+SUM(AA121:AA132)</f>
        <v>6131374.6400000006</v>
      </c>
      <c r="AB133" s="122">
        <f t="shared" ref="AB133" si="54">+SUM(AB121:AB132)</f>
        <v>242766.96</v>
      </c>
      <c r="AC133" s="122">
        <f t="shared" ref="AC133" si="55">+SUM(AC121:AC132)</f>
        <v>43116072.210000008</v>
      </c>
      <c r="AD133" s="122">
        <f t="shared" ref="AD133" si="56">+SUM(AD121:AD132)</f>
        <v>17826283.119999997</v>
      </c>
      <c r="AE133" s="122">
        <f t="shared" ref="AE133" si="57">+SUM(AE121:AE132)</f>
        <v>22276801.099999998</v>
      </c>
      <c r="AF133" s="122">
        <f t="shared" ref="AF133" si="58">+SUM(AF121:AF132)</f>
        <v>15600349.469999999</v>
      </c>
      <c r="AG133" s="122">
        <f t="shared" ref="AG133" si="59">+SUM(AG121:AG132)</f>
        <v>1953556.04</v>
      </c>
      <c r="AH133" s="122">
        <f t="shared" ref="AH133" si="60">+SUM(AH121:AH132)</f>
        <v>1610.69</v>
      </c>
      <c r="AI133" s="122">
        <f t="shared" ref="AI133" si="61">+SUM(AI121:AI132)</f>
        <v>0</v>
      </c>
      <c r="AJ133" s="122">
        <f t="shared" ref="AJ133" si="62">+SUM(AJ121:AJ132)</f>
        <v>5520</v>
      </c>
      <c r="AK133" s="122">
        <f t="shared" ref="AK133" si="63">+SUM(AK121:AK132)</f>
        <v>3424879.73</v>
      </c>
      <c r="AL133" s="122">
        <f t="shared" ref="AL133" si="64">+SUM(AL121:AL132)</f>
        <v>1466746.53</v>
      </c>
      <c r="AM133" s="122">
        <f t="shared" ref="AM133" si="65">+SUM(AM121:AM132)</f>
        <v>5534847.1300000008</v>
      </c>
      <c r="AN133" s="122">
        <f t="shared" ref="AN133" si="66">+SUM(AN121:AN132)</f>
        <v>420920.42000000004</v>
      </c>
      <c r="AO133" s="122">
        <f t="shared" ref="AO133" si="67">+SUM(AO121:AO132)</f>
        <v>21.21</v>
      </c>
      <c r="AP133" s="122">
        <f t="shared" ref="AP133" si="68">+SUM(AP121:AP132)</f>
        <v>1520213.4799999997</v>
      </c>
      <c r="AQ133" s="122">
        <f t="shared" ref="AQ133" si="69">+SUM(AQ121:AQ132)</f>
        <v>598813.76</v>
      </c>
      <c r="AR133" s="122">
        <f t="shared" ref="AR133" si="70">+SUM(AR121:AR132)</f>
        <v>227</v>
      </c>
      <c r="AS133" s="122">
        <f t="shared" ref="AS133" si="71">+SUM(AS121:AS132)</f>
        <v>0</v>
      </c>
      <c r="AT133" s="122">
        <f t="shared" ref="AT133" si="72">+SUM(AT121:AT132)</f>
        <v>3399099.84</v>
      </c>
      <c r="AU133" s="176">
        <f t="shared" ref="AU133" si="73">+SUM(AU121:AU132)</f>
        <v>329596963.69999999</v>
      </c>
    </row>
    <row r="134" spans="1:47" s="134" customFormat="1">
      <c r="A134" s="144" t="s">
        <v>484</v>
      </c>
      <c r="B134" s="219">
        <v>125473.60000000001</v>
      </c>
      <c r="C134" s="219">
        <v>3.31</v>
      </c>
      <c r="D134" s="219">
        <v>0</v>
      </c>
      <c r="E134" s="219">
        <v>0</v>
      </c>
      <c r="F134" s="219">
        <v>303.16000000000003</v>
      </c>
      <c r="G134" s="219">
        <v>4915.46</v>
      </c>
      <c r="H134" s="219">
        <v>680.39</v>
      </c>
      <c r="I134" s="219">
        <v>0</v>
      </c>
      <c r="J134" s="219">
        <v>0</v>
      </c>
      <c r="K134" s="219">
        <v>911.71</v>
      </c>
      <c r="L134" s="219">
        <v>6949002.96</v>
      </c>
      <c r="M134" s="219">
        <v>5047369.68</v>
      </c>
      <c r="N134" s="219">
        <v>0</v>
      </c>
      <c r="O134" s="219">
        <v>4297.2</v>
      </c>
      <c r="P134" s="219">
        <v>786.64</v>
      </c>
      <c r="Q134" s="219">
        <v>0</v>
      </c>
      <c r="R134" s="219">
        <v>2408612.6</v>
      </c>
      <c r="S134" s="219">
        <v>1676735.72</v>
      </c>
      <c r="T134" s="219">
        <v>290043.59000000003</v>
      </c>
      <c r="U134" s="219">
        <v>0</v>
      </c>
      <c r="V134" s="219">
        <v>2652757.71</v>
      </c>
      <c r="W134" s="219">
        <v>0</v>
      </c>
      <c r="X134" s="219">
        <v>11653</v>
      </c>
      <c r="Y134" s="219">
        <v>5053.2</v>
      </c>
      <c r="Z134" s="219">
        <v>0</v>
      </c>
      <c r="AA134" s="219">
        <v>168239.56</v>
      </c>
      <c r="AB134" s="219">
        <v>9429.9500000000007</v>
      </c>
      <c r="AC134" s="219">
        <v>5686315.4299999997</v>
      </c>
      <c r="AD134" s="219">
        <v>2531201.9500000002</v>
      </c>
      <c r="AE134" s="219">
        <v>1957250.06</v>
      </c>
      <c r="AF134" s="219">
        <v>1064062.73</v>
      </c>
      <c r="AG134" s="219">
        <v>127226.59</v>
      </c>
      <c r="AH134" s="219">
        <v>2029.26</v>
      </c>
      <c r="AI134" s="219">
        <v>0</v>
      </c>
      <c r="AJ134" s="219">
        <v>0</v>
      </c>
      <c r="AK134" s="219">
        <v>39608.800000000003</v>
      </c>
      <c r="AL134" s="219">
        <v>28407.89</v>
      </c>
      <c r="AM134" s="219">
        <v>307688.05</v>
      </c>
      <c r="AN134" s="219">
        <v>75119</v>
      </c>
      <c r="AO134" s="219">
        <v>0</v>
      </c>
      <c r="AP134" s="219">
        <v>122829.59</v>
      </c>
      <c r="AQ134" s="219">
        <v>30572.12</v>
      </c>
      <c r="AR134" s="219">
        <v>0</v>
      </c>
      <c r="AS134" s="219">
        <v>0</v>
      </c>
      <c r="AT134" s="219">
        <v>239096.86</v>
      </c>
      <c r="AU134" s="220">
        <v>31567677.77</v>
      </c>
    </row>
    <row r="135" spans="1:47" s="134" customFormat="1">
      <c r="A135" s="144" t="s">
        <v>486</v>
      </c>
      <c r="B135" s="74">
        <v>431226</v>
      </c>
      <c r="C135" s="74">
        <v>0</v>
      </c>
      <c r="D135" s="74">
        <v>5600</v>
      </c>
      <c r="E135" s="74">
        <v>0</v>
      </c>
      <c r="F135" s="74">
        <v>573.32000000000005</v>
      </c>
      <c r="G135" s="74">
        <v>4230.75</v>
      </c>
      <c r="H135" s="74">
        <v>371.87</v>
      </c>
      <c r="I135" s="74">
        <v>0</v>
      </c>
      <c r="J135" s="74">
        <v>0.09</v>
      </c>
      <c r="K135" s="74">
        <v>370.22</v>
      </c>
      <c r="L135" s="195">
        <v>5943794.3799999999</v>
      </c>
      <c r="M135" s="195">
        <v>5376629.9500000002</v>
      </c>
      <c r="N135" s="74">
        <v>0</v>
      </c>
      <c r="O135" s="74">
        <v>1382.89</v>
      </c>
      <c r="P135" s="74">
        <v>19762.89</v>
      </c>
      <c r="Q135" s="74">
        <v>0</v>
      </c>
      <c r="R135" s="195">
        <v>2503001.7799999998</v>
      </c>
      <c r="S135" s="195">
        <v>1634852.63</v>
      </c>
      <c r="T135" s="74">
        <v>113643.8</v>
      </c>
      <c r="U135" s="74">
        <v>0</v>
      </c>
      <c r="V135" s="195">
        <v>2450218.87</v>
      </c>
      <c r="W135" s="74">
        <v>0</v>
      </c>
      <c r="X135" s="74">
        <v>0</v>
      </c>
      <c r="Y135" s="74">
        <v>101810.45</v>
      </c>
      <c r="Z135" s="74">
        <v>0</v>
      </c>
      <c r="AA135" s="74">
        <v>196962.68</v>
      </c>
      <c r="AB135" s="74">
        <v>862.5</v>
      </c>
      <c r="AC135" s="195">
        <v>5562826.7999999998</v>
      </c>
      <c r="AD135" s="195">
        <v>1917704.46</v>
      </c>
      <c r="AE135" s="195">
        <v>2142909.5699999998</v>
      </c>
      <c r="AF135" s="74">
        <v>789398.54</v>
      </c>
      <c r="AG135" s="74">
        <v>199202.95</v>
      </c>
      <c r="AH135" s="74">
        <v>0</v>
      </c>
      <c r="AI135" s="74">
        <v>0</v>
      </c>
      <c r="AJ135" s="74">
        <v>0</v>
      </c>
      <c r="AK135" s="74">
        <v>144626.35999999999</v>
      </c>
      <c r="AL135" s="74">
        <v>85532.81</v>
      </c>
      <c r="AM135" s="74">
        <v>331661.03999999998</v>
      </c>
      <c r="AN135" s="74">
        <v>0</v>
      </c>
      <c r="AO135" s="74">
        <v>0</v>
      </c>
      <c r="AP135" s="74">
        <v>143386.51</v>
      </c>
      <c r="AQ135" s="74">
        <v>43615.6</v>
      </c>
      <c r="AR135" s="74">
        <v>0</v>
      </c>
      <c r="AS135" s="74">
        <v>0</v>
      </c>
      <c r="AT135" s="74">
        <v>184402.47</v>
      </c>
      <c r="AU135" s="247">
        <v>30330562.18</v>
      </c>
    </row>
    <row r="136" spans="1:47" s="134" customFormat="1">
      <c r="A136" s="144" t="s">
        <v>488</v>
      </c>
      <c r="B136" s="138">
        <v>640640</v>
      </c>
      <c r="C136" s="138">
        <v>0</v>
      </c>
      <c r="D136" s="138">
        <v>5375.73</v>
      </c>
      <c r="E136" s="138">
        <v>3244.5</v>
      </c>
      <c r="F136" s="138">
        <v>532.9</v>
      </c>
      <c r="G136" s="138">
        <v>9615.66</v>
      </c>
      <c r="H136" s="138">
        <v>2139.9699999999998</v>
      </c>
      <c r="I136" s="138">
        <v>828.09</v>
      </c>
      <c r="J136" s="138">
        <v>0</v>
      </c>
      <c r="K136" s="138">
        <v>0</v>
      </c>
      <c r="L136" s="81">
        <v>6980317.5199999996</v>
      </c>
      <c r="M136" s="81">
        <v>6033980.2699999996</v>
      </c>
      <c r="N136" s="138">
        <v>0</v>
      </c>
      <c r="O136" s="138">
        <v>4439.09</v>
      </c>
      <c r="P136" s="138">
        <v>636.95000000000005</v>
      </c>
      <c r="Q136" s="138">
        <v>3.13</v>
      </c>
      <c r="R136" s="81">
        <v>2690081.75</v>
      </c>
      <c r="S136" s="81">
        <v>1283600.6100000001</v>
      </c>
      <c r="T136" s="138">
        <v>15650.4</v>
      </c>
      <c r="U136" s="138">
        <v>0</v>
      </c>
      <c r="V136" s="81">
        <v>2501522.71</v>
      </c>
      <c r="W136" s="138">
        <v>0</v>
      </c>
      <c r="X136" s="138">
        <v>0</v>
      </c>
      <c r="Y136" s="138">
        <v>143667.12</v>
      </c>
      <c r="Z136" s="138">
        <v>0</v>
      </c>
      <c r="AA136" s="138">
        <v>457152.35</v>
      </c>
      <c r="AB136" s="138">
        <v>24748.27</v>
      </c>
      <c r="AC136" s="81">
        <v>6268653.3300000001</v>
      </c>
      <c r="AD136" s="81">
        <v>2339565.94</v>
      </c>
      <c r="AE136" s="81">
        <v>2260123.33</v>
      </c>
      <c r="AF136" s="81">
        <v>1407948.57</v>
      </c>
      <c r="AG136" s="138">
        <v>246315.38</v>
      </c>
      <c r="AH136" s="138">
        <v>0</v>
      </c>
      <c r="AI136" s="138">
        <v>0</v>
      </c>
      <c r="AJ136" s="138">
        <v>0</v>
      </c>
      <c r="AK136" s="138">
        <v>72211.38</v>
      </c>
      <c r="AL136" s="138">
        <v>57211.44</v>
      </c>
      <c r="AM136" s="138">
        <v>391329.45</v>
      </c>
      <c r="AN136" s="138">
        <v>24381</v>
      </c>
      <c r="AO136" s="138">
        <v>0</v>
      </c>
      <c r="AP136" s="138">
        <v>130307.7</v>
      </c>
      <c r="AQ136" s="138">
        <v>91585.56</v>
      </c>
      <c r="AR136" s="138">
        <v>0</v>
      </c>
      <c r="AS136" s="138">
        <v>0</v>
      </c>
      <c r="AT136" s="138">
        <v>257591.06</v>
      </c>
      <c r="AU136" s="124">
        <v>34345401.159999996</v>
      </c>
    </row>
    <row r="137" spans="1:47" s="134" customFormat="1">
      <c r="A137" s="144" t="s">
        <v>490</v>
      </c>
      <c r="B137" s="195">
        <v>584028.80000000005</v>
      </c>
      <c r="C137" s="195">
        <v>0</v>
      </c>
      <c r="D137" s="195">
        <v>0</v>
      </c>
      <c r="E137" s="195">
        <v>2027.08</v>
      </c>
      <c r="F137" s="195">
        <v>0</v>
      </c>
      <c r="G137" s="195">
        <v>6131.32</v>
      </c>
      <c r="H137" s="195">
        <v>694.9</v>
      </c>
      <c r="I137" s="195">
        <v>0</v>
      </c>
      <c r="J137" s="195">
        <v>0</v>
      </c>
      <c r="K137" s="195">
        <v>0</v>
      </c>
      <c r="L137" s="195">
        <v>6651431.4400000004</v>
      </c>
      <c r="M137" s="195">
        <v>4721242.93</v>
      </c>
      <c r="N137" s="195">
        <v>0</v>
      </c>
      <c r="O137" s="195">
        <v>3585.63</v>
      </c>
      <c r="P137" s="195">
        <v>612.25</v>
      </c>
      <c r="Q137" s="195">
        <v>80</v>
      </c>
      <c r="R137" s="195">
        <v>2311828.7799999998</v>
      </c>
      <c r="S137" s="195">
        <v>557816.80000000005</v>
      </c>
      <c r="T137" s="195">
        <v>5871.16</v>
      </c>
      <c r="U137" s="195">
        <v>0</v>
      </c>
      <c r="V137" s="195">
        <v>1590298.31</v>
      </c>
      <c r="W137" s="195">
        <v>0</v>
      </c>
      <c r="X137" s="195">
        <v>3134</v>
      </c>
      <c r="Y137" s="195">
        <v>29981.83</v>
      </c>
      <c r="Z137" s="195">
        <v>0</v>
      </c>
      <c r="AA137" s="195">
        <v>604316.76</v>
      </c>
      <c r="AB137" s="195">
        <v>22854.78</v>
      </c>
      <c r="AC137" s="195">
        <v>5533180.9100000001</v>
      </c>
      <c r="AD137" s="195">
        <v>2540708.21</v>
      </c>
      <c r="AE137" s="195">
        <v>1756351.93</v>
      </c>
      <c r="AF137" s="195">
        <v>1656277.05</v>
      </c>
      <c r="AG137" s="195">
        <v>323952.3</v>
      </c>
      <c r="AH137" s="195">
        <v>0</v>
      </c>
      <c r="AI137" s="195">
        <v>0</v>
      </c>
      <c r="AJ137" s="195">
        <v>0</v>
      </c>
      <c r="AK137" s="195">
        <v>42480.67</v>
      </c>
      <c r="AL137" s="195">
        <v>99348.95</v>
      </c>
      <c r="AM137" s="195">
        <v>298562.87</v>
      </c>
      <c r="AN137" s="195">
        <v>19132.98</v>
      </c>
      <c r="AO137" s="195">
        <v>0</v>
      </c>
      <c r="AP137" s="195">
        <v>143663.57999999999</v>
      </c>
      <c r="AQ137" s="195">
        <v>29845.24</v>
      </c>
      <c r="AR137" s="195">
        <v>0</v>
      </c>
      <c r="AS137" s="195">
        <v>0</v>
      </c>
      <c r="AT137" s="195">
        <v>250885.21</v>
      </c>
      <c r="AU137" s="247">
        <v>29790326.670000002</v>
      </c>
    </row>
    <row r="138" spans="1:47" s="134" customFormat="1">
      <c r="A138" s="144" t="s">
        <v>493</v>
      </c>
      <c r="B138" s="73">
        <v>388200</v>
      </c>
      <c r="C138" s="73">
        <v>0</v>
      </c>
      <c r="D138" s="73">
        <v>27215.82</v>
      </c>
      <c r="E138" s="73">
        <v>1668</v>
      </c>
      <c r="F138" s="73">
        <v>1123.4000000000001</v>
      </c>
      <c r="G138" s="73">
        <v>23061.17</v>
      </c>
      <c r="H138" s="73">
        <v>3983.62</v>
      </c>
      <c r="I138" s="73">
        <v>0</v>
      </c>
      <c r="J138" s="73">
        <v>0</v>
      </c>
      <c r="K138" s="73">
        <v>0</v>
      </c>
      <c r="L138" s="73">
        <v>9250299.0399999991</v>
      </c>
      <c r="M138" s="73">
        <v>8159487.7699999996</v>
      </c>
      <c r="N138" s="73">
        <v>0</v>
      </c>
      <c r="O138" s="73">
        <v>1942.5</v>
      </c>
      <c r="P138" s="73">
        <v>0</v>
      </c>
      <c r="Q138" s="73">
        <v>0</v>
      </c>
      <c r="R138" s="73">
        <v>3417247.23</v>
      </c>
      <c r="S138" s="73">
        <v>288436.5</v>
      </c>
      <c r="T138" s="73">
        <v>644</v>
      </c>
      <c r="U138" s="73">
        <v>0</v>
      </c>
      <c r="V138" s="73">
        <v>2101951.91</v>
      </c>
      <c r="W138" s="73">
        <v>0</v>
      </c>
      <c r="X138" s="73">
        <v>6806</v>
      </c>
      <c r="Y138" s="73">
        <v>3922.6</v>
      </c>
      <c r="Z138" s="73">
        <v>0</v>
      </c>
      <c r="AA138" s="73">
        <v>364601.94</v>
      </c>
      <c r="AB138" s="73">
        <v>37100.660000000003</v>
      </c>
      <c r="AC138" s="73">
        <v>5138625.07</v>
      </c>
      <c r="AD138" s="73">
        <v>1289309.22</v>
      </c>
      <c r="AE138" s="73">
        <v>1793716.88</v>
      </c>
      <c r="AF138" s="73">
        <v>1125563.96</v>
      </c>
      <c r="AG138" s="73">
        <v>123091.62</v>
      </c>
      <c r="AH138" s="73">
        <v>0</v>
      </c>
      <c r="AI138" s="73">
        <v>0</v>
      </c>
      <c r="AJ138" s="73">
        <v>0</v>
      </c>
      <c r="AK138" s="73">
        <v>86261.08</v>
      </c>
      <c r="AL138" s="73">
        <v>405034.26</v>
      </c>
      <c r="AM138" s="73">
        <v>387511.75</v>
      </c>
      <c r="AN138" s="73">
        <v>69145.539999999994</v>
      </c>
      <c r="AO138" s="73">
        <v>0</v>
      </c>
      <c r="AP138" s="73">
        <v>132033.28</v>
      </c>
      <c r="AQ138" s="73">
        <v>8889.32</v>
      </c>
      <c r="AR138" s="73">
        <v>0</v>
      </c>
      <c r="AS138" s="73">
        <v>0</v>
      </c>
      <c r="AT138" s="73">
        <v>146690.65</v>
      </c>
      <c r="AU138" s="124">
        <v>34783564.789999999</v>
      </c>
    </row>
    <row r="139" spans="1:47" s="134" customFormat="1">
      <c r="A139" s="144" t="s">
        <v>495</v>
      </c>
      <c r="B139" s="74">
        <v>273712</v>
      </c>
      <c r="C139" s="74">
        <v>0</v>
      </c>
      <c r="D139" s="74">
        <v>23450.97</v>
      </c>
      <c r="E139" s="74">
        <v>1668</v>
      </c>
      <c r="F139" s="74">
        <v>921.24</v>
      </c>
      <c r="G139" s="74">
        <v>5899.22</v>
      </c>
      <c r="H139" s="74">
        <v>1456.58</v>
      </c>
      <c r="I139" s="74">
        <v>0</v>
      </c>
      <c r="J139" s="74">
        <v>963.64</v>
      </c>
      <c r="K139" s="74">
        <v>0</v>
      </c>
      <c r="L139" s="195">
        <v>7871668.3200000003</v>
      </c>
      <c r="M139" s="195">
        <v>5548423.2400000002</v>
      </c>
      <c r="N139" s="74">
        <v>0</v>
      </c>
      <c r="O139" s="74">
        <v>396.6</v>
      </c>
      <c r="P139" s="74">
        <v>91.41</v>
      </c>
      <c r="Q139" s="74">
        <v>2131.92</v>
      </c>
      <c r="R139" s="195">
        <v>2574241.0299999998</v>
      </c>
      <c r="S139" s="74">
        <v>194252.98</v>
      </c>
      <c r="T139" s="74">
        <v>17985.099999999999</v>
      </c>
      <c r="U139" s="74">
        <v>0</v>
      </c>
      <c r="V139" s="195">
        <v>1093261.6399999999</v>
      </c>
      <c r="W139" s="74">
        <v>0</v>
      </c>
      <c r="X139" s="74">
        <v>8705</v>
      </c>
      <c r="Y139" s="74">
        <v>1465.8</v>
      </c>
      <c r="Z139" s="74">
        <v>0</v>
      </c>
      <c r="AA139" s="74">
        <v>358426.14</v>
      </c>
      <c r="AB139" s="74">
        <v>49466.47</v>
      </c>
      <c r="AC139" s="195">
        <v>1652004.94</v>
      </c>
      <c r="AD139" s="74">
        <v>444029.04</v>
      </c>
      <c r="AE139" s="195">
        <v>1901902.81</v>
      </c>
      <c r="AF139" s="74">
        <v>693420.11</v>
      </c>
      <c r="AG139" s="74">
        <v>156595.57999999999</v>
      </c>
      <c r="AH139" s="74">
        <v>1379</v>
      </c>
      <c r="AI139" s="74">
        <v>0</v>
      </c>
      <c r="AJ139" s="74">
        <v>0</v>
      </c>
      <c r="AK139" s="74">
        <v>200588.52</v>
      </c>
      <c r="AL139" s="74">
        <v>173508.84</v>
      </c>
      <c r="AM139" s="74">
        <v>333254.19</v>
      </c>
      <c r="AN139" s="74">
        <v>95991.58</v>
      </c>
      <c r="AO139" s="74">
        <v>0</v>
      </c>
      <c r="AP139" s="74">
        <v>116170.41</v>
      </c>
      <c r="AQ139" s="74">
        <v>453.16</v>
      </c>
      <c r="AR139" s="74">
        <v>0</v>
      </c>
      <c r="AS139" s="74">
        <v>0</v>
      </c>
      <c r="AT139" s="74">
        <v>168732.98</v>
      </c>
      <c r="AU139" s="247">
        <v>23966618.460000001</v>
      </c>
    </row>
    <row r="140" spans="1:47" s="134" customFormat="1">
      <c r="A140" s="144" t="s">
        <v>497</v>
      </c>
      <c r="B140" s="81">
        <v>386988</v>
      </c>
      <c r="C140" s="81">
        <v>0</v>
      </c>
      <c r="D140" s="81">
        <v>0</v>
      </c>
      <c r="E140" s="81">
        <v>0</v>
      </c>
      <c r="F140" s="81">
        <v>201.6</v>
      </c>
      <c r="G140" s="81">
        <v>4669.66</v>
      </c>
      <c r="H140" s="81">
        <v>691.7</v>
      </c>
      <c r="I140" s="81">
        <v>0</v>
      </c>
      <c r="J140" s="81">
        <v>0</v>
      </c>
      <c r="K140" s="81">
        <v>680.35</v>
      </c>
      <c r="L140" s="81">
        <v>7426470.6699999999</v>
      </c>
      <c r="M140" s="81">
        <v>6121408.9299999997</v>
      </c>
      <c r="N140" s="81">
        <v>138.38</v>
      </c>
      <c r="O140" s="81">
        <v>1559.93</v>
      </c>
      <c r="P140" s="81">
        <v>0</v>
      </c>
      <c r="Q140" s="81">
        <v>9909.49</v>
      </c>
      <c r="R140" s="81">
        <v>2430395.77</v>
      </c>
      <c r="S140" s="81">
        <v>325709.13</v>
      </c>
      <c r="T140" s="81">
        <v>48534.86</v>
      </c>
      <c r="U140" s="81">
        <v>0</v>
      </c>
      <c r="V140" s="81">
        <v>1002776.58</v>
      </c>
      <c r="W140" s="81">
        <v>0</v>
      </c>
      <c r="X140" s="81">
        <v>7614.74</v>
      </c>
      <c r="Y140" s="81">
        <v>1225.2</v>
      </c>
      <c r="Z140" s="81">
        <v>0</v>
      </c>
      <c r="AA140" s="81">
        <v>509566.29</v>
      </c>
      <c r="AB140" s="81">
        <v>7035.76</v>
      </c>
      <c r="AC140" s="81">
        <v>794169.34</v>
      </c>
      <c r="AD140" s="81">
        <v>327907.02</v>
      </c>
      <c r="AE140" s="81" t="s">
        <v>499</v>
      </c>
      <c r="AF140" s="81">
        <v>1608883.37</v>
      </c>
      <c r="AG140" s="81">
        <v>199846.5</v>
      </c>
      <c r="AH140" s="81">
        <v>0</v>
      </c>
      <c r="AI140" s="81">
        <v>0</v>
      </c>
      <c r="AJ140" s="81">
        <v>1822</v>
      </c>
      <c r="AK140" s="81">
        <v>194999.84</v>
      </c>
      <c r="AL140" s="81">
        <v>149887.84</v>
      </c>
      <c r="AM140" s="81">
        <v>348174.2</v>
      </c>
      <c r="AN140" s="81">
        <v>0</v>
      </c>
      <c r="AO140" s="81">
        <v>0</v>
      </c>
      <c r="AP140" s="81">
        <v>126147.45</v>
      </c>
      <c r="AQ140" s="81">
        <v>635</v>
      </c>
      <c r="AR140" s="81">
        <v>0</v>
      </c>
      <c r="AS140" s="81">
        <v>0</v>
      </c>
      <c r="AT140" s="81">
        <v>123638.93</v>
      </c>
      <c r="AU140" s="124">
        <v>24149353.949999999</v>
      </c>
    </row>
    <row r="141" spans="1:47" s="134" customFormat="1">
      <c r="A141" s="144" t="s">
        <v>501</v>
      </c>
      <c r="B141" s="195">
        <v>238400</v>
      </c>
      <c r="C141" s="195">
        <v>0</v>
      </c>
      <c r="D141" s="195">
        <v>0</v>
      </c>
      <c r="E141" s="195">
        <v>1600</v>
      </c>
      <c r="F141" s="195">
        <v>456.1</v>
      </c>
      <c r="G141" s="195">
        <v>8225.3700000000008</v>
      </c>
      <c r="H141" s="195">
        <v>332.96</v>
      </c>
      <c r="I141" s="195">
        <v>0</v>
      </c>
      <c r="J141" s="195">
        <v>0</v>
      </c>
      <c r="K141" s="195">
        <v>32.130000000000003</v>
      </c>
      <c r="L141" s="195">
        <v>5875412.96</v>
      </c>
      <c r="M141" s="195">
        <v>6512397.71</v>
      </c>
      <c r="N141" s="195">
        <v>0</v>
      </c>
      <c r="O141" s="195">
        <v>969.79</v>
      </c>
      <c r="P141" s="195">
        <v>0.1</v>
      </c>
      <c r="Q141" s="195">
        <v>3356.74</v>
      </c>
      <c r="R141" s="195">
        <v>2875291.55</v>
      </c>
      <c r="S141" s="195">
        <v>796267.48</v>
      </c>
      <c r="T141" s="195">
        <v>368496.93</v>
      </c>
      <c r="U141" s="195">
        <v>0</v>
      </c>
      <c r="V141" s="195">
        <v>1167615.92</v>
      </c>
      <c r="W141" s="195">
        <v>0</v>
      </c>
      <c r="X141" s="195">
        <v>0</v>
      </c>
      <c r="Y141" s="195">
        <v>0</v>
      </c>
      <c r="Z141" s="195">
        <v>0</v>
      </c>
      <c r="AA141" s="195">
        <v>235741</v>
      </c>
      <c r="AB141" s="195">
        <v>30499.41</v>
      </c>
      <c r="AC141" s="195">
        <v>4701400.9000000004</v>
      </c>
      <c r="AD141" s="195">
        <v>874767.07</v>
      </c>
      <c r="AE141" s="195">
        <v>2089740.33</v>
      </c>
      <c r="AF141" s="195">
        <v>1884674.09</v>
      </c>
      <c r="AG141" s="195">
        <v>284112.96999999997</v>
      </c>
      <c r="AH141" s="195">
        <v>0</v>
      </c>
      <c r="AI141" s="195">
        <v>0</v>
      </c>
      <c r="AJ141" s="195">
        <v>2523.85</v>
      </c>
      <c r="AK141" s="195">
        <v>246741.62</v>
      </c>
      <c r="AL141" s="195">
        <v>66148.429999999993</v>
      </c>
      <c r="AM141" s="195">
        <v>347933.63</v>
      </c>
      <c r="AN141" s="195">
        <v>93236</v>
      </c>
      <c r="AO141" s="195">
        <v>0</v>
      </c>
      <c r="AP141" s="195">
        <v>174803.19</v>
      </c>
      <c r="AQ141" s="195">
        <v>589.44000000000005</v>
      </c>
      <c r="AR141" s="195">
        <v>0</v>
      </c>
      <c r="AS141" s="195">
        <v>0</v>
      </c>
      <c r="AT141" s="195">
        <v>191328.3</v>
      </c>
      <c r="AU141" s="247">
        <v>29073095.969999999</v>
      </c>
    </row>
    <row r="142" spans="1:47" s="134" customFormat="1">
      <c r="A142" s="144" t="s">
        <v>504</v>
      </c>
      <c r="B142" s="81">
        <v>180724</v>
      </c>
      <c r="C142" s="81">
        <v>0</v>
      </c>
      <c r="D142" s="81">
        <v>0</v>
      </c>
      <c r="E142" s="81">
        <v>3901.48</v>
      </c>
      <c r="F142" s="81">
        <v>718.54</v>
      </c>
      <c r="G142" s="81">
        <v>20008.46</v>
      </c>
      <c r="H142" s="81">
        <v>1006.93</v>
      </c>
      <c r="I142" s="81">
        <v>0</v>
      </c>
      <c r="J142" s="81">
        <v>0</v>
      </c>
      <c r="K142" s="81">
        <v>824.83</v>
      </c>
      <c r="L142" s="81">
        <v>5109859.8099999996</v>
      </c>
      <c r="M142" s="81">
        <v>6628754.2800000003</v>
      </c>
      <c r="N142" s="81">
        <v>157.58000000000001</v>
      </c>
      <c r="O142" s="81">
        <v>5845.83</v>
      </c>
      <c r="P142" s="81">
        <v>613.19000000000005</v>
      </c>
      <c r="Q142" s="81">
        <v>0</v>
      </c>
      <c r="R142" s="81">
        <v>2571829.9900000002</v>
      </c>
      <c r="S142" s="81">
        <v>1318966.79</v>
      </c>
      <c r="T142" s="81">
        <v>89338.72</v>
      </c>
      <c r="U142" s="81">
        <v>0</v>
      </c>
      <c r="V142" s="81">
        <v>1169877.83</v>
      </c>
      <c r="W142" s="81">
        <v>0</v>
      </c>
      <c r="X142" s="81">
        <v>8238.36</v>
      </c>
      <c r="Y142" s="81">
        <v>0</v>
      </c>
      <c r="Z142" s="81">
        <v>0</v>
      </c>
      <c r="AA142" s="81">
        <v>576390.32999999996</v>
      </c>
      <c r="AB142" s="81">
        <v>21714.45</v>
      </c>
      <c r="AC142" s="81">
        <v>3044054.42</v>
      </c>
      <c r="AD142" s="81">
        <v>497415.66</v>
      </c>
      <c r="AE142" s="81" t="s">
        <v>506</v>
      </c>
      <c r="AF142" s="81">
        <v>1520078.18</v>
      </c>
      <c r="AG142" s="81">
        <v>166154</v>
      </c>
      <c r="AH142" s="81">
        <v>0</v>
      </c>
      <c r="AI142" s="81">
        <v>0</v>
      </c>
      <c r="AJ142" s="81">
        <v>0</v>
      </c>
      <c r="AK142" s="81">
        <v>106579</v>
      </c>
      <c r="AL142" s="81">
        <v>66465.41</v>
      </c>
      <c r="AM142" s="81">
        <v>233170.84</v>
      </c>
      <c r="AN142" s="81">
        <v>7920</v>
      </c>
      <c r="AO142" s="81">
        <v>0</v>
      </c>
      <c r="AP142" s="81">
        <v>169669.54</v>
      </c>
      <c r="AQ142" s="81">
        <v>14877.32</v>
      </c>
      <c r="AR142" s="81">
        <v>0</v>
      </c>
      <c r="AS142" s="81">
        <v>0</v>
      </c>
      <c r="AT142" s="81">
        <v>290507.19</v>
      </c>
      <c r="AU142" s="124">
        <v>25514906.460000001</v>
      </c>
    </row>
    <row r="143" spans="1:47" s="134" customFormat="1">
      <c r="A143" s="144" t="s">
        <v>507</v>
      </c>
      <c r="B143" s="195">
        <v>0</v>
      </c>
      <c r="C143" s="195">
        <v>2.81</v>
      </c>
      <c r="D143" s="195">
        <v>0</v>
      </c>
      <c r="E143" s="195">
        <v>13297.56</v>
      </c>
      <c r="F143" s="195">
        <v>732.54</v>
      </c>
      <c r="G143" s="195">
        <v>12593.15</v>
      </c>
      <c r="H143" s="195">
        <v>2925.29</v>
      </c>
      <c r="I143" s="195">
        <v>0</v>
      </c>
      <c r="J143" s="195">
        <v>0</v>
      </c>
      <c r="K143" s="195">
        <v>0</v>
      </c>
      <c r="L143" s="195">
        <v>5101189.58</v>
      </c>
      <c r="M143" s="195">
        <v>6040776.8799999999</v>
      </c>
      <c r="N143" s="195">
        <v>0</v>
      </c>
      <c r="O143" s="195">
        <v>3418.31</v>
      </c>
      <c r="P143" s="195">
        <v>752.24</v>
      </c>
      <c r="Q143" s="195">
        <v>434.01</v>
      </c>
      <c r="R143" s="195">
        <v>2637847.83</v>
      </c>
      <c r="S143" s="195">
        <v>1679582.85</v>
      </c>
      <c r="T143" s="195">
        <v>57087.65</v>
      </c>
      <c r="U143" s="195">
        <v>0</v>
      </c>
      <c r="V143" s="195">
        <v>1258637.1599999999</v>
      </c>
      <c r="W143" s="195">
        <v>0</v>
      </c>
      <c r="X143" s="195">
        <v>0</v>
      </c>
      <c r="Y143" s="195">
        <v>0</v>
      </c>
      <c r="Z143" s="195">
        <v>40</v>
      </c>
      <c r="AA143" s="195">
        <v>587360.65</v>
      </c>
      <c r="AB143" s="195">
        <v>21839.53</v>
      </c>
      <c r="AC143" s="195">
        <v>457680.48</v>
      </c>
      <c r="AD143" s="195">
        <v>595166.07999999996</v>
      </c>
      <c r="AE143" s="195">
        <v>1364629.91</v>
      </c>
      <c r="AF143" s="195">
        <v>1212147.23</v>
      </c>
      <c r="AG143" s="195">
        <v>177157.84</v>
      </c>
      <c r="AH143" s="195">
        <v>0</v>
      </c>
      <c r="AI143" s="195">
        <v>0</v>
      </c>
      <c r="AJ143" s="195">
        <v>0</v>
      </c>
      <c r="AK143" s="195">
        <v>105411.85</v>
      </c>
      <c r="AL143" s="195">
        <v>133497.03</v>
      </c>
      <c r="AM143" s="195">
        <v>190682.96</v>
      </c>
      <c r="AN143" s="195">
        <v>26400</v>
      </c>
      <c r="AO143" s="195">
        <v>0</v>
      </c>
      <c r="AP143" s="195">
        <v>169902.57</v>
      </c>
      <c r="AQ143" s="195">
        <v>107042.08</v>
      </c>
      <c r="AR143" s="195">
        <v>0</v>
      </c>
      <c r="AS143" s="195">
        <v>0</v>
      </c>
      <c r="AT143" s="195">
        <v>379512.19</v>
      </c>
      <c r="AU143" s="247">
        <v>22337748.260000002</v>
      </c>
    </row>
    <row r="144" spans="1:47" s="134" customFormat="1">
      <c r="A144" s="144" t="s">
        <v>510</v>
      </c>
      <c r="B144" s="81">
        <v>0</v>
      </c>
      <c r="C144" s="81">
        <v>0</v>
      </c>
      <c r="D144" s="81">
        <v>0</v>
      </c>
      <c r="E144" s="81">
        <v>11275.9</v>
      </c>
      <c r="F144" s="81">
        <v>1491.13</v>
      </c>
      <c r="G144" s="81">
        <v>7631.47</v>
      </c>
      <c r="H144" s="81">
        <v>1686.17</v>
      </c>
      <c r="I144" s="81">
        <v>0</v>
      </c>
      <c r="J144" s="81">
        <v>0</v>
      </c>
      <c r="K144" s="81">
        <v>1272.3399999999999</v>
      </c>
      <c r="L144" s="81">
        <v>4907157.5999999996</v>
      </c>
      <c r="M144" s="81">
        <v>5209650.5599999996</v>
      </c>
      <c r="N144" s="81">
        <v>0</v>
      </c>
      <c r="O144" s="81">
        <v>3161.2</v>
      </c>
      <c r="P144" s="81">
        <v>0</v>
      </c>
      <c r="Q144" s="81">
        <v>0</v>
      </c>
      <c r="R144" s="81">
        <v>2585955.17</v>
      </c>
      <c r="S144" s="81">
        <v>1824678.05</v>
      </c>
      <c r="T144" s="81">
        <v>77381.48</v>
      </c>
      <c r="U144" s="81">
        <v>0</v>
      </c>
      <c r="V144" s="81">
        <v>2055784.36</v>
      </c>
      <c r="W144" s="81">
        <v>0</v>
      </c>
      <c r="X144" s="81">
        <v>0</v>
      </c>
      <c r="Y144" s="81">
        <v>0</v>
      </c>
      <c r="Z144" s="81">
        <v>0</v>
      </c>
      <c r="AA144" s="81">
        <v>998704.5</v>
      </c>
      <c r="AB144" s="81">
        <v>7335.6</v>
      </c>
      <c r="AC144" s="81">
        <v>2655824.75</v>
      </c>
      <c r="AD144" s="81">
        <v>1070538.96</v>
      </c>
      <c r="AE144" s="81">
        <v>1939851.59</v>
      </c>
      <c r="AF144" s="81">
        <v>1517292.58</v>
      </c>
      <c r="AG144" s="81">
        <v>296864.75</v>
      </c>
      <c r="AH144" s="81">
        <v>0</v>
      </c>
      <c r="AI144" s="81">
        <v>0</v>
      </c>
      <c r="AJ144" s="81">
        <v>704</v>
      </c>
      <c r="AK144" s="81">
        <v>40710</v>
      </c>
      <c r="AL144" s="81">
        <v>71702.59</v>
      </c>
      <c r="AM144" s="81">
        <v>211126.56</v>
      </c>
      <c r="AN144" s="81">
        <v>34490</v>
      </c>
      <c r="AO144" s="81">
        <v>0</v>
      </c>
      <c r="AP144" s="81">
        <v>126970</v>
      </c>
      <c r="AQ144" s="81">
        <v>114424.64</v>
      </c>
      <c r="AR144" s="81">
        <v>0</v>
      </c>
      <c r="AS144" s="81">
        <v>0</v>
      </c>
      <c r="AT144" s="81">
        <v>388111.78</v>
      </c>
      <c r="AU144" s="124">
        <v>26161777.73</v>
      </c>
    </row>
    <row r="145" spans="1:47" s="134" customFormat="1">
      <c r="A145" s="144" t="s">
        <v>512</v>
      </c>
      <c r="B145" s="195">
        <v>0</v>
      </c>
      <c r="C145" s="195">
        <v>0</v>
      </c>
      <c r="D145" s="195">
        <v>0</v>
      </c>
      <c r="E145" s="195">
        <v>1464.48</v>
      </c>
      <c r="F145" s="195">
        <v>606.32000000000005</v>
      </c>
      <c r="G145" s="195">
        <v>5010.32</v>
      </c>
      <c r="H145" s="195">
        <v>1899.81</v>
      </c>
      <c r="I145" s="195">
        <v>0</v>
      </c>
      <c r="J145" s="195">
        <v>0</v>
      </c>
      <c r="K145" s="195">
        <v>1391.02</v>
      </c>
      <c r="L145" s="195">
        <v>5082071.5599999996</v>
      </c>
      <c r="M145" s="195">
        <v>4610178.46</v>
      </c>
      <c r="N145" s="195">
        <v>0</v>
      </c>
      <c r="O145" s="195">
        <v>2929.17</v>
      </c>
      <c r="P145" s="195">
        <v>769.67</v>
      </c>
      <c r="Q145" s="195">
        <v>90</v>
      </c>
      <c r="R145" s="195">
        <v>2332705.48</v>
      </c>
      <c r="S145" s="195">
        <v>1643913.45</v>
      </c>
      <c r="T145" s="195">
        <v>392481.09</v>
      </c>
      <c r="U145" s="195">
        <v>0</v>
      </c>
      <c r="V145" s="195">
        <v>1981624.97</v>
      </c>
      <c r="W145" s="195">
        <v>0</v>
      </c>
      <c r="X145" s="195">
        <v>9512</v>
      </c>
      <c r="Y145" s="195">
        <v>61091.040000000001</v>
      </c>
      <c r="Z145" s="195">
        <v>0</v>
      </c>
      <c r="AA145" s="195">
        <v>1352630.22</v>
      </c>
      <c r="AB145" s="195">
        <v>10264.219999999999</v>
      </c>
      <c r="AC145" s="195">
        <v>5314649.96</v>
      </c>
      <c r="AD145" s="195">
        <v>2306365.54</v>
      </c>
      <c r="AE145" s="195">
        <v>1831419.95</v>
      </c>
      <c r="AF145" s="195">
        <v>2110198.12</v>
      </c>
      <c r="AG145" s="195">
        <v>206600.05</v>
      </c>
      <c r="AH145" s="195">
        <v>0</v>
      </c>
      <c r="AI145" s="195">
        <v>0</v>
      </c>
      <c r="AJ145" s="195">
        <v>5211.5200000000004</v>
      </c>
      <c r="AK145" s="195">
        <v>51316.36</v>
      </c>
      <c r="AL145" s="195">
        <v>25800</v>
      </c>
      <c r="AM145" s="195">
        <v>273072.36</v>
      </c>
      <c r="AN145" s="195">
        <v>44453</v>
      </c>
      <c r="AO145" s="195">
        <v>0</v>
      </c>
      <c r="AP145" s="195">
        <v>148554.06</v>
      </c>
      <c r="AQ145" s="195">
        <v>51710.76</v>
      </c>
      <c r="AR145" s="195">
        <v>0</v>
      </c>
      <c r="AS145" s="195">
        <v>0</v>
      </c>
      <c r="AT145" s="195">
        <v>280726.98</v>
      </c>
      <c r="AU145" s="247">
        <v>30140711.940000001</v>
      </c>
    </row>
    <row r="146" spans="1:47" s="134" customFormat="1">
      <c r="A146" s="150"/>
      <c r="B146" s="122">
        <f>+SUM(B134:B145)</f>
        <v>3249392.4000000004</v>
      </c>
      <c r="C146" s="122">
        <f t="shared" ref="C146:AU146" si="74">+SUM(C134:C145)</f>
        <v>6.12</v>
      </c>
      <c r="D146" s="122">
        <f t="shared" si="74"/>
        <v>61642.520000000004</v>
      </c>
      <c r="E146" s="122">
        <f t="shared" si="74"/>
        <v>40147</v>
      </c>
      <c r="F146" s="122">
        <f t="shared" si="74"/>
        <v>7660.25</v>
      </c>
      <c r="G146" s="122">
        <f t="shared" si="74"/>
        <v>111992.01000000001</v>
      </c>
      <c r="H146" s="122">
        <f t="shared" si="74"/>
        <v>17870.189999999999</v>
      </c>
      <c r="I146" s="122">
        <f t="shared" si="74"/>
        <v>828.09</v>
      </c>
      <c r="J146" s="122">
        <f t="shared" si="74"/>
        <v>963.73</v>
      </c>
      <c r="K146" s="122">
        <f t="shared" si="74"/>
        <v>5482.6</v>
      </c>
      <c r="L146" s="122">
        <f t="shared" si="74"/>
        <v>77148675.840000004</v>
      </c>
      <c r="M146" s="122">
        <f t="shared" si="74"/>
        <v>70010300.659999996</v>
      </c>
      <c r="N146" s="122">
        <f t="shared" si="74"/>
        <v>295.96000000000004</v>
      </c>
      <c r="O146" s="122">
        <f t="shared" si="74"/>
        <v>33928.14</v>
      </c>
      <c r="P146" s="122">
        <f t="shared" si="74"/>
        <v>24025.339999999997</v>
      </c>
      <c r="Q146" s="122">
        <f t="shared" si="74"/>
        <v>16005.29</v>
      </c>
      <c r="R146" s="122">
        <f t="shared" si="74"/>
        <v>31339038.960000005</v>
      </c>
      <c r="S146" s="122">
        <f t="shared" si="74"/>
        <v>13224812.99</v>
      </c>
      <c r="T146" s="122">
        <f t="shared" si="74"/>
        <v>1477158.78</v>
      </c>
      <c r="U146" s="122">
        <f t="shared" si="74"/>
        <v>0</v>
      </c>
      <c r="V146" s="122">
        <f t="shared" si="74"/>
        <v>21026327.969999999</v>
      </c>
      <c r="W146" s="122">
        <f t="shared" si="74"/>
        <v>0</v>
      </c>
      <c r="X146" s="122">
        <f t="shared" si="74"/>
        <v>55663.1</v>
      </c>
      <c r="Y146" s="122">
        <f t="shared" si="74"/>
        <v>348217.23999999993</v>
      </c>
      <c r="Z146" s="122">
        <f t="shared" si="74"/>
        <v>40</v>
      </c>
      <c r="AA146" s="122">
        <f t="shared" si="74"/>
        <v>6410092.4199999999</v>
      </c>
      <c r="AB146" s="122">
        <f t="shared" si="74"/>
        <v>243151.60000000003</v>
      </c>
      <c r="AC146" s="122">
        <f t="shared" si="74"/>
        <v>46809386.330000006</v>
      </c>
      <c r="AD146" s="122">
        <f t="shared" si="74"/>
        <v>16734679.149999999</v>
      </c>
      <c r="AE146" s="122">
        <f t="shared" si="74"/>
        <v>19037896.359999999</v>
      </c>
      <c r="AF146" s="122">
        <f t="shared" si="74"/>
        <v>16589944.530000001</v>
      </c>
      <c r="AG146" s="122">
        <f t="shared" si="74"/>
        <v>2507120.5299999998</v>
      </c>
      <c r="AH146" s="122">
        <f t="shared" si="74"/>
        <v>3408.26</v>
      </c>
      <c r="AI146" s="122">
        <f t="shared" si="74"/>
        <v>0</v>
      </c>
      <c r="AJ146" s="122">
        <f t="shared" si="74"/>
        <v>10261.370000000001</v>
      </c>
      <c r="AK146" s="122">
        <f t="shared" si="74"/>
        <v>1331535.4800000002</v>
      </c>
      <c r="AL146" s="122">
        <f t="shared" si="74"/>
        <v>1362545.49</v>
      </c>
      <c r="AM146" s="122">
        <f t="shared" si="74"/>
        <v>3654167.9</v>
      </c>
      <c r="AN146" s="122">
        <f t="shared" si="74"/>
        <v>490269.1</v>
      </c>
      <c r="AO146" s="122">
        <f t="shared" si="74"/>
        <v>0</v>
      </c>
      <c r="AP146" s="122">
        <f t="shared" si="74"/>
        <v>1704437.8800000001</v>
      </c>
      <c r="AQ146" s="122">
        <f t="shared" si="74"/>
        <v>494240.24000000005</v>
      </c>
      <c r="AR146" s="122">
        <f t="shared" si="74"/>
        <v>0</v>
      </c>
      <c r="AS146" s="122">
        <f t="shared" si="74"/>
        <v>0</v>
      </c>
      <c r="AT146" s="122">
        <f t="shared" si="74"/>
        <v>2901224.6</v>
      </c>
      <c r="AU146" s="176">
        <f t="shared" si="74"/>
        <v>342161745.34000003</v>
      </c>
    </row>
    <row r="147" spans="1:47" s="134" customFormat="1">
      <c r="A147" s="144" t="s">
        <v>514</v>
      </c>
      <c r="B147" s="81">
        <v>0</v>
      </c>
      <c r="C147" s="81">
        <v>0</v>
      </c>
      <c r="D147" s="81">
        <v>0</v>
      </c>
      <c r="E147" s="81">
        <v>464.48</v>
      </c>
      <c r="F147" s="81">
        <v>0</v>
      </c>
      <c r="G147" s="81">
        <v>9971.4500000000007</v>
      </c>
      <c r="H147" s="81">
        <v>1817.15</v>
      </c>
      <c r="I147" s="81">
        <v>0</v>
      </c>
      <c r="J147" s="81">
        <v>0</v>
      </c>
      <c r="K147" s="81">
        <v>50</v>
      </c>
      <c r="L147" s="81">
        <v>6553778.9000000004</v>
      </c>
      <c r="M147" s="81">
        <v>5385096.7800000003</v>
      </c>
      <c r="N147" s="81">
        <v>0</v>
      </c>
      <c r="O147" s="81">
        <v>235</v>
      </c>
      <c r="P147" s="81">
        <v>0</v>
      </c>
      <c r="Q147" s="81">
        <v>9</v>
      </c>
      <c r="R147" s="81">
        <v>2470373.59</v>
      </c>
      <c r="S147" s="81">
        <v>2030487.89</v>
      </c>
      <c r="T147" s="81">
        <v>243314.2</v>
      </c>
      <c r="U147" s="81">
        <v>0</v>
      </c>
      <c r="V147" s="81">
        <v>1837440.2</v>
      </c>
      <c r="W147" s="81">
        <v>0</v>
      </c>
      <c r="X147" s="81">
        <v>5952</v>
      </c>
      <c r="Y147" s="81">
        <v>301859.95</v>
      </c>
      <c r="Z147" s="81">
        <v>0</v>
      </c>
      <c r="AA147" s="81">
        <v>398519.17</v>
      </c>
      <c r="AB147" s="81">
        <v>21029.31</v>
      </c>
      <c r="AC147" s="81">
        <v>7447423.9299999997</v>
      </c>
      <c r="AD147" s="81">
        <v>3061559.29</v>
      </c>
      <c r="AE147" s="81">
        <v>1922186.71</v>
      </c>
      <c r="AF147" s="81">
        <v>1415934.62</v>
      </c>
      <c r="AG147" s="81">
        <v>120309.87</v>
      </c>
      <c r="AH147" s="81">
        <v>305.99</v>
      </c>
      <c r="AI147" s="81">
        <v>0</v>
      </c>
      <c r="AJ147" s="81">
        <v>664.25</v>
      </c>
      <c r="AK147" s="81">
        <v>37366.71</v>
      </c>
      <c r="AL147" s="81">
        <v>40107.56</v>
      </c>
      <c r="AM147" s="81">
        <v>319585.03999999998</v>
      </c>
      <c r="AN147" s="81">
        <v>43576</v>
      </c>
      <c r="AO147" s="81">
        <v>0</v>
      </c>
      <c r="AP147" s="81">
        <v>154862.88</v>
      </c>
      <c r="AQ147" s="81">
        <v>53887.68</v>
      </c>
      <c r="AR147" s="81">
        <v>0</v>
      </c>
      <c r="AS147" s="81">
        <v>0</v>
      </c>
      <c r="AT147" s="81">
        <v>220235.55</v>
      </c>
      <c r="AU147" s="124">
        <v>34098405.149999999</v>
      </c>
    </row>
    <row r="148" spans="1:47" s="134" customFormat="1">
      <c r="A148" s="144" t="s">
        <v>516</v>
      </c>
      <c r="B148" s="195">
        <v>0</v>
      </c>
      <c r="C148" s="195">
        <v>100</v>
      </c>
      <c r="D148" s="195">
        <v>0</v>
      </c>
      <c r="E148" s="195">
        <v>0</v>
      </c>
      <c r="F148" s="195">
        <v>1209.5999999999999</v>
      </c>
      <c r="G148" s="195">
        <v>28213.599999999999</v>
      </c>
      <c r="H148" s="195">
        <v>2075.13</v>
      </c>
      <c r="I148" s="195">
        <v>0</v>
      </c>
      <c r="J148" s="195">
        <v>0</v>
      </c>
      <c r="K148" s="195">
        <v>231.36</v>
      </c>
      <c r="L148" s="195">
        <v>6331110.8099999996</v>
      </c>
      <c r="M148" s="195">
        <v>6009436.7300000004</v>
      </c>
      <c r="N148" s="195">
        <v>0</v>
      </c>
      <c r="O148" s="195">
        <v>545.61</v>
      </c>
      <c r="P148" s="195">
        <v>1806.99</v>
      </c>
      <c r="Q148" s="195">
        <v>326.08</v>
      </c>
      <c r="R148" s="195">
        <v>2009884.93</v>
      </c>
      <c r="S148" s="195">
        <v>1226506.76</v>
      </c>
      <c r="T148" s="195">
        <v>180483</v>
      </c>
      <c r="U148" s="195">
        <v>0</v>
      </c>
      <c r="V148" s="195">
        <v>1546974.97</v>
      </c>
      <c r="W148" s="195">
        <v>0</v>
      </c>
      <c r="X148" s="195">
        <v>0</v>
      </c>
      <c r="Y148" s="195">
        <v>541636.21</v>
      </c>
      <c r="Z148" s="195">
        <v>37</v>
      </c>
      <c r="AA148" s="195">
        <v>312684.87</v>
      </c>
      <c r="AB148" s="195">
        <v>8407.33</v>
      </c>
      <c r="AC148" s="195">
        <v>5877103.6299999999</v>
      </c>
      <c r="AD148" s="195">
        <v>2680986.06</v>
      </c>
      <c r="AE148" s="195">
        <v>1980210.45</v>
      </c>
      <c r="AF148" s="195">
        <v>886396.85</v>
      </c>
      <c r="AG148" s="195">
        <v>119583</v>
      </c>
      <c r="AH148" s="195">
        <v>0</v>
      </c>
      <c r="AI148" s="195">
        <v>0</v>
      </c>
      <c r="AJ148" s="195">
        <v>2208</v>
      </c>
      <c r="AK148" s="195">
        <v>136909.70000000001</v>
      </c>
      <c r="AL148" s="195">
        <v>84352.48</v>
      </c>
      <c r="AM148" s="195">
        <v>363206.6</v>
      </c>
      <c r="AN148" s="195">
        <v>0</v>
      </c>
      <c r="AO148" s="195">
        <v>0</v>
      </c>
      <c r="AP148" s="195">
        <v>97604.24</v>
      </c>
      <c r="AQ148" s="195">
        <v>100622.6</v>
      </c>
      <c r="AR148" s="195">
        <v>0</v>
      </c>
      <c r="AS148" s="195">
        <v>0</v>
      </c>
      <c r="AT148" s="195">
        <v>371212.39</v>
      </c>
      <c r="AU148" s="247" t="s">
        <v>520</v>
      </c>
    </row>
    <row r="149" spans="1:47" s="134" customFormat="1">
      <c r="A149" s="144" t="s">
        <v>517</v>
      </c>
      <c r="B149" s="81">
        <v>90.72</v>
      </c>
      <c r="C149" s="81">
        <v>0</v>
      </c>
      <c r="D149" s="81">
        <v>16102.69</v>
      </c>
      <c r="E149" s="81">
        <v>1015.22</v>
      </c>
      <c r="F149" s="81">
        <v>355.2</v>
      </c>
      <c r="G149" s="81">
        <v>10086.530000000001</v>
      </c>
      <c r="H149" s="81">
        <v>1464.99</v>
      </c>
      <c r="I149" s="81">
        <v>0</v>
      </c>
      <c r="J149" s="81">
        <v>0</v>
      </c>
      <c r="K149" s="81">
        <v>0</v>
      </c>
      <c r="L149" s="81">
        <v>6398862.7599999998</v>
      </c>
      <c r="M149" s="81">
        <v>4499037.41</v>
      </c>
      <c r="N149" s="81">
        <v>0</v>
      </c>
      <c r="O149" s="81">
        <v>0</v>
      </c>
      <c r="P149" s="81">
        <v>612.24</v>
      </c>
      <c r="Q149" s="81">
        <v>0</v>
      </c>
      <c r="R149" s="81">
        <v>1724837.74</v>
      </c>
      <c r="S149" s="81">
        <v>1076645.3500000001</v>
      </c>
      <c r="T149" s="81">
        <v>21110.6</v>
      </c>
      <c r="U149" s="81">
        <v>0</v>
      </c>
      <c r="V149" s="81">
        <v>853428.17</v>
      </c>
      <c r="W149" s="81">
        <v>0</v>
      </c>
      <c r="X149" s="81">
        <v>5356</v>
      </c>
      <c r="Y149" s="81">
        <v>483906.56</v>
      </c>
      <c r="Z149" s="81">
        <v>77.56</v>
      </c>
      <c r="AA149" s="81">
        <v>515824.71</v>
      </c>
      <c r="AB149" s="81">
        <v>48388.61</v>
      </c>
      <c r="AC149" s="81">
        <v>6939329.8700000001</v>
      </c>
      <c r="AD149" s="81">
        <v>2330266.7799999998</v>
      </c>
      <c r="AE149" s="81">
        <v>1364318.42</v>
      </c>
      <c r="AF149" s="81">
        <v>1745959.76</v>
      </c>
      <c r="AG149" s="81">
        <v>248176.87</v>
      </c>
      <c r="AH149" s="81">
        <v>0</v>
      </c>
      <c r="AI149" s="81">
        <v>0</v>
      </c>
      <c r="AJ149" s="81">
        <v>0</v>
      </c>
      <c r="AK149" s="81">
        <v>92042.15</v>
      </c>
      <c r="AL149" s="81">
        <v>61534.77</v>
      </c>
      <c r="AM149" s="81">
        <v>358908.28</v>
      </c>
      <c r="AN149" s="81">
        <v>25299</v>
      </c>
      <c r="AO149" s="81">
        <v>0</v>
      </c>
      <c r="AP149" s="81">
        <v>34297.360000000001</v>
      </c>
      <c r="AQ149" s="81">
        <v>111832.92</v>
      </c>
      <c r="AR149" s="81">
        <v>0</v>
      </c>
      <c r="AS149" s="81">
        <v>0</v>
      </c>
      <c r="AT149" s="81">
        <v>184738.67</v>
      </c>
      <c r="AU149" s="124" t="s">
        <v>521</v>
      </c>
    </row>
    <row r="150" spans="1:47" s="134" customFormat="1">
      <c r="A150" s="144" t="s">
        <v>523</v>
      </c>
      <c r="B150" s="74">
        <v>0</v>
      </c>
      <c r="C150" s="74">
        <v>0</v>
      </c>
      <c r="D150" s="74">
        <v>0</v>
      </c>
      <c r="E150" s="74">
        <v>0.48</v>
      </c>
      <c r="F150" s="74">
        <v>0</v>
      </c>
      <c r="G150" s="74">
        <v>22469.119999999999</v>
      </c>
      <c r="H150" s="74">
        <v>2976.01</v>
      </c>
      <c r="I150" s="74">
        <v>0</v>
      </c>
      <c r="J150" s="74">
        <v>0</v>
      </c>
      <c r="K150" s="74">
        <v>0</v>
      </c>
      <c r="L150" s="195">
        <v>7605035.4000000004</v>
      </c>
      <c r="M150" s="195">
        <v>5266150.5</v>
      </c>
      <c r="N150" s="74">
        <v>0</v>
      </c>
      <c r="O150" s="74">
        <v>0</v>
      </c>
      <c r="P150" s="74">
        <v>616.05999999999995</v>
      </c>
      <c r="Q150" s="74">
        <v>0</v>
      </c>
      <c r="R150" s="195">
        <v>2159893.2200000002</v>
      </c>
      <c r="S150" s="195">
        <v>1036012.26</v>
      </c>
      <c r="T150" s="74">
        <v>3694</v>
      </c>
      <c r="U150" s="74">
        <v>0</v>
      </c>
      <c r="V150" s="195">
        <v>1399406.18</v>
      </c>
      <c r="W150" s="74">
        <v>0</v>
      </c>
      <c r="X150" s="74">
        <v>2572</v>
      </c>
      <c r="Y150" s="74">
        <v>170244.44</v>
      </c>
      <c r="Z150" s="74">
        <v>0</v>
      </c>
      <c r="AA150" s="74">
        <v>528651.92000000004</v>
      </c>
      <c r="AB150" s="74">
        <v>5068.66</v>
      </c>
      <c r="AC150" s="195">
        <v>7632350.4000000004</v>
      </c>
      <c r="AD150" s="74">
        <v>3656815.63</v>
      </c>
      <c r="AE150" s="195">
        <v>1347551.74</v>
      </c>
      <c r="AF150" s="195">
        <v>1213382.6499999999</v>
      </c>
      <c r="AG150" s="74">
        <v>225334.46</v>
      </c>
      <c r="AH150" s="74">
        <v>0</v>
      </c>
      <c r="AI150" s="74">
        <v>0</v>
      </c>
      <c r="AJ150" s="74">
        <v>0</v>
      </c>
      <c r="AK150" s="74">
        <v>57666.85</v>
      </c>
      <c r="AL150" s="74">
        <v>81735.03</v>
      </c>
      <c r="AM150" s="74">
        <v>304895.28000000003</v>
      </c>
      <c r="AN150" s="74">
        <v>55834.15</v>
      </c>
      <c r="AO150" s="74">
        <v>0</v>
      </c>
      <c r="AP150" s="74">
        <v>75319.600000000006</v>
      </c>
      <c r="AQ150" s="74">
        <v>72212.56</v>
      </c>
      <c r="AR150" s="74">
        <v>0</v>
      </c>
      <c r="AS150" s="74">
        <v>907.2</v>
      </c>
      <c r="AT150" s="74">
        <v>190275.9</v>
      </c>
      <c r="AU150" s="247">
        <v>33117071.699999999</v>
      </c>
    </row>
    <row r="151" spans="1:47" s="134" customFormat="1">
      <c r="A151" s="144" t="s">
        <v>528</v>
      </c>
      <c r="B151" s="81">
        <v>0</v>
      </c>
      <c r="C151" s="81">
        <v>99.79</v>
      </c>
      <c r="D151" s="81">
        <v>0</v>
      </c>
      <c r="E151" s="81">
        <v>1304.45</v>
      </c>
      <c r="F151" s="81">
        <v>0</v>
      </c>
      <c r="G151" s="81">
        <v>1294.96</v>
      </c>
      <c r="H151" s="81">
        <v>1256.76</v>
      </c>
      <c r="I151" s="81">
        <v>0</v>
      </c>
      <c r="J151" s="81">
        <v>0</v>
      </c>
      <c r="K151" s="81">
        <v>462.67</v>
      </c>
      <c r="L151" s="81">
        <v>7451867.2800000003</v>
      </c>
      <c r="M151" s="81">
        <v>5328724.8099999996</v>
      </c>
      <c r="N151" s="81">
        <v>0</v>
      </c>
      <c r="O151" s="81">
        <v>228.61</v>
      </c>
      <c r="P151" s="81">
        <v>136.08000000000001</v>
      </c>
      <c r="Q151" s="81">
        <v>570.03</v>
      </c>
      <c r="R151" s="81">
        <v>1600127.64</v>
      </c>
      <c r="S151" s="81">
        <v>275055.40999999997</v>
      </c>
      <c r="T151" s="81">
        <v>16440.099999999999</v>
      </c>
      <c r="U151" s="81">
        <v>0</v>
      </c>
      <c r="V151" s="81">
        <v>1765210.05</v>
      </c>
      <c r="W151" s="81">
        <v>0</v>
      </c>
      <c r="X151" s="81">
        <v>6402</v>
      </c>
      <c r="Y151" s="81">
        <v>39392.28</v>
      </c>
      <c r="Z151" s="81">
        <v>0</v>
      </c>
      <c r="AA151" s="81">
        <v>276134.65999999997</v>
      </c>
      <c r="AB151" s="81">
        <v>36440.33</v>
      </c>
      <c r="AC151" s="81">
        <v>5228561.62</v>
      </c>
      <c r="AD151" s="81">
        <v>1728569.86</v>
      </c>
      <c r="AE151" s="81">
        <v>1354057.09</v>
      </c>
      <c r="AF151" s="81">
        <v>1494242.51</v>
      </c>
      <c r="AG151" s="81">
        <v>219333.22</v>
      </c>
      <c r="AH151" s="81">
        <v>0</v>
      </c>
      <c r="AI151" s="81">
        <v>0</v>
      </c>
      <c r="AJ151" s="81">
        <v>0</v>
      </c>
      <c r="AK151" s="81">
        <v>24566.16</v>
      </c>
      <c r="AL151" s="81">
        <v>143459.6</v>
      </c>
      <c r="AM151" s="81">
        <v>309112.08</v>
      </c>
      <c r="AN151" s="81">
        <v>22732.47</v>
      </c>
      <c r="AO151" s="81">
        <v>0</v>
      </c>
      <c r="AP151" s="81">
        <v>93618.34</v>
      </c>
      <c r="AQ151" s="81">
        <v>13744.08</v>
      </c>
      <c r="AR151" s="81">
        <v>0</v>
      </c>
      <c r="AS151" s="81">
        <v>725.76</v>
      </c>
      <c r="AT151" s="81">
        <v>112973.08</v>
      </c>
      <c r="AU151" s="124">
        <v>27546843.780000001</v>
      </c>
    </row>
    <row r="152" spans="1:47" s="134" customFormat="1">
      <c r="A152" s="144" t="s">
        <v>529</v>
      </c>
      <c r="B152" s="195">
        <v>0</v>
      </c>
      <c r="C152" s="195">
        <v>0</v>
      </c>
      <c r="D152" s="195">
        <v>0</v>
      </c>
      <c r="E152" s="195">
        <v>0</v>
      </c>
      <c r="F152" s="195">
        <v>0</v>
      </c>
      <c r="G152" s="195">
        <v>2882.24</v>
      </c>
      <c r="H152" s="195">
        <v>326.52999999999997</v>
      </c>
      <c r="I152" s="195">
        <v>0</v>
      </c>
      <c r="J152" s="195">
        <v>0</v>
      </c>
      <c r="K152" s="195">
        <v>0</v>
      </c>
      <c r="L152" s="195">
        <v>7196472.3600000003</v>
      </c>
      <c r="M152" s="195">
        <v>6076912.5199999996</v>
      </c>
      <c r="N152" s="195">
        <v>0</v>
      </c>
      <c r="O152" s="195">
        <v>0</v>
      </c>
      <c r="P152" s="195">
        <v>0</v>
      </c>
      <c r="Q152" s="195">
        <v>6894.72</v>
      </c>
      <c r="R152" s="195">
        <v>2118286.86</v>
      </c>
      <c r="S152" s="195">
        <v>529857.44999999995</v>
      </c>
      <c r="T152" s="195">
        <v>9954.52</v>
      </c>
      <c r="U152" s="195">
        <v>0</v>
      </c>
      <c r="V152" s="195">
        <v>1135583.8999999999</v>
      </c>
      <c r="W152" s="195">
        <v>0</v>
      </c>
      <c r="X152" s="195">
        <v>8045</v>
      </c>
      <c r="Y152" s="195">
        <v>16556.400000000001</v>
      </c>
      <c r="Z152" s="195">
        <v>0</v>
      </c>
      <c r="AA152" s="195">
        <v>268040.73</v>
      </c>
      <c r="AB152" s="195">
        <v>37871.449999999997</v>
      </c>
      <c r="AC152" s="195">
        <v>2922057.56</v>
      </c>
      <c r="AD152" s="195">
        <v>459222.81</v>
      </c>
      <c r="AE152" s="195">
        <v>1393732.47</v>
      </c>
      <c r="AF152" s="195">
        <v>1407201.07</v>
      </c>
      <c r="AG152" s="195">
        <v>191543.57</v>
      </c>
      <c r="AH152" s="195">
        <v>0</v>
      </c>
      <c r="AI152" s="195">
        <v>0</v>
      </c>
      <c r="AJ152" s="195">
        <v>571.5</v>
      </c>
      <c r="AK152" s="195">
        <v>113675.2</v>
      </c>
      <c r="AL152" s="195">
        <v>64018.239999999998</v>
      </c>
      <c r="AM152" s="195">
        <v>292582.03999999998</v>
      </c>
      <c r="AN152" s="195">
        <v>7487.66</v>
      </c>
      <c r="AO152" s="195">
        <v>0</v>
      </c>
      <c r="AP152" s="195">
        <v>48889.8</v>
      </c>
      <c r="AQ152" s="195">
        <v>498.96</v>
      </c>
      <c r="AR152" s="195">
        <v>0</v>
      </c>
      <c r="AS152" s="195">
        <v>2766.96</v>
      </c>
      <c r="AT152" s="195">
        <v>102977.42</v>
      </c>
      <c r="AU152" s="247">
        <v>24414909.940000001</v>
      </c>
    </row>
    <row r="153" spans="1:47" s="134" customFormat="1">
      <c r="A153" s="144" t="s">
        <v>530</v>
      </c>
      <c r="B153" s="81">
        <v>0</v>
      </c>
      <c r="C153" s="81">
        <v>0</v>
      </c>
      <c r="D153" s="81">
        <v>0</v>
      </c>
      <c r="E153" s="81">
        <v>0</v>
      </c>
      <c r="F153" s="81">
        <v>259.2</v>
      </c>
      <c r="G153" s="81">
        <v>6579.22</v>
      </c>
      <c r="H153" s="81">
        <v>1844.75</v>
      </c>
      <c r="I153" s="81">
        <v>0</v>
      </c>
      <c r="J153" s="81">
        <v>0</v>
      </c>
      <c r="K153" s="81">
        <v>0</v>
      </c>
      <c r="L153" s="81">
        <v>7284514.5199999996</v>
      </c>
      <c r="M153" s="81">
        <v>7128338.3799999999</v>
      </c>
      <c r="N153" s="81">
        <v>0</v>
      </c>
      <c r="O153" s="81">
        <v>0</v>
      </c>
      <c r="P153" s="81">
        <v>2.27</v>
      </c>
      <c r="Q153" s="81">
        <v>8845.2000000000007</v>
      </c>
      <c r="R153" s="81">
        <v>2394563.96</v>
      </c>
      <c r="S153" s="81">
        <v>744273.19</v>
      </c>
      <c r="T153" s="81">
        <v>21687.13</v>
      </c>
      <c r="U153" s="81">
        <v>0</v>
      </c>
      <c r="V153" s="81">
        <v>1708134.93</v>
      </c>
      <c r="W153" s="81">
        <v>0</v>
      </c>
      <c r="X153" s="81">
        <v>9790</v>
      </c>
      <c r="Y153" s="81">
        <v>47492.32</v>
      </c>
      <c r="Z153" s="81">
        <v>0</v>
      </c>
      <c r="AA153" s="81">
        <v>318423</v>
      </c>
      <c r="AB153" s="81">
        <v>2722.34</v>
      </c>
      <c r="AC153" s="81">
        <v>1028082.13</v>
      </c>
      <c r="AD153" s="81">
        <v>466151.86</v>
      </c>
      <c r="AE153" s="81">
        <v>1769616.49</v>
      </c>
      <c r="AF153" s="81">
        <v>2279810.02</v>
      </c>
      <c r="AG153" s="81">
        <v>261599.45</v>
      </c>
      <c r="AH153" s="81">
        <v>0</v>
      </c>
      <c r="AI153" s="81">
        <v>0</v>
      </c>
      <c r="AJ153" s="81">
        <v>0</v>
      </c>
      <c r="AK153" s="81">
        <v>426801.36</v>
      </c>
      <c r="AL153" s="81">
        <v>134101.72</v>
      </c>
      <c r="AM153" s="81">
        <v>375493.44</v>
      </c>
      <c r="AN153" s="81">
        <v>55853.35</v>
      </c>
      <c r="AO153" s="81">
        <v>0</v>
      </c>
      <c r="AP153" s="81">
        <v>104297.52</v>
      </c>
      <c r="AQ153" s="81">
        <v>0</v>
      </c>
      <c r="AR153" s="81">
        <v>0</v>
      </c>
      <c r="AS153" s="81">
        <v>3855.6</v>
      </c>
      <c r="AT153" s="81">
        <v>148074.29</v>
      </c>
      <c r="AU153" s="124">
        <v>26731207.640000001</v>
      </c>
    </row>
    <row r="154" spans="1:47" s="134" customFormat="1">
      <c r="A154" s="144" t="s">
        <v>534</v>
      </c>
      <c r="B154" s="195">
        <v>0</v>
      </c>
      <c r="C154" s="195">
        <v>474.84</v>
      </c>
      <c r="D154" s="195">
        <v>0</v>
      </c>
      <c r="E154" s="195">
        <v>0</v>
      </c>
      <c r="F154" s="195">
        <v>414</v>
      </c>
      <c r="G154" s="195">
        <v>11724.23</v>
      </c>
      <c r="H154" s="195">
        <v>3022.48</v>
      </c>
      <c r="I154" s="195">
        <v>0</v>
      </c>
      <c r="J154" s="195">
        <v>0</v>
      </c>
      <c r="K154" s="195">
        <v>1823.46</v>
      </c>
      <c r="L154" s="195">
        <v>5871305.7199999997</v>
      </c>
      <c r="M154" s="195">
        <v>7043175.0300000003</v>
      </c>
      <c r="N154" s="195">
        <v>0</v>
      </c>
      <c r="O154" s="195">
        <v>0</v>
      </c>
      <c r="P154" s="195">
        <v>758.95</v>
      </c>
      <c r="Q154" s="195">
        <v>362.88</v>
      </c>
      <c r="R154" s="195">
        <v>2355688.5</v>
      </c>
      <c r="S154" s="195">
        <v>1582862.39</v>
      </c>
      <c r="T154" s="195">
        <v>183508.36</v>
      </c>
      <c r="U154" s="195">
        <v>822</v>
      </c>
      <c r="V154" s="195">
        <v>2242006.48</v>
      </c>
      <c r="W154" s="195">
        <v>0</v>
      </c>
      <c r="X154" s="195">
        <v>4710.1099999999997</v>
      </c>
      <c r="Y154" s="195">
        <v>63867.68</v>
      </c>
      <c r="Z154" s="195">
        <v>0</v>
      </c>
      <c r="AA154" s="195">
        <v>474746.92</v>
      </c>
      <c r="AB154" s="195">
        <v>2716.04</v>
      </c>
      <c r="AC154" s="195">
        <v>3663495.11</v>
      </c>
      <c r="AD154" s="195">
        <v>819654.28</v>
      </c>
      <c r="AE154" s="195">
        <v>1519330.7</v>
      </c>
      <c r="AF154" s="195">
        <v>2308184.2799999998</v>
      </c>
      <c r="AG154" s="195">
        <v>363521.35</v>
      </c>
      <c r="AH154" s="195">
        <v>0</v>
      </c>
      <c r="AI154" s="195">
        <v>0</v>
      </c>
      <c r="AJ154" s="195">
        <v>0</v>
      </c>
      <c r="AK154" s="195">
        <v>297019.65999999997</v>
      </c>
      <c r="AL154" s="195">
        <v>74048.899999999994</v>
      </c>
      <c r="AM154" s="195">
        <v>353294.22</v>
      </c>
      <c r="AN154" s="195">
        <v>52068</v>
      </c>
      <c r="AO154" s="195">
        <v>0</v>
      </c>
      <c r="AP154" s="195">
        <v>169431.03</v>
      </c>
      <c r="AQ154" s="195">
        <v>0</v>
      </c>
      <c r="AR154" s="195">
        <v>0</v>
      </c>
      <c r="AS154" s="195">
        <v>10795.68</v>
      </c>
      <c r="AT154" s="195">
        <v>211633.99</v>
      </c>
      <c r="AU154" s="247">
        <v>29686467.27</v>
      </c>
    </row>
    <row r="155" spans="1:47" s="134" customFormat="1">
      <c r="A155" s="144" t="s">
        <v>535</v>
      </c>
      <c r="B155" s="81">
        <v>0</v>
      </c>
      <c r="C155" s="81">
        <v>0</v>
      </c>
      <c r="D155" s="81">
        <v>0</v>
      </c>
      <c r="E155" s="81">
        <v>0</v>
      </c>
      <c r="F155" s="81">
        <v>250.3</v>
      </c>
      <c r="G155" s="81">
        <v>11912.34</v>
      </c>
      <c r="H155" s="81">
        <v>1327.68</v>
      </c>
      <c r="I155" s="81">
        <v>0</v>
      </c>
      <c r="J155" s="81">
        <v>0</v>
      </c>
      <c r="K155" s="81">
        <v>0</v>
      </c>
      <c r="L155" s="81">
        <v>5196888.1900000004</v>
      </c>
      <c r="M155" s="81">
        <v>6866326.21</v>
      </c>
      <c r="N155" s="81">
        <v>0</v>
      </c>
      <c r="O155" s="81">
        <v>0</v>
      </c>
      <c r="P155" s="81">
        <v>3.43</v>
      </c>
      <c r="Q155" s="81">
        <v>606.76</v>
      </c>
      <c r="R155" s="81">
        <v>1936382.78</v>
      </c>
      <c r="S155" s="81">
        <v>1401029.09</v>
      </c>
      <c r="T155" s="81">
        <v>275979.88</v>
      </c>
      <c r="U155" s="81">
        <v>0</v>
      </c>
      <c r="V155" s="81">
        <v>2563183.92</v>
      </c>
      <c r="W155" s="81">
        <v>0</v>
      </c>
      <c r="X155" s="81">
        <v>6972</v>
      </c>
      <c r="Y155" s="81">
        <v>27488.16</v>
      </c>
      <c r="Z155" s="81">
        <v>0</v>
      </c>
      <c r="AA155" s="81">
        <v>411688.32</v>
      </c>
      <c r="AB155" s="81">
        <v>11915.8</v>
      </c>
      <c r="AC155" s="81">
        <v>3199224.26</v>
      </c>
      <c r="AD155" s="81">
        <v>1269623.07</v>
      </c>
      <c r="AE155" s="81">
        <v>428148.09</v>
      </c>
      <c r="AF155" s="81">
        <v>1618476.95</v>
      </c>
      <c r="AG155" s="81">
        <v>252941.2</v>
      </c>
      <c r="AH155" s="81">
        <v>0</v>
      </c>
      <c r="AI155" s="81">
        <v>0</v>
      </c>
      <c r="AJ155" s="81">
        <v>0</v>
      </c>
      <c r="AK155" s="81">
        <v>75537.34</v>
      </c>
      <c r="AL155" s="81">
        <v>55665.2</v>
      </c>
      <c r="AM155" s="81">
        <v>238926.52</v>
      </c>
      <c r="AN155" s="81">
        <v>71239.63</v>
      </c>
      <c r="AO155" s="81">
        <v>0</v>
      </c>
      <c r="AP155" s="81">
        <v>103307.59</v>
      </c>
      <c r="AQ155" s="81">
        <v>5579.28</v>
      </c>
      <c r="AR155" s="81">
        <v>0</v>
      </c>
      <c r="AS155" s="81">
        <v>14515.2</v>
      </c>
      <c r="AT155" s="81">
        <v>214714.54</v>
      </c>
      <c r="AU155" s="124">
        <v>26259853.73</v>
      </c>
    </row>
    <row r="156" spans="1:47" s="134" customFormat="1">
      <c r="A156" s="144" t="s">
        <v>536</v>
      </c>
      <c r="B156" s="195">
        <v>0</v>
      </c>
      <c r="C156" s="195">
        <v>0</v>
      </c>
      <c r="D156" s="195">
        <v>0</v>
      </c>
      <c r="E156" s="195">
        <v>6272</v>
      </c>
      <c r="F156" s="195">
        <v>838.74</v>
      </c>
      <c r="G156" s="195">
        <v>18705.72</v>
      </c>
      <c r="H156" s="195">
        <v>2919.3</v>
      </c>
      <c r="I156" s="195">
        <v>0</v>
      </c>
      <c r="J156" s="195">
        <v>0</v>
      </c>
      <c r="K156" s="195">
        <v>2728.84</v>
      </c>
      <c r="L156" s="195">
        <v>5243757.1900000004</v>
      </c>
      <c r="M156" s="195">
        <v>7778834.1299999999</v>
      </c>
      <c r="N156" s="195">
        <v>0</v>
      </c>
      <c r="O156" s="195">
        <v>0</v>
      </c>
      <c r="P156" s="195">
        <v>1250.1199999999999</v>
      </c>
      <c r="Q156" s="195">
        <v>0</v>
      </c>
      <c r="R156" s="195">
        <v>1971026.63</v>
      </c>
      <c r="S156" s="195">
        <v>2175059.63</v>
      </c>
      <c r="T156" s="195">
        <v>83103.88</v>
      </c>
      <c r="U156" s="195">
        <v>0</v>
      </c>
      <c r="V156" s="195">
        <v>3470905.34</v>
      </c>
      <c r="W156" s="195">
        <v>0</v>
      </c>
      <c r="X156" s="195">
        <v>4020.62</v>
      </c>
      <c r="Y156" s="195">
        <v>20284.599999999999</v>
      </c>
      <c r="Z156" s="195">
        <v>0</v>
      </c>
      <c r="AA156" s="195">
        <v>567614.88</v>
      </c>
      <c r="AB156" s="195">
        <v>23035.77</v>
      </c>
      <c r="AC156" s="195">
        <v>986538.44</v>
      </c>
      <c r="AD156" s="195">
        <v>655715.94999999995</v>
      </c>
      <c r="AE156" s="195">
        <v>930795.13</v>
      </c>
      <c r="AF156" s="195">
        <v>1394549.95</v>
      </c>
      <c r="AG156" s="195">
        <v>199846.39999999999</v>
      </c>
      <c r="AH156" s="195">
        <v>0</v>
      </c>
      <c r="AI156" s="195">
        <v>0</v>
      </c>
      <c r="AJ156" s="195">
        <v>0</v>
      </c>
      <c r="AK156" s="195">
        <v>64989</v>
      </c>
      <c r="AL156" s="195">
        <v>68752.17</v>
      </c>
      <c r="AM156" s="195">
        <v>181709.52</v>
      </c>
      <c r="AN156" s="195">
        <v>64608</v>
      </c>
      <c r="AO156" s="195">
        <v>0</v>
      </c>
      <c r="AP156" s="195">
        <v>119910.91</v>
      </c>
      <c r="AQ156" s="195">
        <v>129453.8</v>
      </c>
      <c r="AR156" s="195">
        <v>0</v>
      </c>
      <c r="AS156" s="195">
        <v>24131.52</v>
      </c>
      <c r="AT156" s="195">
        <v>373105.41</v>
      </c>
      <c r="AU156" s="247">
        <v>26564463.59</v>
      </c>
    </row>
    <row r="157" spans="1:47" s="134" customFormat="1">
      <c r="A157" s="144" t="s">
        <v>544</v>
      </c>
      <c r="B157" s="105">
        <v>0</v>
      </c>
      <c r="C157" s="105">
        <v>0</v>
      </c>
      <c r="D157" s="105">
        <v>0</v>
      </c>
      <c r="E157" s="105">
        <v>4554.12</v>
      </c>
      <c r="F157" s="105">
        <v>5110.47</v>
      </c>
      <c r="G157" s="105">
        <v>14620.33</v>
      </c>
      <c r="H157" s="105">
        <v>2707.2</v>
      </c>
      <c r="I157" s="105">
        <v>0</v>
      </c>
      <c r="J157" s="105">
        <v>0</v>
      </c>
      <c r="K157" s="105">
        <v>2821.37</v>
      </c>
      <c r="L157" s="105">
        <v>5451392.0800000001</v>
      </c>
      <c r="M157" s="105">
        <v>5409779.7199999997</v>
      </c>
      <c r="N157" s="105">
        <v>0</v>
      </c>
      <c r="O157" s="105">
        <v>0</v>
      </c>
      <c r="P157" s="105">
        <v>2218.42</v>
      </c>
      <c r="Q157" s="105">
        <v>477.97</v>
      </c>
      <c r="R157" s="105">
        <v>2202333.87</v>
      </c>
      <c r="S157" s="105">
        <v>2026730.5</v>
      </c>
      <c r="T157" s="105">
        <v>131402.96</v>
      </c>
      <c r="U157" s="105">
        <v>0</v>
      </c>
      <c r="V157" s="105">
        <v>3375539.48</v>
      </c>
      <c r="W157" s="105">
        <v>0</v>
      </c>
      <c r="X157" s="105">
        <v>0</v>
      </c>
      <c r="Y157" s="105">
        <v>118526.46</v>
      </c>
      <c r="Z157" s="105">
        <v>0</v>
      </c>
      <c r="AA157" s="105">
        <v>918509.2</v>
      </c>
      <c r="AB157" s="105">
        <v>24446.27</v>
      </c>
      <c r="AC157" s="105">
        <v>1336002.07</v>
      </c>
      <c r="AD157" s="105">
        <v>810890.21</v>
      </c>
      <c r="AE157" s="105">
        <v>846944.19</v>
      </c>
      <c r="AF157" s="105">
        <v>1868466.67</v>
      </c>
      <c r="AG157" s="105">
        <v>271681.28999999998</v>
      </c>
      <c r="AH157" s="105">
        <v>0</v>
      </c>
      <c r="AI157" s="105">
        <v>0</v>
      </c>
      <c r="AJ157" s="105">
        <v>0</v>
      </c>
      <c r="AK157" s="105">
        <v>0</v>
      </c>
      <c r="AL157" s="105">
        <v>49457.94</v>
      </c>
      <c r="AM157" s="105">
        <v>150612.79</v>
      </c>
      <c r="AN157" s="105">
        <v>24318</v>
      </c>
      <c r="AO157" s="105">
        <v>0</v>
      </c>
      <c r="AP157" s="105">
        <v>125603.26</v>
      </c>
      <c r="AQ157" s="105">
        <v>156929.16</v>
      </c>
      <c r="AR157" s="105">
        <v>0</v>
      </c>
      <c r="AS157" s="105">
        <v>25038.720000000001</v>
      </c>
      <c r="AT157" s="105">
        <v>429113.4</v>
      </c>
      <c r="AU157" s="259">
        <v>25786228.120000001</v>
      </c>
    </row>
    <row r="158" spans="1:47" s="134" customFormat="1">
      <c r="A158" s="144" t="s">
        <v>546</v>
      </c>
      <c r="B158" s="195">
        <v>0</v>
      </c>
      <c r="C158" s="195">
        <v>0</v>
      </c>
      <c r="D158" s="195">
        <v>0</v>
      </c>
      <c r="E158" s="195">
        <v>398.13</v>
      </c>
      <c r="F158" s="195">
        <v>336</v>
      </c>
      <c r="G158" s="195">
        <v>25112.67</v>
      </c>
      <c r="H158" s="195">
        <v>2020.26</v>
      </c>
      <c r="I158" s="195">
        <v>0</v>
      </c>
      <c r="J158" s="195">
        <v>0</v>
      </c>
      <c r="K158" s="195">
        <v>0</v>
      </c>
      <c r="L158" s="195">
        <v>5461937.6799999997</v>
      </c>
      <c r="M158" s="195">
        <v>5978275.6200000001</v>
      </c>
      <c r="N158" s="195">
        <v>38.1</v>
      </c>
      <c r="O158" s="195">
        <v>440.4</v>
      </c>
      <c r="P158" s="195">
        <v>612.24</v>
      </c>
      <c r="Q158" s="195">
        <v>599.29</v>
      </c>
      <c r="R158" s="195" t="s">
        <v>548</v>
      </c>
      <c r="S158" s="195">
        <v>2163375.3199999998</v>
      </c>
      <c r="T158" s="195">
        <v>198203.43</v>
      </c>
      <c r="U158" s="195">
        <v>0</v>
      </c>
      <c r="V158" s="195">
        <v>3714578.83</v>
      </c>
      <c r="W158" s="195">
        <v>0</v>
      </c>
      <c r="X158" s="195">
        <v>5485</v>
      </c>
      <c r="Y158" s="195">
        <v>542338.28</v>
      </c>
      <c r="Z158" s="195">
        <v>84959.28</v>
      </c>
      <c r="AA158" s="195">
        <v>1497919.4</v>
      </c>
      <c r="AB158" s="195">
        <v>21056.12</v>
      </c>
      <c r="AC158" s="195">
        <v>3090863.89</v>
      </c>
      <c r="AD158" s="195">
        <v>1996906.53</v>
      </c>
      <c r="AE158" s="195">
        <v>1178230.94</v>
      </c>
      <c r="AF158" s="195">
        <v>2491840.5</v>
      </c>
      <c r="AG158" s="195">
        <v>116742.56</v>
      </c>
      <c r="AH158" s="195">
        <v>0</v>
      </c>
      <c r="AI158" s="195">
        <v>0</v>
      </c>
      <c r="AJ158" s="195">
        <v>701</v>
      </c>
      <c r="AK158" s="195">
        <v>51400</v>
      </c>
      <c r="AL158" s="195">
        <v>680.4</v>
      </c>
      <c r="AM158" s="195">
        <v>182544.67</v>
      </c>
      <c r="AN158" s="195">
        <v>48489</v>
      </c>
      <c r="AO158" s="195">
        <v>0</v>
      </c>
      <c r="AP158" s="195">
        <v>121570.24000000001</v>
      </c>
      <c r="AQ158" s="195">
        <v>147042.20000000001</v>
      </c>
      <c r="AR158" s="195">
        <v>0</v>
      </c>
      <c r="AS158" s="195">
        <v>24267.599999999999</v>
      </c>
      <c r="AT158" s="195">
        <v>247681.52</v>
      </c>
      <c r="AU158" s="247">
        <v>31544635.609999999</v>
      </c>
    </row>
    <row r="159" spans="1:47" s="134" customFormat="1">
      <c r="A159" s="150"/>
      <c r="B159" s="122">
        <f>+SUM(B147:B158)</f>
        <v>90.72</v>
      </c>
      <c r="C159" s="122">
        <f t="shared" ref="C159:AU159" si="75">+SUM(C147:C158)</f>
        <v>674.63</v>
      </c>
      <c r="D159" s="122">
        <f t="shared" si="75"/>
        <v>16102.69</v>
      </c>
      <c r="E159" s="122">
        <f t="shared" si="75"/>
        <v>14008.88</v>
      </c>
      <c r="F159" s="122">
        <f t="shared" si="75"/>
        <v>8773.51</v>
      </c>
      <c r="G159" s="122">
        <f t="shared" si="75"/>
        <v>163572.40999999997</v>
      </c>
      <c r="H159" s="122">
        <f t="shared" si="75"/>
        <v>23758.240000000002</v>
      </c>
      <c r="I159" s="122">
        <f t="shared" si="75"/>
        <v>0</v>
      </c>
      <c r="J159" s="122">
        <f t="shared" si="75"/>
        <v>0</v>
      </c>
      <c r="K159" s="122">
        <f t="shared" si="75"/>
        <v>8117.7</v>
      </c>
      <c r="L159" s="122">
        <f t="shared" si="75"/>
        <v>76046922.889999986</v>
      </c>
      <c r="M159" s="122">
        <f t="shared" si="75"/>
        <v>72770087.840000004</v>
      </c>
      <c r="N159" s="122">
        <f t="shared" si="75"/>
        <v>38.1</v>
      </c>
      <c r="O159" s="122">
        <f t="shared" si="75"/>
        <v>1449.62</v>
      </c>
      <c r="P159" s="122">
        <f t="shared" si="75"/>
        <v>8016.7999999999993</v>
      </c>
      <c r="Q159" s="122">
        <f t="shared" si="75"/>
        <v>18691.93</v>
      </c>
      <c r="R159" s="122">
        <f t="shared" si="75"/>
        <v>22943399.720000003</v>
      </c>
      <c r="S159" s="122">
        <f t="shared" si="75"/>
        <v>16267895.240000002</v>
      </c>
      <c r="T159" s="122">
        <f t="shared" si="75"/>
        <v>1368882.0599999998</v>
      </c>
      <c r="U159" s="122">
        <f t="shared" si="75"/>
        <v>822</v>
      </c>
      <c r="V159" s="122">
        <f t="shared" si="75"/>
        <v>25612392.450000003</v>
      </c>
      <c r="W159" s="122">
        <f t="shared" si="75"/>
        <v>0</v>
      </c>
      <c r="X159" s="122">
        <f t="shared" si="75"/>
        <v>59304.73</v>
      </c>
      <c r="Y159" s="122">
        <f t="shared" si="75"/>
        <v>2373593.34</v>
      </c>
      <c r="Z159" s="122">
        <f t="shared" si="75"/>
        <v>85073.84</v>
      </c>
      <c r="AA159" s="122">
        <f t="shared" si="75"/>
        <v>6488757.7799999993</v>
      </c>
      <c r="AB159" s="122">
        <f t="shared" si="75"/>
        <v>243098.02999999997</v>
      </c>
      <c r="AC159" s="122">
        <f t="shared" si="75"/>
        <v>49351032.909999996</v>
      </c>
      <c r="AD159" s="122">
        <f t="shared" si="75"/>
        <v>19936362.329999998</v>
      </c>
      <c r="AE159" s="122">
        <f t="shared" si="75"/>
        <v>16035122.42</v>
      </c>
      <c r="AF159" s="122">
        <f t="shared" si="75"/>
        <v>20124445.829999998</v>
      </c>
      <c r="AG159" s="122">
        <f t="shared" si="75"/>
        <v>2590613.2400000002</v>
      </c>
      <c r="AH159" s="122">
        <f t="shared" si="75"/>
        <v>305.99</v>
      </c>
      <c r="AI159" s="122">
        <f t="shared" si="75"/>
        <v>0</v>
      </c>
      <c r="AJ159" s="122">
        <f t="shared" si="75"/>
        <v>4144.75</v>
      </c>
      <c r="AK159" s="122">
        <f t="shared" si="75"/>
        <v>1377974.13</v>
      </c>
      <c r="AL159" s="122">
        <f t="shared" si="75"/>
        <v>857914.00999999989</v>
      </c>
      <c r="AM159" s="122">
        <f t="shared" si="75"/>
        <v>3430870.4800000004</v>
      </c>
      <c r="AN159" s="122">
        <f t="shared" si="75"/>
        <v>471505.26</v>
      </c>
      <c r="AO159" s="122">
        <f t="shared" si="75"/>
        <v>0</v>
      </c>
      <c r="AP159" s="122">
        <f t="shared" si="75"/>
        <v>1248712.7699999998</v>
      </c>
      <c r="AQ159" s="122">
        <f t="shared" si="75"/>
        <v>791803.24</v>
      </c>
      <c r="AR159" s="122">
        <f t="shared" si="75"/>
        <v>0</v>
      </c>
      <c r="AS159" s="122">
        <f t="shared" si="75"/>
        <v>107004.23999999999</v>
      </c>
      <c r="AT159" s="122">
        <f t="shared" si="75"/>
        <v>2806736.16</v>
      </c>
      <c r="AU159" s="176">
        <f t="shared" si="75"/>
        <v>285750086.52999997</v>
      </c>
    </row>
    <row r="160" spans="1:47" s="134" customFormat="1">
      <c r="A160" s="144" t="s">
        <v>549</v>
      </c>
      <c r="B160" s="262">
        <v>0</v>
      </c>
      <c r="C160" s="262">
        <v>0</v>
      </c>
      <c r="D160" s="262">
        <v>2450</v>
      </c>
      <c r="E160" s="262">
        <v>154.83000000000001</v>
      </c>
      <c r="F160" s="262">
        <v>0</v>
      </c>
      <c r="G160" s="262">
        <v>6663.49</v>
      </c>
      <c r="H160" s="262">
        <v>2406.1</v>
      </c>
      <c r="I160" s="262">
        <v>0</v>
      </c>
      <c r="J160" s="262">
        <v>0</v>
      </c>
      <c r="K160" s="262">
        <v>0</v>
      </c>
      <c r="L160" s="262">
        <v>6561897.8799999999</v>
      </c>
      <c r="M160" s="262">
        <v>5904315.1699999999</v>
      </c>
      <c r="N160" s="262">
        <v>0</v>
      </c>
      <c r="O160" s="262">
        <v>0</v>
      </c>
      <c r="P160" s="262">
        <v>7.48</v>
      </c>
      <c r="Q160" s="262">
        <v>0</v>
      </c>
      <c r="R160" s="262">
        <v>2420467.11</v>
      </c>
      <c r="S160" s="262">
        <v>2484383.4900000002</v>
      </c>
      <c r="T160" s="262">
        <v>522323.43</v>
      </c>
      <c r="U160" s="262">
        <v>0</v>
      </c>
      <c r="V160" s="262">
        <v>3176037.47</v>
      </c>
      <c r="W160" s="262">
        <v>0</v>
      </c>
      <c r="X160" s="262">
        <v>12424</v>
      </c>
      <c r="Y160" s="262">
        <v>506518.75</v>
      </c>
      <c r="Z160" s="262">
        <v>147647.29999999999</v>
      </c>
      <c r="AA160" s="262">
        <v>434752.44</v>
      </c>
      <c r="AB160" s="262">
        <v>38567.360000000001</v>
      </c>
      <c r="AC160" s="262">
        <v>5561037.4100000001</v>
      </c>
      <c r="AD160" s="262">
        <v>2043046.38</v>
      </c>
      <c r="AE160" s="262" t="s">
        <v>565</v>
      </c>
      <c r="AF160" s="262">
        <v>1381691.7</v>
      </c>
      <c r="AG160" s="262">
        <v>103476.8</v>
      </c>
      <c r="AH160" s="262">
        <v>1005.49</v>
      </c>
      <c r="AI160" s="262">
        <v>0</v>
      </c>
      <c r="AJ160" s="262">
        <v>2126.7600000000002</v>
      </c>
      <c r="AK160" s="262">
        <v>49446.17</v>
      </c>
      <c r="AL160" s="262">
        <v>25579.22</v>
      </c>
      <c r="AM160" s="262">
        <v>183412.36</v>
      </c>
      <c r="AN160" s="262">
        <v>26793</v>
      </c>
      <c r="AO160" s="262">
        <v>0</v>
      </c>
      <c r="AP160" s="262">
        <v>115787.23</v>
      </c>
      <c r="AQ160" s="262">
        <v>119875</v>
      </c>
      <c r="AR160" s="262">
        <v>0</v>
      </c>
      <c r="AS160" s="262">
        <v>32931.360000000001</v>
      </c>
      <c r="AT160" s="262">
        <v>171389.14</v>
      </c>
      <c r="AU160" s="259">
        <v>33668878.210000001</v>
      </c>
    </row>
    <row r="161" spans="1:47" s="134" customFormat="1">
      <c r="A161" s="144" t="s">
        <v>566</v>
      </c>
      <c r="B161" s="267">
        <v>0</v>
      </c>
      <c r="C161" s="267">
        <v>0</v>
      </c>
      <c r="D161" s="267">
        <v>0</v>
      </c>
      <c r="E161" s="267">
        <v>943</v>
      </c>
      <c r="F161" s="267">
        <v>451.2</v>
      </c>
      <c r="G161" s="267">
        <v>15075.62</v>
      </c>
      <c r="H161" s="267">
        <v>6561.79</v>
      </c>
      <c r="I161" s="267">
        <v>1.1100000000000001</v>
      </c>
      <c r="J161" s="267">
        <v>0</v>
      </c>
      <c r="K161" s="267">
        <v>911.73</v>
      </c>
      <c r="L161" s="267">
        <v>5929886.7999999998</v>
      </c>
      <c r="M161" s="267">
        <v>5331022.0199999996</v>
      </c>
      <c r="N161" s="267">
        <v>0</v>
      </c>
      <c r="O161" s="267">
        <v>1136.71</v>
      </c>
      <c r="P161" s="267">
        <v>5421.99</v>
      </c>
      <c r="Q161" s="267">
        <v>486.34</v>
      </c>
      <c r="R161" s="267">
        <v>2397385.1</v>
      </c>
      <c r="S161" s="267">
        <v>1966589.79</v>
      </c>
      <c r="T161" s="267">
        <v>322925.59999999998</v>
      </c>
      <c r="U161" s="267">
        <v>0</v>
      </c>
      <c r="V161" s="267">
        <v>2369894.38</v>
      </c>
      <c r="W161" s="267">
        <v>0</v>
      </c>
      <c r="X161" s="267">
        <v>12046.1</v>
      </c>
      <c r="Y161" s="267">
        <v>450989.68</v>
      </c>
      <c r="Z161" s="267">
        <v>110360.88</v>
      </c>
      <c r="AA161" s="267">
        <v>359921.75</v>
      </c>
      <c r="AB161" s="267">
        <v>6269.83</v>
      </c>
      <c r="AC161" s="267">
        <v>6113859.4299999997</v>
      </c>
      <c r="AD161" s="267">
        <v>2053842.14</v>
      </c>
      <c r="AE161" s="267">
        <v>1115677.43</v>
      </c>
      <c r="AF161" s="267">
        <v>1014765.71</v>
      </c>
      <c r="AG161" s="267">
        <v>201735</v>
      </c>
      <c r="AH161" s="267">
        <v>0</v>
      </c>
      <c r="AI161" s="267">
        <v>0</v>
      </c>
      <c r="AJ161" s="267">
        <v>0</v>
      </c>
      <c r="AK161" s="267">
        <v>112667.51</v>
      </c>
      <c r="AL161" s="267">
        <v>19634.02</v>
      </c>
      <c r="AM161" s="267">
        <v>154295.92000000001</v>
      </c>
      <c r="AN161" s="267">
        <v>23940</v>
      </c>
      <c r="AO161" s="267">
        <v>0</v>
      </c>
      <c r="AP161" s="267">
        <v>49719.61</v>
      </c>
      <c r="AQ161" s="267">
        <v>83878.960000000006</v>
      </c>
      <c r="AR161" s="267">
        <v>29030.400000000001</v>
      </c>
      <c r="AS161" s="267">
        <v>0</v>
      </c>
      <c r="AT161" s="267">
        <v>224293.47</v>
      </c>
      <c r="AU161" s="247">
        <v>30485621.02</v>
      </c>
    </row>
    <row r="162" spans="1:47" s="134" customFormat="1">
      <c r="A162" s="144" t="s">
        <v>568</v>
      </c>
      <c r="B162" s="262">
        <v>0</v>
      </c>
      <c r="C162" s="262">
        <v>0</v>
      </c>
      <c r="D162" s="262">
        <v>0</v>
      </c>
      <c r="E162" s="262">
        <v>0</v>
      </c>
      <c r="F162" s="262">
        <v>545.36</v>
      </c>
      <c r="G162" s="262">
        <v>13402.65</v>
      </c>
      <c r="H162" s="262">
        <v>1665.75</v>
      </c>
      <c r="I162" s="262">
        <v>0</v>
      </c>
      <c r="J162" s="262">
        <v>0</v>
      </c>
      <c r="K162" s="262">
        <v>17.649999999999999</v>
      </c>
      <c r="L162" s="262">
        <v>7016680.96</v>
      </c>
      <c r="M162" s="262">
        <v>6229854.8600000003</v>
      </c>
      <c r="N162" s="262">
        <v>5.52</v>
      </c>
      <c r="O162" s="262">
        <v>45.36</v>
      </c>
      <c r="P162" s="262">
        <v>645.23</v>
      </c>
      <c r="Q162" s="262">
        <v>45.36</v>
      </c>
      <c r="R162" s="262">
        <v>2831177.14</v>
      </c>
      <c r="S162" s="262">
        <v>1878321.61</v>
      </c>
      <c r="T162" s="262">
        <v>95022.26</v>
      </c>
      <c r="U162" s="262">
        <v>0</v>
      </c>
      <c r="V162" s="262">
        <v>2208985.4500000002</v>
      </c>
      <c r="W162" s="262">
        <v>0</v>
      </c>
      <c r="X162" s="262">
        <v>4379</v>
      </c>
      <c r="Y162" s="262">
        <v>411794.16</v>
      </c>
      <c r="Z162" s="262">
        <v>134764.56</v>
      </c>
      <c r="AA162" s="262">
        <v>873982.08</v>
      </c>
      <c r="AB162" s="262">
        <v>18976.38</v>
      </c>
      <c r="AC162" s="262">
        <v>9678720.8100000005</v>
      </c>
      <c r="AD162" s="262">
        <v>2775948.92</v>
      </c>
      <c r="AE162" s="262">
        <v>1120791.3700000001</v>
      </c>
      <c r="AF162" s="262">
        <v>2133228.23</v>
      </c>
      <c r="AG162" s="262">
        <v>397853.59</v>
      </c>
      <c r="AH162" s="262">
        <v>0</v>
      </c>
      <c r="AI162" s="262">
        <v>0</v>
      </c>
      <c r="AJ162" s="262">
        <v>0</v>
      </c>
      <c r="AK162" s="262">
        <v>95583.98</v>
      </c>
      <c r="AL162" s="262">
        <v>120625.54</v>
      </c>
      <c r="AM162" s="262">
        <v>164041.16</v>
      </c>
      <c r="AN162" s="262">
        <v>24381</v>
      </c>
      <c r="AO162" s="262">
        <v>0</v>
      </c>
      <c r="AP162" s="262">
        <v>84931.57</v>
      </c>
      <c r="AQ162" s="262">
        <v>79776</v>
      </c>
      <c r="AR162" s="262">
        <v>0</v>
      </c>
      <c r="AS162" s="262">
        <v>12655.44</v>
      </c>
      <c r="AT162" s="262">
        <v>410262.94</v>
      </c>
      <c r="AU162" s="259">
        <v>38819111.890000001</v>
      </c>
    </row>
    <row r="163" spans="1:47" s="134" customFormat="1">
      <c r="A163" s="144" t="s">
        <v>570</v>
      </c>
      <c r="B163" s="267">
        <v>0</v>
      </c>
      <c r="C163" s="267">
        <v>0</v>
      </c>
      <c r="D163" s="267">
        <v>0</v>
      </c>
      <c r="E163" s="267">
        <v>12374.63</v>
      </c>
      <c r="F163" s="267">
        <v>8040.8</v>
      </c>
      <c r="G163" s="267">
        <v>10014.59</v>
      </c>
      <c r="H163" s="267">
        <v>1712.97</v>
      </c>
      <c r="I163" s="267">
        <v>0</v>
      </c>
      <c r="J163" s="267">
        <v>0</v>
      </c>
      <c r="K163" s="267">
        <v>1.36</v>
      </c>
      <c r="L163" s="267">
        <v>6613879.5599999996</v>
      </c>
      <c r="M163" s="267">
        <v>4937123.92</v>
      </c>
      <c r="N163" s="267">
        <v>0</v>
      </c>
      <c r="O163" s="267">
        <v>0</v>
      </c>
      <c r="P163" s="267">
        <v>647.38</v>
      </c>
      <c r="Q163" s="267">
        <v>362.88</v>
      </c>
      <c r="R163" s="267">
        <v>2313278.9500000002</v>
      </c>
      <c r="S163" s="267">
        <v>1083744.26</v>
      </c>
      <c r="T163" s="267">
        <v>6873.36</v>
      </c>
      <c r="U163" s="267">
        <v>0</v>
      </c>
      <c r="V163" s="267">
        <v>1589872.48</v>
      </c>
      <c r="W163" s="267">
        <v>0</v>
      </c>
      <c r="X163" s="267">
        <v>0</v>
      </c>
      <c r="Y163" s="267">
        <v>227008.25</v>
      </c>
      <c r="Z163" s="267">
        <v>0</v>
      </c>
      <c r="AA163" s="267">
        <v>325017.23</v>
      </c>
      <c r="AB163" s="267">
        <v>31410.27</v>
      </c>
      <c r="AC163" s="267">
        <v>6212816.6799999997</v>
      </c>
      <c r="AD163" s="267" t="s">
        <v>572</v>
      </c>
      <c r="AE163" s="267">
        <v>1009490</v>
      </c>
      <c r="AF163" s="267">
        <v>2041739.38</v>
      </c>
      <c r="AG163" s="267">
        <v>475480.32000000001</v>
      </c>
      <c r="AH163" s="267">
        <v>0</v>
      </c>
      <c r="AI163" s="267">
        <v>0</v>
      </c>
      <c r="AJ163" s="267">
        <v>0</v>
      </c>
      <c r="AK163" s="267">
        <v>26597.48</v>
      </c>
      <c r="AL163" s="267">
        <v>89398.34</v>
      </c>
      <c r="AM163" s="267">
        <v>171654.96</v>
      </c>
      <c r="AN163" s="267">
        <v>66094.95</v>
      </c>
      <c r="AO163" s="267">
        <v>0</v>
      </c>
      <c r="AP163" s="267">
        <v>106507.89</v>
      </c>
      <c r="AQ163" s="267">
        <v>58243.28</v>
      </c>
      <c r="AR163" s="267">
        <v>0</v>
      </c>
      <c r="AS163" s="267">
        <v>18465.36</v>
      </c>
      <c r="AT163" s="267">
        <v>349852.96</v>
      </c>
      <c r="AU163" s="247">
        <v>30399274.030000001</v>
      </c>
    </row>
    <row r="164" spans="1:47" s="134" customFormat="1">
      <c r="A164" s="144" t="s">
        <v>573</v>
      </c>
      <c r="B164" s="262">
        <v>0</v>
      </c>
      <c r="C164" s="262">
        <v>0</v>
      </c>
      <c r="D164" s="262">
        <v>0.19</v>
      </c>
      <c r="E164" s="262">
        <v>2907.54</v>
      </c>
      <c r="F164" s="262">
        <v>547.20000000000005</v>
      </c>
      <c r="G164" s="262">
        <v>14569.69</v>
      </c>
      <c r="H164" s="262">
        <v>326.89999999999998</v>
      </c>
      <c r="I164" s="262">
        <v>0</v>
      </c>
      <c r="J164" s="262">
        <v>0</v>
      </c>
      <c r="K164" s="262">
        <v>1143.06</v>
      </c>
      <c r="L164" s="262">
        <v>6598097.9800000004</v>
      </c>
      <c r="M164" s="262">
        <v>5184045.5999999996</v>
      </c>
      <c r="N164" s="262">
        <v>5.95</v>
      </c>
      <c r="O164" s="262">
        <v>0</v>
      </c>
      <c r="P164" s="262">
        <v>0</v>
      </c>
      <c r="Q164" s="262">
        <v>1211.22</v>
      </c>
      <c r="R164" s="262">
        <v>2582417.69</v>
      </c>
      <c r="S164" s="262">
        <v>845748.1</v>
      </c>
      <c r="T164" s="262">
        <v>7112.58</v>
      </c>
      <c r="U164" s="262">
        <v>0</v>
      </c>
      <c r="V164" s="262">
        <v>1687595.43</v>
      </c>
      <c r="W164" s="262">
        <v>0</v>
      </c>
      <c r="X164" s="262">
        <v>6515</v>
      </c>
      <c r="Y164" s="262">
        <v>47039.12</v>
      </c>
      <c r="Z164" s="262">
        <v>0</v>
      </c>
      <c r="AA164" s="262">
        <v>319395.3</v>
      </c>
      <c r="AB164" s="262">
        <v>3223.49</v>
      </c>
      <c r="AC164" s="262">
        <v>4784344.71</v>
      </c>
      <c r="AD164" s="262">
        <v>1368352.21</v>
      </c>
      <c r="AE164" s="262">
        <v>1026883.27</v>
      </c>
      <c r="AF164" s="262">
        <v>1053986.9099999999</v>
      </c>
      <c r="AG164" s="262">
        <v>158314.46</v>
      </c>
      <c r="AH164" s="262">
        <v>0</v>
      </c>
      <c r="AI164" s="262">
        <v>0</v>
      </c>
      <c r="AJ164" s="262">
        <v>0</v>
      </c>
      <c r="AK164" s="262">
        <v>29819.64</v>
      </c>
      <c r="AL164" s="262">
        <v>211625.97</v>
      </c>
      <c r="AM164" s="262">
        <v>248851.72</v>
      </c>
      <c r="AN164" s="262">
        <v>21237.93</v>
      </c>
      <c r="AO164" s="262">
        <v>0</v>
      </c>
      <c r="AP164" s="262">
        <v>175451.3</v>
      </c>
      <c r="AQ164" s="262">
        <v>46947.360000000001</v>
      </c>
      <c r="AR164" s="262">
        <v>0</v>
      </c>
      <c r="AS164" s="262">
        <v>23734.799999999999</v>
      </c>
      <c r="AT164" s="262">
        <v>295225.77</v>
      </c>
      <c r="AU164" s="259">
        <v>26746678.09</v>
      </c>
    </row>
    <row r="165" spans="1:47" s="134" customFormat="1">
      <c r="A165" s="144" t="s">
        <v>578</v>
      </c>
      <c r="B165" s="267">
        <v>0</v>
      </c>
      <c r="C165" s="267">
        <v>0</v>
      </c>
      <c r="D165" s="267">
        <v>0</v>
      </c>
      <c r="E165" s="267">
        <v>0</v>
      </c>
      <c r="F165" s="267">
        <v>8419.6</v>
      </c>
      <c r="G165" s="267">
        <v>16888</v>
      </c>
      <c r="H165" s="267">
        <v>1648.01</v>
      </c>
      <c r="I165" s="267">
        <v>0</v>
      </c>
      <c r="J165" s="267">
        <v>0</v>
      </c>
      <c r="K165" s="267">
        <v>1317.55</v>
      </c>
      <c r="L165" s="267">
        <v>7240028.9199999999</v>
      </c>
      <c r="M165" s="267">
        <v>5466170.2000000002</v>
      </c>
      <c r="N165" s="267">
        <v>0</v>
      </c>
      <c r="O165" s="267">
        <v>0</v>
      </c>
      <c r="P165" s="267">
        <v>612.32000000000005</v>
      </c>
      <c r="Q165" s="267">
        <v>3142.78</v>
      </c>
      <c r="R165" s="267">
        <v>2096595.34</v>
      </c>
      <c r="S165" s="267">
        <v>604393.29</v>
      </c>
      <c r="T165" s="267">
        <v>15206.89</v>
      </c>
      <c r="U165" s="267">
        <v>0</v>
      </c>
      <c r="V165" s="267">
        <v>1374234.61</v>
      </c>
      <c r="W165" s="267">
        <v>0</v>
      </c>
      <c r="X165" s="267">
        <v>3724</v>
      </c>
      <c r="Y165" s="267">
        <v>35427.4</v>
      </c>
      <c r="Z165" s="267">
        <v>0</v>
      </c>
      <c r="AA165" s="267">
        <v>357302</v>
      </c>
      <c r="AB165" s="267">
        <v>8909.61</v>
      </c>
      <c r="AC165" s="267">
        <v>3388416.34</v>
      </c>
      <c r="AD165" s="267">
        <v>912438.19</v>
      </c>
      <c r="AE165" s="267">
        <v>1394615.7</v>
      </c>
      <c r="AF165" s="267">
        <v>811911.71</v>
      </c>
      <c r="AG165" s="267">
        <v>57200.68</v>
      </c>
      <c r="AH165" s="267">
        <v>0</v>
      </c>
      <c r="AI165" s="267">
        <v>0</v>
      </c>
      <c r="AJ165" s="267">
        <v>0</v>
      </c>
      <c r="AK165" s="267">
        <v>74519.960000000006</v>
      </c>
      <c r="AL165" s="267">
        <v>89396.96</v>
      </c>
      <c r="AM165" s="267">
        <v>253282.16</v>
      </c>
      <c r="AN165" s="267">
        <v>22892.42</v>
      </c>
      <c r="AO165" s="267">
        <v>143777.79999999999</v>
      </c>
      <c r="AP165" s="267">
        <v>0</v>
      </c>
      <c r="AQ165" s="267">
        <v>8850.64</v>
      </c>
      <c r="AR165" s="267">
        <v>0</v>
      </c>
      <c r="AS165" s="267">
        <v>22752.880000000001</v>
      </c>
      <c r="AT165" s="267">
        <v>92770.58</v>
      </c>
      <c r="AU165" s="247">
        <v>24506846.539999999</v>
      </c>
    </row>
    <row r="166" spans="1:47" s="134" customFormat="1" ht="18.75">
      <c r="A166" s="66" t="s">
        <v>423</v>
      </c>
      <c r="B166"/>
      <c r="C166"/>
      <c r="D166"/>
      <c r="E166"/>
      <c r="F166"/>
      <c r="G166" s="200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</row>
    <row r="167" spans="1:47" ht="18.75">
      <c r="A167" s="198" t="s">
        <v>576</v>
      </c>
      <c r="B167" s="67"/>
      <c r="C167" s="67"/>
      <c r="D167" s="67"/>
    </row>
  </sheetData>
  <sheetProtection password="9E07" sheet="1" objects="1" scenarios="1"/>
  <mergeCells count="1">
    <mergeCell ref="A1:AU1"/>
  </mergeCells>
  <pageMargins left="0.7" right="0.7" top="0.75" bottom="0.75" header="0.3" footer="0.3"/>
  <pageSetup scale="60" fitToHeight="0" orientation="landscape" r:id="rId1"/>
  <ignoredErrors>
    <ignoredError sqref="B107:AU107" formulaRange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W167"/>
  <sheetViews>
    <sheetView topLeftCell="AI1" zoomScaleNormal="100" workbookViewId="0">
      <pane ySplit="3" topLeftCell="A148" activePane="bottomLeft" state="frozen"/>
      <selection activeCell="A85" sqref="A85"/>
      <selection pane="bottomLeft" activeCell="AU166" sqref="AU166"/>
    </sheetView>
  </sheetViews>
  <sheetFormatPr baseColWidth="10" defaultRowHeight="15"/>
  <cols>
    <col min="1" max="1" width="12.42578125" style="1" customWidth="1"/>
    <col min="2" max="2" width="12" style="1" bestFit="1" customWidth="1"/>
    <col min="3" max="3" width="14.5703125" style="1" bestFit="1" customWidth="1"/>
    <col min="4" max="5" width="12" style="1" bestFit="1" customWidth="1"/>
    <col min="6" max="6" width="13.5703125" style="1" bestFit="1" customWidth="1"/>
    <col min="7" max="7" width="14.5703125" style="1" bestFit="1" customWidth="1"/>
    <col min="8" max="10" width="12" style="1" bestFit="1" customWidth="1"/>
    <col min="11" max="11" width="14.5703125" style="1" bestFit="1" customWidth="1"/>
    <col min="12" max="12" width="12" style="1" customWidth="1"/>
    <col min="13" max="13" width="15.5703125" style="1" bestFit="1" customWidth="1"/>
    <col min="14" max="15" width="12" style="1" bestFit="1" customWidth="1"/>
    <col min="16" max="16" width="13.5703125" style="1" bestFit="1" customWidth="1"/>
    <col min="17" max="17" width="12" style="1" bestFit="1" customWidth="1"/>
    <col min="18" max="18" width="15.5703125" style="1" bestFit="1" customWidth="1"/>
    <col min="19" max="19" width="17.140625" style="1" customWidth="1"/>
    <col min="20" max="20" width="14.5703125" style="1" bestFit="1" customWidth="1"/>
    <col min="21" max="21" width="12" style="1" bestFit="1" customWidth="1"/>
    <col min="22" max="22" width="15.5703125" style="1" bestFit="1" customWidth="1"/>
    <col min="23" max="26" width="12" style="1" bestFit="1" customWidth="1"/>
    <col min="27" max="27" width="13.5703125" style="1" customWidth="1"/>
    <col min="28" max="28" width="13.5703125" style="1" bestFit="1" customWidth="1"/>
    <col min="29" max="31" width="15.5703125" style="1" bestFit="1" customWidth="1"/>
    <col min="32" max="32" width="12.5703125" style="1" customWidth="1"/>
    <col min="33" max="33" width="15.5703125" style="1" bestFit="1" customWidth="1"/>
    <col min="34" max="36" width="12" style="1" bestFit="1" customWidth="1"/>
    <col min="37" max="39" width="15.5703125" style="1" bestFit="1" customWidth="1"/>
    <col min="40" max="40" width="14.5703125" style="1" bestFit="1" customWidth="1"/>
    <col min="41" max="41" width="12" style="1" bestFit="1" customWidth="1"/>
    <col min="42" max="42" width="14.5703125" style="1" bestFit="1" customWidth="1"/>
    <col min="43" max="43" width="13.5703125" style="1" bestFit="1" customWidth="1"/>
    <col min="44" max="45" width="12" style="1" bestFit="1" customWidth="1"/>
    <col min="46" max="46" width="14.5703125" style="1" bestFit="1" customWidth="1"/>
    <col min="47" max="47" width="16" style="1" customWidth="1"/>
    <col min="48" max="16384" width="11.42578125" style="1"/>
  </cols>
  <sheetData>
    <row r="1" spans="1:47" ht="48.75" customHeight="1">
      <c r="A1" s="269" t="s">
        <v>556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</row>
    <row r="2" spans="1:47" ht="15" customHeight="1">
      <c r="A2" s="2" t="s">
        <v>109</v>
      </c>
      <c r="B2" s="132" t="s">
        <v>432</v>
      </c>
      <c r="C2" s="137" t="s">
        <v>313</v>
      </c>
      <c r="D2" s="3" t="s">
        <v>340</v>
      </c>
      <c r="E2" s="3" t="s">
        <v>314</v>
      </c>
      <c r="F2" s="3" t="s">
        <v>341</v>
      </c>
      <c r="G2" s="3" t="s">
        <v>315</v>
      </c>
      <c r="H2" s="3" t="s">
        <v>316</v>
      </c>
      <c r="I2" s="3" t="s">
        <v>342</v>
      </c>
      <c r="J2" s="3" t="s">
        <v>317</v>
      </c>
      <c r="K2" s="3" t="s">
        <v>318</v>
      </c>
      <c r="L2" s="3" t="s">
        <v>319</v>
      </c>
      <c r="M2" s="3" t="s">
        <v>320</v>
      </c>
      <c r="N2" s="3" t="s">
        <v>343</v>
      </c>
      <c r="O2" s="3" t="s">
        <v>321</v>
      </c>
      <c r="P2" s="3" t="s">
        <v>322</v>
      </c>
      <c r="Q2" s="3" t="s">
        <v>323</v>
      </c>
      <c r="R2" s="3" t="s">
        <v>324</v>
      </c>
      <c r="S2" s="3" t="s">
        <v>325</v>
      </c>
      <c r="T2" s="3" t="s">
        <v>326</v>
      </c>
      <c r="U2" s="3" t="s">
        <v>369</v>
      </c>
      <c r="V2" s="3" t="s">
        <v>327</v>
      </c>
      <c r="W2" s="3" t="s">
        <v>370</v>
      </c>
      <c r="X2" s="3" t="s">
        <v>328</v>
      </c>
      <c r="Y2" s="3" t="s">
        <v>329</v>
      </c>
      <c r="Z2" s="3" t="s">
        <v>330</v>
      </c>
      <c r="AA2" s="3" t="s">
        <v>331</v>
      </c>
      <c r="AB2" s="3" t="s">
        <v>332</v>
      </c>
      <c r="AC2" s="3" t="s">
        <v>417</v>
      </c>
      <c r="AD2" s="3" t="s">
        <v>418</v>
      </c>
      <c r="AE2" s="3" t="s">
        <v>419</v>
      </c>
      <c r="AF2" s="3" t="s">
        <v>420</v>
      </c>
      <c r="AG2" s="3" t="s">
        <v>421</v>
      </c>
      <c r="AH2" s="3" t="s">
        <v>422</v>
      </c>
      <c r="AI2" s="3" t="s">
        <v>348</v>
      </c>
      <c r="AJ2" s="3" t="s">
        <v>347</v>
      </c>
      <c r="AK2" s="3" t="s">
        <v>333</v>
      </c>
      <c r="AL2" s="3" t="s">
        <v>334</v>
      </c>
      <c r="AM2" s="3" t="s">
        <v>335</v>
      </c>
      <c r="AN2" s="3" t="s">
        <v>336</v>
      </c>
      <c r="AO2" s="3" t="s">
        <v>346</v>
      </c>
      <c r="AP2" s="3" t="s">
        <v>337</v>
      </c>
      <c r="AQ2" s="3" t="s">
        <v>338</v>
      </c>
      <c r="AR2" s="3" t="s">
        <v>345</v>
      </c>
      <c r="AS2" s="3" t="s">
        <v>344</v>
      </c>
      <c r="AT2" s="137" t="s">
        <v>339</v>
      </c>
      <c r="AU2" s="8" t="s">
        <v>108</v>
      </c>
    </row>
    <row r="3" spans="1:47" s="26" customFormat="1" ht="16.5" customHeight="1">
      <c r="A3" s="136" t="s">
        <v>110</v>
      </c>
      <c r="B3" s="65" t="s">
        <v>192</v>
      </c>
      <c r="C3" s="23" t="s">
        <v>433</v>
      </c>
      <c r="D3" s="23" t="s">
        <v>74</v>
      </c>
      <c r="E3" s="23" t="s">
        <v>73</v>
      </c>
      <c r="F3" s="23" t="s">
        <v>74</v>
      </c>
      <c r="G3" s="23" t="s">
        <v>73</v>
      </c>
      <c r="H3" s="23" t="s">
        <v>73</v>
      </c>
      <c r="I3" s="23" t="s">
        <v>73</v>
      </c>
      <c r="J3" s="23" t="s">
        <v>73</v>
      </c>
      <c r="K3" s="23" t="s">
        <v>75</v>
      </c>
      <c r="L3" s="23" t="s">
        <v>76</v>
      </c>
      <c r="M3" s="23" t="s">
        <v>77</v>
      </c>
      <c r="N3" s="23" t="s">
        <v>78</v>
      </c>
      <c r="O3" s="23" t="s">
        <v>79</v>
      </c>
      <c r="P3" s="23" t="s">
        <v>80</v>
      </c>
      <c r="Q3" s="23" t="s">
        <v>81</v>
      </c>
      <c r="R3" s="23" t="s">
        <v>82</v>
      </c>
      <c r="S3" s="23" t="s">
        <v>83</v>
      </c>
      <c r="T3" s="23" t="s">
        <v>84</v>
      </c>
      <c r="U3" s="23" t="s">
        <v>85</v>
      </c>
      <c r="V3" s="23" t="s">
        <v>86</v>
      </c>
      <c r="W3" s="23" t="s">
        <v>87</v>
      </c>
      <c r="X3" s="23" t="s">
        <v>88</v>
      </c>
      <c r="Y3" s="23" t="s">
        <v>89</v>
      </c>
      <c r="Z3" s="23" t="s">
        <v>75</v>
      </c>
      <c r="AA3" s="23" t="s">
        <v>90</v>
      </c>
      <c r="AB3" s="23" t="s">
        <v>91</v>
      </c>
      <c r="AC3" s="23" t="s">
        <v>92</v>
      </c>
      <c r="AD3" s="23" t="s">
        <v>72</v>
      </c>
      <c r="AE3" s="23" t="s">
        <v>93</v>
      </c>
      <c r="AF3" s="23" t="s">
        <v>94</v>
      </c>
      <c r="AG3" s="23" t="s">
        <v>95</v>
      </c>
      <c r="AH3" s="23" t="s">
        <v>96</v>
      </c>
      <c r="AI3" s="23" t="s">
        <v>97</v>
      </c>
      <c r="AJ3" s="23" t="s">
        <v>98</v>
      </c>
      <c r="AK3" s="23" t="s">
        <v>99</v>
      </c>
      <c r="AL3" s="23" t="s">
        <v>100</v>
      </c>
      <c r="AM3" s="23" t="s">
        <v>101</v>
      </c>
      <c r="AN3" s="23" t="s">
        <v>102</v>
      </c>
      <c r="AO3" s="23" t="s">
        <v>103</v>
      </c>
      <c r="AP3" s="23" t="s">
        <v>104</v>
      </c>
      <c r="AQ3" s="23" t="s">
        <v>105</v>
      </c>
      <c r="AR3" s="23" t="s">
        <v>106</v>
      </c>
      <c r="AS3" s="23" t="s">
        <v>107</v>
      </c>
      <c r="AT3" s="170" t="s">
        <v>79</v>
      </c>
      <c r="AU3" s="24"/>
    </row>
    <row r="4" spans="1:47">
      <c r="A4" s="4" t="s">
        <v>0</v>
      </c>
      <c r="B4" s="6">
        <v>10133.129999999999</v>
      </c>
      <c r="C4" s="6">
        <v>0</v>
      </c>
      <c r="D4" s="6">
        <v>0</v>
      </c>
      <c r="E4" s="6">
        <v>1397.01</v>
      </c>
      <c r="F4" s="6">
        <v>0</v>
      </c>
      <c r="G4" s="6">
        <v>812.6</v>
      </c>
      <c r="H4" s="6">
        <v>0</v>
      </c>
      <c r="I4" s="6">
        <v>204</v>
      </c>
      <c r="J4" s="6">
        <v>0</v>
      </c>
      <c r="K4" s="6">
        <v>7891.47</v>
      </c>
      <c r="L4" s="6">
        <v>542323.29</v>
      </c>
      <c r="M4" s="6">
        <v>309973.42</v>
      </c>
      <c r="N4" s="6">
        <v>0</v>
      </c>
      <c r="O4" s="6">
        <v>0</v>
      </c>
      <c r="P4" s="6">
        <v>0</v>
      </c>
      <c r="Q4" s="6">
        <v>130.16</v>
      </c>
      <c r="R4" s="6">
        <v>130052.32</v>
      </c>
      <c r="S4" s="6">
        <v>729226.53</v>
      </c>
      <c r="T4" s="6">
        <v>23435.78</v>
      </c>
      <c r="U4" s="6">
        <v>0</v>
      </c>
      <c r="V4" s="6">
        <v>181406.1</v>
      </c>
      <c r="W4" s="6">
        <v>34249.43</v>
      </c>
      <c r="X4" s="6">
        <v>4126.72</v>
      </c>
      <c r="Y4" s="6">
        <v>98.79</v>
      </c>
      <c r="Z4" s="6">
        <v>2482.58</v>
      </c>
      <c r="AA4" s="6">
        <v>530495.35</v>
      </c>
      <c r="AB4" s="6">
        <v>42642.65</v>
      </c>
      <c r="AC4" s="6">
        <v>462127.43</v>
      </c>
      <c r="AD4" s="6">
        <v>113378.29</v>
      </c>
      <c r="AE4" s="6">
        <v>73324.05</v>
      </c>
      <c r="AF4" s="6">
        <v>431981.27</v>
      </c>
      <c r="AG4" s="6">
        <v>116030.09</v>
      </c>
      <c r="AH4" s="6">
        <v>1708.66</v>
      </c>
      <c r="AI4" s="6">
        <v>0</v>
      </c>
      <c r="AJ4" s="6">
        <v>0</v>
      </c>
      <c r="AK4" s="6">
        <v>42049.62</v>
      </c>
      <c r="AL4" s="6">
        <v>54901.83</v>
      </c>
      <c r="AM4" s="6">
        <v>112222.09</v>
      </c>
      <c r="AN4" s="6">
        <v>8810.25</v>
      </c>
      <c r="AO4" s="6">
        <v>0</v>
      </c>
      <c r="AP4" s="6">
        <v>3079.64</v>
      </c>
      <c r="AQ4" s="6">
        <v>18050.32</v>
      </c>
      <c r="AR4" s="6">
        <v>0</v>
      </c>
      <c r="AS4" s="6">
        <v>0</v>
      </c>
      <c r="AT4" s="6">
        <v>27845.07</v>
      </c>
      <c r="AU4" s="7">
        <v>4016589.94</v>
      </c>
    </row>
    <row r="5" spans="1:47">
      <c r="A5" s="4" t="s">
        <v>1</v>
      </c>
      <c r="B5" s="6">
        <v>13153.83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846.69</v>
      </c>
      <c r="I5" s="6">
        <v>2114.4499999999998</v>
      </c>
      <c r="J5" s="6">
        <v>0</v>
      </c>
      <c r="K5" s="6">
        <v>59120.58</v>
      </c>
      <c r="L5" s="6">
        <v>575097.68000000005</v>
      </c>
      <c r="M5" s="6">
        <v>363246.73</v>
      </c>
      <c r="N5" s="6">
        <v>0</v>
      </c>
      <c r="O5" s="6">
        <v>22649.07</v>
      </c>
      <c r="P5" s="6">
        <v>393.28</v>
      </c>
      <c r="Q5" s="6">
        <v>0</v>
      </c>
      <c r="R5" s="6">
        <v>157827.66</v>
      </c>
      <c r="S5" s="6">
        <v>629011.4</v>
      </c>
      <c r="T5" s="6">
        <v>28844.25</v>
      </c>
      <c r="U5" s="6">
        <v>0</v>
      </c>
      <c r="V5" s="6">
        <v>137824.57</v>
      </c>
      <c r="W5" s="6">
        <v>58311.78</v>
      </c>
      <c r="X5" s="6">
        <v>4838.3999999999996</v>
      </c>
      <c r="Y5" s="6">
        <v>231.95</v>
      </c>
      <c r="Z5" s="6">
        <v>2021.74</v>
      </c>
      <c r="AA5" s="6">
        <v>430464.91</v>
      </c>
      <c r="AB5" s="6">
        <v>6988.29</v>
      </c>
      <c r="AC5" s="6">
        <v>419073.94</v>
      </c>
      <c r="AD5" s="6">
        <v>159425.69</v>
      </c>
      <c r="AE5" s="6">
        <v>121211.7</v>
      </c>
      <c r="AF5" s="6">
        <v>514309.35</v>
      </c>
      <c r="AG5" s="6">
        <v>139188.35</v>
      </c>
      <c r="AH5" s="6">
        <v>0</v>
      </c>
      <c r="AI5" s="6">
        <v>0</v>
      </c>
      <c r="AJ5" s="6">
        <v>0</v>
      </c>
      <c r="AK5" s="6">
        <v>101423.1</v>
      </c>
      <c r="AL5" s="6">
        <v>96691.28</v>
      </c>
      <c r="AM5" s="6">
        <v>127017.46</v>
      </c>
      <c r="AN5" s="6">
        <v>9109.7999999999993</v>
      </c>
      <c r="AO5" s="6">
        <v>0</v>
      </c>
      <c r="AP5" s="6">
        <v>1866.34</v>
      </c>
      <c r="AQ5" s="6">
        <v>6645.47</v>
      </c>
      <c r="AR5" s="6">
        <v>0</v>
      </c>
      <c r="AS5" s="6">
        <v>0</v>
      </c>
      <c r="AT5" s="6">
        <v>39289.15</v>
      </c>
      <c r="AU5" s="7">
        <v>4228238.8899999997</v>
      </c>
    </row>
    <row r="6" spans="1:47">
      <c r="A6" s="4" t="s">
        <v>2</v>
      </c>
      <c r="B6" s="6">
        <v>12496.04</v>
      </c>
      <c r="C6" s="6">
        <v>0</v>
      </c>
      <c r="D6" s="6">
        <v>0</v>
      </c>
      <c r="E6" s="6">
        <v>16827.3</v>
      </c>
      <c r="F6" s="6">
        <v>0</v>
      </c>
      <c r="G6" s="6">
        <v>19537.25</v>
      </c>
      <c r="H6" s="6">
        <v>3687.35</v>
      </c>
      <c r="I6" s="6">
        <v>12267.12</v>
      </c>
      <c r="J6" s="6">
        <v>0</v>
      </c>
      <c r="K6" s="6">
        <v>40887.39</v>
      </c>
      <c r="L6" s="6">
        <v>698134.31</v>
      </c>
      <c r="M6" s="6">
        <v>377214.81</v>
      </c>
      <c r="N6" s="6">
        <v>487.84</v>
      </c>
      <c r="O6" s="6">
        <v>36083.19</v>
      </c>
      <c r="P6" s="6">
        <v>2124.5700000000002</v>
      </c>
      <c r="Q6" s="6">
        <v>56.27</v>
      </c>
      <c r="R6" s="6">
        <v>171437.03</v>
      </c>
      <c r="S6" s="6">
        <v>687497.41</v>
      </c>
      <c r="T6" s="6">
        <v>18964.97</v>
      </c>
      <c r="U6" s="6">
        <v>1946.71</v>
      </c>
      <c r="V6" s="6">
        <v>106261.49</v>
      </c>
      <c r="W6" s="6">
        <v>45258.48</v>
      </c>
      <c r="X6" s="6">
        <v>838.6</v>
      </c>
      <c r="Y6" s="6">
        <v>519.78</v>
      </c>
      <c r="Z6" s="6">
        <v>1669.27</v>
      </c>
      <c r="AA6" s="6">
        <v>697830.78</v>
      </c>
      <c r="AB6" s="6">
        <v>45687.26</v>
      </c>
      <c r="AC6" s="6">
        <v>421131.95</v>
      </c>
      <c r="AD6" s="6">
        <v>165056.25</v>
      </c>
      <c r="AE6" s="6">
        <v>120784.87</v>
      </c>
      <c r="AF6" s="6">
        <v>684682.67</v>
      </c>
      <c r="AG6" s="6">
        <v>140983.64000000001</v>
      </c>
      <c r="AH6" s="6">
        <v>0</v>
      </c>
      <c r="AI6" s="6">
        <v>0</v>
      </c>
      <c r="AJ6" s="6">
        <v>0</v>
      </c>
      <c r="AK6" s="6">
        <v>79878.820000000007</v>
      </c>
      <c r="AL6" s="6">
        <v>79267.820000000007</v>
      </c>
      <c r="AM6" s="6">
        <v>125422.48</v>
      </c>
      <c r="AN6" s="6">
        <v>19313.47</v>
      </c>
      <c r="AO6" s="6">
        <v>0</v>
      </c>
      <c r="AP6" s="6">
        <v>325.64999999999998</v>
      </c>
      <c r="AQ6" s="6">
        <v>4908.2</v>
      </c>
      <c r="AR6" s="6">
        <v>0</v>
      </c>
      <c r="AS6" s="6">
        <v>0</v>
      </c>
      <c r="AT6" s="6">
        <v>33459.980000000003</v>
      </c>
      <c r="AU6" s="7">
        <v>4872931.0199999996</v>
      </c>
    </row>
    <row r="7" spans="1:47">
      <c r="A7" s="4" t="s">
        <v>3</v>
      </c>
      <c r="B7" s="6">
        <v>25711.17</v>
      </c>
      <c r="C7" s="6">
        <v>0</v>
      </c>
      <c r="D7" s="6">
        <v>0</v>
      </c>
      <c r="E7" s="6">
        <v>43401.87</v>
      </c>
      <c r="F7" s="6">
        <v>0</v>
      </c>
      <c r="G7" s="6">
        <v>19245.560000000001</v>
      </c>
      <c r="H7" s="6">
        <v>6496.61</v>
      </c>
      <c r="I7" s="6">
        <v>9479.5</v>
      </c>
      <c r="J7" s="6">
        <v>0</v>
      </c>
      <c r="K7" s="6">
        <v>45518.22</v>
      </c>
      <c r="L7" s="6">
        <v>742498.45</v>
      </c>
      <c r="M7" s="6">
        <v>347650.88</v>
      </c>
      <c r="N7" s="6">
        <v>416.22</v>
      </c>
      <c r="O7" s="6">
        <v>40439.129999999997</v>
      </c>
      <c r="P7" s="6">
        <v>1294.5</v>
      </c>
      <c r="Q7" s="6">
        <v>0</v>
      </c>
      <c r="R7" s="6">
        <v>128508.48</v>
      </c>
      <c r="S7" s="6">
        <v>333113.40999999997</v>
      </c>
      <c r="T7" s="6">
        <v>9696.16</v>
      </c>
      <c r="U7" s="6">
        <v>0</v>
      </c>
      <c r="V7" s="6">
        <v>55554.44</v>
      </c>
      <c r="W7" s="6">
        <v>16452.61</v>
      </c>
      <c r="X7" s="6">
        <v>249.5</v>
      </c>
      <c r="Y7" s="6">
        <v>4409.24</v>
      </c>
      <c r="Z7" s="6">
        <v>3673.78</v>
      </c>
      <c r="AA7" s="6">
        <v>629914.32999999996</v>
      </c>
      <c r="AB7" s="6">
        <v>28877.07</v>
      </c>
      <c r="AC7" s="6">
        <v>534317.1</v>
      </c>
      <c r="AD7" s="6">
        <v>142594.59</v>
      </c>
      <c r="AE7" s="6">
        <v>103731.84</v>
      </c>
      <c r="AF7" s="6">
        <v>835807.01</v>
      </c>
      <c r="AG7" s="6">
        <v>97856.2</v>
      </c>
      <c r="AH7" s="6">
        <v>0</v>
      </c>
      <c r="AI7" s="6">
        <v>0</v>
      </c>
      <c r="AJ7" s="6">
        <v>0</v>
      </c>
      <c r="AK7" s="6">
        <v>38864.83</v>
      </c>
      <c r="AL7" s="6">
        <v>51971.94</v>
      </c>
      <c r="AM7" s="6">
        <v>169312.94</v>
      </c>
      <c r="AN7" s="6">
        <v>6984.63</v>
      </c>
      <c r="AO7" s="6">
        <v>0</v>
      </c>
      <c r="AP7" s="6">
        <v>1548.25</v>
      </c>
      <c r="AQ7" s="6">
        <v>7643.84</v>
      </c>
      <c r="AR7" s="6">
        <v>0</v>
      </c>
      <c r="AS7" s="6">
        <v>0</v>
      </c>
      <c r="AT7" s="6">
        <v>19053.349999999999</v>
      </c>
      <c r="AU7" s="7">
        <v>4502287.6500000004</v>
      </c>
    </row>
    <row r="8" spans="1:47">
      <c r="A8" s="4" t="s">
        <v>4</v>
      </c>
      <c r="B8" s="6">
        <v>33506.51</v>
      </c>
      <c r="C8" s="6">
        <v>0</v>
      </c>
      <c r="D8" s="6">
        <v>0</v>
      </c>
      <c r="E8" s="6">
        <v>26644</v>
      </c>
      <c r="F8" s="6">
        <v>0</v>
      </c>
      <c r="G8" s="6">
        <v>1487.12</v>
      </c>
      <c r="H8" s="6">
        <v>862.86</v>
      </c>
      <c r="I8" s="6">
        <v>1326</v>
      </c>
      <c r="J8" s="6">
        <v>0</v>
      </c>
      <c r="K8" s="6">
        <v>24953.83</v>
      </c>
      <c r="L8" s="6">
        <v>902147.63</v>
      </c>
      <c r="M8" s="6">
        <v>405923.98</v>
      </c>
      <c r="N8" s="6">
        <v>0</v>
      </c>
      <c r="O8" s="6">
        <v>43847.34</v>
      </c>
      <c r="P8" s="6">
        <v>127.84</v>
      </c>
      <c r="Q8" s="6">
        <v>76.569999999999993</v>
      </c>
      <c r="R8" s="6">
        <v>169688.73</v>
      </c>
      <c r="S8" s="6">
        <v>165270.51999999999</v>
      </c>
      <c r="T8" s="6">
        <v>24102.11</v>
      </c>
      <c r="U8" s="6">
        <v>0</v>
      </c>
      <c r="V8" s="6">
        <v>47601.15</v>
      </c>
      <c r="W8" s="6">
        <v>1694.4</v>
      </c>
      <c r="X8" s="6">
        <v>1179.74</v>
      </c>
      <c r="Y8" s="6">
        <v>225.22</v>
      </c>
      <c r="Z8" s="6">
        <v>1350.69</v>
      </c>
      <c r="AA8" s="6">
        <v>504836.27</v>
      </c>
      <c r="AB8" s="6">
        <v>32240.799999999999</v>
      </c>
      <c r="AC8" s="6">
        <v>424398.27</v>
      </c>
      <c r="AD8" s="6">
        <v>95732.06</v>
      </c>
      <c r="AE8" s="6">
        <v>91971.6</v>
      </c>
      <c r="AF8" s="6">
        <v>424907.48</v>
      </c>
      <c r="AG8" s="6">
        <v>11160</v>
      </c>
      <c r="AH8" s="6">
        <v>0</v>
      </c>
      <c r="AI8" s="6">
        <v>0</v>
      </c>
      <c r="AJ8" s="6">
        <v>246.28</v>
      </c>
      <c r="AK8" s="6">
        <v>17748.849999999999</v>
      </c>
      <c r="AL8" s="6">
        <v>46029.93</v>
      </c>
      <c r="AM8" s="6">
        <v>150366.59</v>
      </c>
      <c r="AN8" s="6">
        <v>3202.84</v>
      </c>
      <c r="AO8" s="6">
        <v>0</v>
      </c>
      <c r="AP8" s="6">
        <v>7381.85</v>
      </c>
      <c r="AQ8" s="6">
        <v>3047.93</v>
      </c>
      <c r="AR8" s="6">
        <v>0</v>
      </c>
      <c r="AS8" s="6">
        <v>0</v>
      </c>
      <c r="AT8" s="6">
        <v>24929.93</v>
      </c>
      <c r="AU8" s="7">
        <v>3690216.92</v>
      </c>
    </row>
    <row r="9" spans="1:47">
      <c r="A9" s="4" t="s">
        <v>5</v>
      </c>
      <c r="B9" s="6">
        <v>13113.9</v>
      </c>
      <c r="C9" s="6">
        <v>0</v>
      </c>
      <c r="D9" s="6">
        <v>0</v>
      </c>
      <c r="E9" s="6">
        <v>0</v>
      </c>
      <c r="F9" s="6">
        <v>0</v>
      </c>
      <c r="G9" s="6">
        <v>9417.5</v>
      </c>
      <c r="H9" s="6">
        <v>594.74</v>
      </c>
      <c r="I9" s="6">
        <v>20165.669999999998</v>
      </c>
      <c r="J9" s="6">
        <v>0</v>
      </c>
      <c r="K9" s="6">
        <v>30371.19</v>
      </c>
      <c r="L9" s="6">
        <v>969347.3</v>
      </c>
      <c r="M9" s="6">
        <v>325486.01</v>
      </c>
      <c r="N9" s="6">
        <v>0</v>
      </c>
      <c r="O9" s="6">
        <v>33085.74</v>
      </c>
      <c r="P9" s="6">
        <v>0</v>
      </c>
      <c r="Q9" s="6">
        <v>1428.55</v>
      </c>
      <c r="R9" s="6">
        <v>195082.54</v>
      </c>
      <c r="S9" s="6">
        <v>56298.03</v>
      </c>
      <c r="T9" s="6">
        <v>18637.88</v>
      </c>
      <c r="U9" s="6">
        <v>0</v>
      </c>
      <c r="V9" s="6">
        <v>19217.939999999999</v>
      </c>
      <c r="W9" s="6">
        <v>21215.72</v>
      </c>
      <c r="X9" s="6">
        <v>2750.73</v>
      </c>
      <c r="Y9" s="6">
        <v>72.62</v>
      </c>
      <c r="Z9" s="6">
        <v>732.88</v>
      </c>
      <c r="AA9" s="6">
        <v>415252.64</v>
      </c>
      <c r="AB9" s="6">
        <v>68609.34</v>
      </c>
      <c r="AC9" s="6">
        <v>265614.99</v>
      </c>
      <c r="AD9" s="6">
        <v>35414.629999999997</v>
      </c>
      <c r="AE9" s="6">
        <v>117961.45</v>
      </c>
      <c r="AF9" s="6">
        <v>778734.71</v>
      </c>
      <c r="AG9" s="6">
        <v>75624.12</v>
      </c>
      <c r="AH9" s="6">
        <v>11780.78</v>
      </c>
      <c r="AI9" s="6">
        <v>0</v>
      </c>
      <c r="AJ9" s="6">
        <v>12779.13</v>
      </c>
      <c r="AK9" s="6">
        <v>116365.92</v>
      </c>
      <c r="AL9" s="6">
        <v>88058.68</v>
      </c>
      <c r="AM9" s="6">
        <v>161494.44</v>
      </c>
      <c r="AN9" s="6">
        <v>11370.56</v>
      </c>
      <c r="AO9" s="6">
        <v>0</v>
      </c>
      <c r="AP9" s="6">
        <v>11134.26</v>
      </c>
      <c r="AQ9" s="6">
        <v>2517.85</v>
      </c>
      <c r="AR9" s="6">
        <v>67.87</v>
      </c>
      <c r="AS9" s="6">
        <v>0</v>
      </c>
      <c r="AT9" s="6">
        <v>43864.53</v>
      </c>
      <c r="AU9" s="7">
        <v>3933664.84</v>
      </c>
    </row>
    <row r="10" spans="1:47">
      <c r="A10" s="4" t="s">
        <v>6</v>
      </c>
      <c r="B10" s="6">
        <v>15707.76</v>
      </c>
      <c r="C10" s="6">
        <v>0</v>
      </c>
      <c r="D10" s="6">
        <v>0</v>
      </c>
      <c r="E10" s="6">
        <v>56853.63</v>
      </c>
      <c r="F10" s="6">
        <v>0</v>
      </c>
      <c r="G10" s="6">
        <v>0</v>
      </c>
      <c r="H10" s="6">
        <v>0</v>
      </c>
      <c r="I10" s="6">
        <v>3468</v>
      </c>
      <c r="J10" s="6">
        <v>0</v>
      </c>
      <c r="K10" s="6">
        <v>25117.54</v>
      </c>
      <c r="L10" s="6">
        <v>1078555.8500000001</v>
      </c>
      <c r="M10" s="6">
        <v>358819.64</v>
      </c>
      <c r="N10" s="6">
        <v>0</v>
      </c>
      <c r="O10" s="6">
        <v>0</v>
      </c>
      <c r="P10" s="6">
        <v>0</v>
      </c>
      <c r="Q10" s="6">
        <v>5304.5</v>
      </c>
      <c r="R10" s="6">
        <v>173127.9</v>
      </c>
      <c r="S10" s="6">
        <v>204838.13</v>
      </c>
      <c r="T10" s="6">
        <v>5758.29</v>
      </c>
      <c r="U10" s="6">
        <v>0</v>
      </c>
      <c r="V10" s="6">
        <v>8598.08</v>
      </c>
      <c r="W10" s="6">
        <v>22816.53</v>
      </c>
      <c r="X10" s="6">
        <v>2933.39</v>
      </c>
      <c r="Y10" s="6">
        <v>177.41</v>
      </c>
      <c r="Z10" s="6">
        <v>892.53</v>
      </c>
      <c r="AA10" s="6">
        <v>523682.32</v>
      </c>
      <c r="AB10" s="6">
        <v>5297.32</v>
      </c>
      <c r="AC10" s="6">
        <v>82014.460000000006</v>
      </c>
      <c r="AD10" s="6">
        <v>13604.09</v>
      </c>
      <c r="AE10" s="6">
        <v>181862.11</v>
      </c>
      <c r="AF10" s="6">
        <v>820010.03</v>
      </c>
      <c r="AG10" s="6">
        <v>139305.63</v>
      </c>
      <c r="AH10" s="6">
        <v>2750.37</v>
      </c>
      <c r="AI10" s="6">
        <v>0</v>
      </c>
      <c r="AJ10" s="6">
        <v>3119.43</v>
      </c>
      <c r="AK10" s="6">
        <v>154807.95000000001</v>
      </c>
      <c r="AL10" s="6">
        <v>112945.62</v>
      </c>
      <c r="AM10" s="6">
        <v>198333.87</v>
      </c>
      <c r="AN10" s="6">
        <v>8331.91</v>
      </c>
      <c r="AO10" s="6">
        <v>0</v>
      </c>
      <c r="AP10" s="6">
        <v>14322.96</v>
      </c>
      <c r="AQ10" s="6">
        <v>239.54</v>
      </c>
      <c r="AR10" s="6">
        <v>170.2</v>
      </c>
      <c r="AS10" s="6">
        <v>0</v>
      </c>
      <c r="AT10" s="6">
        <v>89644.13</v>
      </c>
      <c r="AU10" s="7">
        <v>4313411.12</v>
      </c>
    </row>
    <row r="11" spans="1:47">
      <c r="A11" s="4" t="s">
        <v>7</v>
      </c>
      <c r="B11" s="6">
        <v>8762.17</v>
      </c>
      <c r="C11" s="6">
        <v>0</v>
      </c>
      <c r="D11" s="6">
        <v>0</v>
      </c>
      <c r="E11" s="6">
        <v>28974.38</v>
      </c>
      <c r="F11" s="6">
        <v>0</v>
      </c>
      <c r="G11" s="6">
        <v>16506.63</v>
      </c>
      <c r="H11" s="6">
        <v>4292.72</v>
      </c>
      <c r="I11" s="6">
        <v>14224.86</v>
      </c>
      <c r="J11" s="6">
        <v>0</v>
      </c>
      <c r="K11" s="6">
        <v>18072.990000000002</v>
      </c>
      <c r="L11" s="6">
        <v>1020576.8</v>
      </c>
      <c r="M11" s="6">
        <v>443504.55</v>
      </c>
      <c r="N11" s="6">
        <v>0</v>
      </c>
      <c r="O11" s="6">
        <v>0</v>
      </c>
      <c r="P11" s="6">
        <v>0</v>
      </c>
      <c r="Q11" s="6">
        <v>3230.93</v>
      </c>
      <c r="R11" s="6">
        <v>146578.22</v>
      </c>
      <c r="S11" s="6">
        <v>346788.61</v>
      </c>
      <c r="T11" s="6">
        <v>38045</v>
      </c>
      <c r="U11" s="6">
        <v>0</v>
      </c>
      <c r="V11" s="6">
        <v>53071.13</v>
      </c>
      <c r="W11" s="6">
        <v>33.92</v>
      </c>
      <c r="X11" s="6">
        <v>5232.8500000000004</v>
      </c>
      <c r="Y11" s="6">
        <v>292.98</v>
      </c>
      <c r="Z11" s="6">
        <v>239.86</v>
      </c>
      <c r="AA11" s="6">
        <v>438629.1</v>
      </c>
      <c r="AB11" s="6">
        <v>8395.2000000000007</v>
      </c>
      <c r="AC11" s="6">
        <v>199999.64</v>
      </c>
      <c r="AD11" s="6">
        <v>9131.9699999999993</v>
      </c>
      <c r="AE11" s="6">
        <v>153687.67000000001</v>
      </c>
      <c r="AF11" s="6">
        <v>946636.61</v>
      </c>
      <c r="AG11" s="6">
        <v>170027.17</v>
      </c>
      <c r="AH11" s="6">
        <v>2001.51</v>
      </c>
      <c r="AI11" s="6">
        <v>0</v>
      </c>
      <c r="AJ11" s="6">
        <v>0</v>
      </c>
      <c r="AK11" s="6">
        <v>132294.69</v>
      </c>
      <c r="AL11" s="6">
        <v>33095.589999999997</v>
      </c>
      <c r="AM11" s="6">
        <v>222232.49</v>
      </c>
      <c r="AN11" s="6">
        <v>10435.950000000001</v>
      </c>
      <c r="AO11" s="6">
        <v>0</v>
      </c>
      <c r="AP11" s="6">
        <v>14856.37</v>
      </c>
      <c r="AQ11" s="6">
        <v>282.60000000000002</v>
      </c>
      <c r="AR11" s="6">
        <v>47.63</v>
      </c>
      <c r="AS11" s="6">
        <v>0</v>
      </c>
      <c r="AT11" s="6">
        <v>128846.28</v>
      </c>
      <c r="AU11" s="7">
        <v>4619029.07</v>
      </c>
    </row>
    <row r="12" spans="1:47">
      <c r="A12" s="4" t="s">
        <v>8</v>
      </c>
      <c r="B12" s="6">
        <v>13621.09</v>
      </c>
      <c r="C12" s="6">
        <v>0</v>
      </c>
      <c r="D12" s="6">
        <v>0</v>
      </c>
      <c r="E12" s="6">
        <v>803.98</v>
      </c>
      <c r="F12" s="6">
        <v>0</v>
      </c>
      <c r="G12" s="6">
        <v>22203.53</v>
      </c>
      <c r="H12" s="6">
        <v>7776.22</v>
      </c>
      <c r="I12" s="6">
        <v>17574.43</v>
      </c>
      <c r="J12" s="6">
        <v>3337.3</v>
      </c>
      <c r="K12" s="6">
        <v>23156.29</v>
      </c>
      <c r="L12" s="6">
        <v>985184.41</v>
      </c>
      <c r="M12" s="6">
        <v>456802.16</v>
      </c>
      <c r="N12" s="6">
        <v>1287.52</v>
      </c>
      <c r="O12" s="6">
        <v>0</v>
      </c>
      <c r="P12" s="6">
        <v>4036.86</v>
      </c>
      <c r="Q12" s="6">
        <v>2278.73</v>
      </c>
      <c r="R12" s="6">
        <v>151197.32999999999</v>
      </c>
      <c r="S12" s="6">
        <v>414613.23</v>
      </c>
      <c r="T12" s="6">
        <v>72379.19</v>
      </c>
      <c r="U12" s="6">
        <v>0</v>
      </c>
      <c r="V12" s="6">
        <v>81986.539999999994</v>
      </c>
      <c r="W12" s="6">
        <v>18257.37</v>
      </c>
      <c r="X12" s="6">
        <v>3177.47</v>
      </c>
      <c r="Y12" s="6">
        <v>650.96</v>
      </c>
      <c r="Z12" s="6">
        <v>2685.26</v>
      </c>
      <c r="AA12" s="6">
        <v>840343.53</v>
      </c>
      <c r="AB12" s="6">
        <v>15701.69</v>
      </c>
      <c r="AC12" s="6">
        <v>206412.72</v>
      </c>
      <c r="AD12" s="6">
        <v>17449.61</v>
      </c>
      <c r="AE12" s="6">
        <v>124068.11</v>
      </c>
      <c r="AF12" s="6">
        <v>1173064.17</v>
      </c>
      <c r="AG12" s="6">
        <v>78933.600000000006</v>
      </c>
      <c r="AH12" s="6">
        <v>0</v>
      </c>
      <c r="AI12" s="6">
        <v>0</v>
      </c>
      <c r="AJ12" s="6">
        <v>0</v>
      </c>
      <c r="AK12" s="6">
        <v>167286.66</v>
      </c>
      <c r="AL12" s="6">
        <v>101065.81</v>
      </c>
      <c r="AM12" s="6">
        <v>157647.35999999999</v>
      </c>
      <c r="AN12" s="6">
        <v>6758.12</v>
      </c>
      <c r="AO12" s="6">
        <v>84.69</v>
      </c>
      <c r="AP12" s="6">
        <v>19094.740000000002</v>
      </c>
      <c r="AQ12" s="6">
        <v>5517.9</v>
      </c>
      <c r="AR12" s="6">
        <v>0</v>
      </c>
      <c r="AS12" s="6">
        <v>0</v>
      </c>
      <c r="AT12" s="6">
        <v>195215.6</v>
      </c>
      <c r="AU12" s="7">
        <v>5391654.1799999997</v>
      </c>
    </row>
    <row r="13" spans="1:47">
      <c r="A13" s="4" t="s">
        <v>9</v>
      </c>
      <c r="B13" s="6">
        <v>13789.86</v>
      </c>
      <c r="C13" s="6">
        <v>0</v>
      </c>
      <c r="D13" s="6">
        <v>0</v>
      </c>
      <c r="E13" s="6">
        <v>865.95</v>
      </c>
      <c r="F13" s="6">
        <v>0</v>
      </c>
      <c r="G13" s="6">
        <v>11953.96</v>
      </c>
      <c r="H13" s="6">
        <v>0</v>
      </c>
      <c r="I13" s="6">
        <v>1453.24</v>
      </c>
      <c r="J13" s="6">
        <v>0</v>
      </c>
      <c r="K13" s="6">
        <v>19856.150000000001</v>
      </c>
      <c r="L13" s="6">
        <v>836467.37</v>
      </c>
      <c r="M13" s="6">
        <v>503595.88</v>
      </c>
      <c r="N13" s="6">
        <v>0</v>
      </c>
      <c r="O13" s="6">
        <v>8.01</v>
      </c>
      <c r="P13" s="6">
        <v>1545.74</v>
      </c>
      <c r="Q13" s="6">
        <v>184.52</v>
      </c>
      <c r="R13" s="6">
        <v>162697.75</v>
      </c>
      <c r="S13" s="6">
        <v>563293.49</v>
      </c>
      <c r="T13" s="6">
        <v>84479.76</v>
      </c>
      <c r="U13" s="6">
        <v>0</v>
      </c>
      <c r="V13" s="6">
        <v>115525.26</v>
      </c>
      <c r="W13" s="6">
        <v>9909.3799999999992</v>
      </c>
      <c r="X13" s="6">
        <v>1515.26</v>
      </c>
      <c r="Y13" s="6">
        <v>120.16</v>
      </c>
      <c r="Z13" s="6">
        <v>1331.72</v>
      </c>
      <c r="AA13" s="6">
        <v>746513.52</v>
      </c>
      <c r="AB13" s="6">
        <v>30767.040000000001</v>
      </c>
      <c r="AC13" s="6">
        <v>8554.86</v>
      </c>
      <c r="AD13" s="6">
        <v>10997.01</v>
      </c>
      <c r="AE13" s="6">
        <v>178562.22</v>
      </c>
      <c r="AF13" s="6">
        <v>1138796.2</v>
      </c>
      <c r="AG13" s="6">
        <v>144845.79</v>
      </c>
      <c r="AH13" s="6">
        <v>0</v>
      </c>
      <c r="AI13" s="6">
        <v>0</v>
      </c>
      <c r="AJ13" s="6">
        <v>0</v>
      </c>
      <c r="AK13" s="6">
        <v>137174.06</v>
      </c>
      <c r="AL13" s="6">
        <v>95521.5</v>
      </c>
      <c r="AM13" s="6">
        <v>131441.85999999999</v>
      </c>
      <c r="AN13" s="6">
        <v>22080.99</v>
      </c>
      <c r="AO13" s="6">
        <v>0</v>
      </c>
      <c r="AP13" s="6">
        <v>18678.34</v>
      </c>
      <c r="AQ13" s="6">
        <v>23352.959999999999</v>
      </c>
      <c r="AR13" s="6">
        <v>0</v>
      </c>
      <c r="AS13" s="6">
        <v>0</v>
      </c>
      <c r="AT13" s="6">
        <v>191937.36</v>
      </c>
      <c r="AU13" s="7">
        <v>5207817.17</v>
      </c>
    </row>
    <row r="14" spans="1:47">
      <c r="A14" s="4" t="s">
        <v>10</v>
      </c>
      <c r="B14" s="6">
        <v>2010.82</v>
      </c>
      <c r="C14" s="6">
        <v>0</v>
      </c>
      <c r="D14" s="6">
        <v>0</v>
      </c>
      <c r="E14" s="6">
        <v>48396.4</v>
      </c>
      <c r="F14" s="6">
        <v>6471.34</v>
      </c>
      <c r="G14" s="6">
        <v>0</v>
      </c>
      <c r="H14" s="6">
        <v>4613.8</v>
      </c>
      <c r="I14" s="6">
        <v>4590</v>
      </c>
      <c r="J14" s="6">
        <v>0</v>
      </c>
      <c r="K14" s="6">
        <v>20663.66</v>
      </c>
      <c r="L14" s="6">
        <v>703129.78</v>
      </c>
      <c r="M14" s="6">
        <v>450866.85</v>
      </c>
      <c r="N14" s="6">
        <v>0</v>
      </c>
      <c r="O14" s="6">
        <v>0</v>
      </c>
      <c r="P14" s="6">
        <v>2713.01</v>
      </c>
      <c r="Q14" s="6">
        <v>154.13</v>
      </c>
      <c r="R14" s="6">
        <v>133214.82999999999</v>
      </c>
      <c r="S14" s="6">
        <v>528551.74</v>
      </c>
      <c r="T14" s="6">
        <v>129801.11</v>
      </c>
      <c r="U14" s="6">
        <v>0</v>
      </c>
      <c r="V14" s="6">
        <v>131024.8</v>
      </c>
      <c r="W14" s="6">
        <v>14282.14</v>
      </c>
      <c r="X14" s="6">
        <v>2086.36</v>
      </c>
      <c r="Y14" s="6">
        <v>0</v>
      </c>
      <c r="Z14" s="6">
        <v>1136.04</v>
      </c>
      <c r="AA14" s="6">
        <v>1148264.03</v>
      </c>
      <c r="AB14" s="6">
        <v>51245.919999999998</v>
      </c>
      <c r="AC14" s="6">
        <v>60995.18</v>
      </c>
      <c r="AD14" s="6">
        <v>68016.2</v>
      </c>
      <c r="AE14" s="6">
        <v>195949.6</v>
      </c>
      <c r="AF14" s="6">
        <v>1186415.82</v>
      </c>
      <c r="AG14" s="6">
        <v>80083.740000000005</v>
      </c>
      <c r="AH14" s="6">
        <v>0</v>
      </c>
      <c r="AI14" s="6">
        <v>0</v>
      </c>
      <c r="AJ14" s="6">
        <v>3346.8</v>
      </c>
      <c r="AK14" s="6">
        <v>820.2</v>
      </c>
      <c r="AL14" s="6">
        <v>14871.38</v>
      </c>
      <c r="AM14" s="6">
        <v>113063.16</v>
      </c>
      <c r="AN14" s="6">
        <v>1903.11</v>
      </c>
      <c r="AO14" s="6">
        <v>0</v>
      </c>
      <c r="AP14" s="6">
        <v>18147.759999999998</v>
      </c>
      <c r="AQ14" s="6">
        <v>22061.96</v>
      </c>
      <c r="AR14" s="6">
        <v>0</v>
      </c>
      <c r="AS14" s="6">
        <v>0</v>
      </c>
      <c r="AT14" s="6">
        <v>122765.4</v>
      </c>
      <c r="AU14" s="7">
        <v>5271657.07</v>
      </c>
    </row>
    <row r="15" spans="1:47">
      <c r="A15" s="4" t="s">
        <v>11</v>
      </c>
      <c r="B15" s="6">
        <v>14348.23</v>
      </c>
      <c r="C15" s="6">
        <v>0</v>
      </c>
      <c r="D15" s="6">
        <v>0</v>
      </c>
      <c r="E15" s="6">
        <v>34339</v>
      </c>
      <c r="F15" s="6">
        <v>9638.0400000000009</v>
      </c>
      <c r="G15" s="6">
        <v>15566.57</v>
      </c>
      <c r="H15" s="6">
        <v>8826.8700000000008</v>
      </c>
      <c r="I15" s="6">
        <v>19991.849999999999</v>
      </c>
      <c r="J15" s="6">
        <v>0</v>
      </c>
      <c r="K15" s="6">
        <v>21736.33</v>
      </c>
      <c r="L15" s="6">
        <v>678715.37</v>
      </c>
      <c r="M15" s="6">
        <v>425528.69</v>
      </c>
      <c r="N15" s="6">
        <v>0</v>
      </c>
      <c r="O15" s="6">
        <v>22.28</v>
      </c>
      <c r="P15" s="6">
        <v>3149.97</v>
      </c>
      <c r="Q15" s="6">
        <v>1364.5</v>
      </c>
      <c r="R15" s="6">
        <v>139222.71</v>
      </c>
      <c r="S15" s="6">
        <v>570306.37</v>
      </c>
      <c r="T15" s="6">
        <v>103292.12</v>
      </c>
      <c r="U15" s="6">
        <v>0</v>
      </c>
      <c r="V15" s="6">
        <v>179427.4</v>
      </c>
      <c r="W15" s="6">
        <v>43410.73</v>
      </c>
      <c r="X15" s="6">
        <v>5119.6000000000004</v>
      </c>
      <c r="Y15" s="6">
        <v>95.01</v>
      </c>
      <c r="Z15" s="6">
        <v>915.23</v>
      </c>
      <c r="AA15" s="6">
        <v>2422312.6800000002</v>
      </c>
      <c r="AB15" s="6">
        <v>15276.2</v>
      </c>
      <c r="AC15" s="6">
        <v>258441.61</v>
      </c>
      <c r="AD15" s="6">
        <v>231874.49</v>
      </c>
      <c r="AE15" s="6">
        <v>197561.72</v>
      </c>
      <c r="AF15" s="6">
        <v>1550653.6</v>
      </c>
      <c r="AG15" s="6">
        <v>114266.63</v>
      </c>
      <c r="AH15" s="6">
        <v>3965.12</v>
      </c>
      <c r="AI15" s="6">
        <v>0</v>
      </c>
      <c r="AJ15" s="6">
        <v>12195.73</v>
      </c>
      <c r="AK15" s="6">
        <v>61197.9</v>
      </c>
      <c r="AL15" s="6">
        <v>7057.57</v>
      </c>
      <c r="AM15" s="6">
        <v>118620.25</v>
      </c>
      <c r="AN15" s="6">
        <v>25541.919999999998</v>
      </c>
      <c r="AO15" s="6">
        <v>0</v>
      </c>
      <c r="AP15" s="6">
        <v>14650.54</v>
      </c>
      <c r="AQ15" s="6">
        <v>17322.93</v>
      </c>
      <c r="AR15" s="6">
        <v>0</v>
      </c>
      <c r="AS15" s="6">
        <v>0</v>
      </c>
      <c r="AT15" s="6">
        <v>64638.99</v>
      </c>
      <c r="AU15" s="7">
        <v>7390594.75</v>
      </c>
    </row>
    <row r="16" spans="1:47">
      <c r="A16" s="4"/>
      <c r="B16" s="43">
        <f>SUBTOTAL(109,B4:B15)</f>
        <v>176354.50999999998</v>
      </c>
      <c r="C16" s="43">
        <f t="shared" ref="C16:AU16" si="0">SUBTOTAL(109,C4:C15)</f>
        <v>0</v>
      </c>
      <c r="D16" s="43">
        <f t="shared" si="0"/>
        <v>0</v>
      </c>
      <c r="E16" s="43">
        <f t="shared" si="0"/>
        <v>258503.52000000002</v>
      </c>
      <c r="F16" s="43">
        <f t="shared" si="0"/>
        <v>16109.380000000001</v>
      </c>
      <c r="G16" s="43">
        <f t="shared" si="0"/>
        <v>116730.72</v>
      </c>
      <c r="H16" s="43">
        <f t="shared" si="0"/>
        <v>37997.86</v>
      </c>
      <c r="I16" s="43">
        <f t="shared" si="0"/>
        <v>106859.12</v>
      </c>
      <c r="J16" s="43">
        <f t="shared" si="0"/>
        <v>3337.3</v>
      </c>
      <c r="K16" s="43">
        <f t="shared" si="0"/>
        <v>337345.64</v>
      </c>
      <c r="L16" s="43">
        <f t="shared" si="0"/>
        <v>9732178.2399999984</v>
      </c>
      <c r="M16" s="43">
        <f t="shared" si="0"/>
        <v>4768613.6000000006</v>
      </c>
      <c r="N16" s="43">
        <f t="shared" si="0"/>
        <v>2191.58</v>
      </c>
      <c r="O16" s="43">
        <f t="shared" si="0"/>
        <v>176134.75999999998</v>
      </c>
      <c r="P16" s="43">
        <f t="shared" si="0"/>
        <v>15385.77</v>
      </c>
      <c r="Q16" s="43">
        <f t="shared" si="0"/>
        <v>14208.859999999999</v>
      </c>
      <c r="R16" s="43">
        <f t="shared" si="0"/>
        <v>1858635.5</v>
      </c>
      <c r="S16" s="43">
        <f t="shared" si="0"/>
        <v>5228808.87</v>
      </c>
      <c r="T16" s="43">
        <f t="shared" si="0"/>
        <v>557436.62</v>
      </c>
      <c r="U16" s="43">
        <f t="shared" si="0"/>
        <v>1946.71</v>
      </c>
      <c r="V16" s="43">
        <f t="shared" si="0"/>
        <v>1117498.8999999999</v>
      </c>
      <c r="W16" s="43">
        <f t="shared" si="0"/>
        <v>285892.49</v>
      </c>
      <c r="X16" s="43">
        <f t="shared" si="0"/>
        <v>34048.620000000003</v>
      </c>
      <c r="Y16" s="43">
        <f t="shared" si="0"/>
        <v>6894.12</v>
      </c>
      <c r="Z16" s="43">
        <f t="shared" si="0"/>
        <v>19131.580000000002</v>
      </c>
      <c r="AA16" s="43">
        <f t="shared" si="0"/>
        <v>9328539.4600000009</v>
      </c>
      <c r="AB16" s="43">
        <f t="shared" si="0"/>
        <v>351728.78</v>
      </c>
      <c r="AC16" s="43">
        <f t="shared" si="0"/>
        <v>3343082.15</v>
      </c>
      <c r="AD16" s="43">
        <f t="shared" si="0"/>
        <v>1062674.8799999999</v>
      </c>
      <c r="AE16" s="43">
        <f t="shared" si="0"/>
        <v>1660676.94</v>
      </c>
      <c r="AF16" s="43">
        <f t="shared" si="0"/>
        <v>10485998.92</v>
      </c>
      <c r="AG16" s="43">
        <f t="shared" si="0"/>
        <v>1308304.96</v>
      </c>
      <c r="AH16" s="43">
        <f t="shared" si="0"/>
        <v>22206.44</v>
      </c>
      <c r="AI16" s="43">
        <f t="shared" si="0"/>
        <v>0</v>
      </c>
      <c r="AJ16" s="43">
        <f t="shared" si="0"/>
        <v>31687.37</v>
      </c>
      <c r="AK16" s="43">
        <f t="shared" si="0"/>
        <v>1049912.5999999999</v>
      </c>
      <c r="AL16" s="43">
        <f t="shared" si="0"/>
        <v>781478.95</v>
      </c>
      <c r="AM16" s="43">
        <f t="shared" si="0"/>
        <v>1787174.9899999995</v>
      </c>
      <c r="AN16" s="43">
        <f t="shared" si="0"/>
        <v>133843.54999999999</v>
      </c>
      <c r="AO16" s="43">
        <f t="shared" si="0"/>
        <v>84.69</v>
      </c>
      <c r="AP16" s="43">
        <f t="shared" si="0"/>
        <v>125086.69999999998</v>
      </c>
      <c r="AQ16" s="43">
        <f t="shared" si="0"/>
        <v>111591.5</v>
      </c>
      <c r="AR16" s="43">
        <f t="shared" si="0"/>
        <v>285.7</v>
      </c>
      <c r="AS16" s="43">
        <f t="shared" si="0"/>
        <v>0</v>
      </c>
      <c r="AT16" s="43">
        <f t="shared" si="0"/>
        <v>981489.77</v>
      </c>
      <c r="AU16" s="43">
        <f t="shared" si="0"/>
        <v>57438092.620000005</v>
      </c>
    </row>
    <row r="17" spans="1:47">
      <c r="A17" s="4" t="s">
        <v>12</v>
      </c>
      <c r="B17" s="6">
        <v>29860.61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3264</v>
      </c>
      <c r="J17" s="6">
        <v>0</v>
      </c>
      <c r="K17" s="6">
        <v>30624.04</v>
      </c>
      <c r="L17" s="6">
        <v>722068.21</v>
      </c>
      <c r="M17" s="6">
        <v>405407.39</v>
      </c>
      <c r="N17" s="6">
        <v>0</v>
      </c>
      <c r="O17" s="6">
        <v>0</v>
      </c>
      <c r="P17" s="6">
        <v>0</v>
      </c>
      <c r="Q17" s="6">
        <v>0</v>
      </c>
      <c r="R17" s="6">
        <v>141592.60999999999</v>
      </c>
      <c r="S17" s="6">
        <v>520334.87</v>
      </c>
      <c r="T17" s="6">
        <v>2667.98</v>
      </c>
      <c r="U17" s="6">
        <v>0</v>
      </c>
      <c r="V17" s="6">
        <v>172608.04</v>
      </c>
      <c r="W17" s="6">
        <v>34023.760000000002</v>
      </c>
      <c r="X17" s="6">
        <v>3825.99</v>
      </c>
      <c r="Y17" s="6">
        <v>1250.8699999999999</v>
      </c>
      <c r="Z17" s="6">
        <v>88.79</v>
      </c>
      <c r="AA17" s="6">
        <v>288819.67</v>
      </c>
      <c r="AB17" s="6">
        <v>44016.98</v>
      </c>
      <c r="AC17" s="6">
        <v>403422.4</v>
      </c>
      <c r="AD17" s="6">
        <v>218741.02</v>
      </c>
      <c r="AE17" s="6">
        <v>187495.57</v>
      </c>
      <c r="AF17" s="6">
        <v>681466.04</v>
      </c>
      <c r="AG17" s="6">
        <v>113288.26</v>
      </c>
      <c r="AH17" s="6">
        <v>3609.99</v>
      </c>
      <c r="AI17" s="6">
        <v>0</v>
      </c>
      <c r="AJ17" s="6">
        <v>5514.23</v>
      </c>
      <c r="AK17" s="6">
        <v>81298.960000000006</v>
      </c>
      <c r="AL17" s="6">
        <v>57921.64</v>
      </c>
      <c r="AM17" s="6">
        <v>131220.57999999999</v>
      </c>
      <c r="AN17" s="6">
        <v>4461.4399999999996</v>
      </c>
      <c r="AO17" s="6">
        <v>0</v>
      </c>
      <c r="AP17" s="6">
        <v>11847.31</v>
      </c>
      <c r="AQ17" s="6">
        <v>6645.34</v>
      </c>
      <c r="AR17" s="6">
        <v>0</v>
      </c>
      <c r="AS17" s="6">
        <v>0</v>
      </c>
      <c r="AT17" s="6">
        <v>31158.95</v>
      </c>
      <c r="AU17" s="7">
        <v>4338545.54</v>
      </c>
    </row>
    <row r="18" spans="1:47">
      <c r="A18" s="4" t="s">
        <v>13</v>
      </c>
      <c r="B18" s="6">
        <v>39779.08</v>
      </c>
      <c r="C18" s="6">
        <v>0</v>
      </c>
      <c r="D18" s="6">
        <v>10.01</v>
      </c>
      <c r="E18" s="6">
        <v>24267.59</v>
      </c>
      <c r="F18" s="6">
        <v>0</v>
      </c>
      <c r="G18" s="6">
        <v>11829.25</v>
      </c>
      <c r="H18" s="6">
        <v>4558.5600000000004</v>
      </c>
      <c r="I18" s="6">
        <v>14445.72</v>
      </c>
      <c r="J18" s="6">
        <v>0</v>
      </c>
      <c r="K18" s="6">
        <v>79423.48</v>
      </c>
      <c r="L18" s="6">
        <v>691779.98</v>
      </c>
      <c r="M18" s="6">
        <v>388621.73</v>
      </c>
      <c r="N18" s="6">
        <v>861.56</v>
      </c>
      <c r="O18" s="6">
        <v>0</v>
      </c>
      <c r="P18" s="6">
        <v>762.6</v>
      </c>
      <c r="Q18" s="6">
        <v>0</v>
      </c>
      <c r="R18" s="6">
        <v>149178.04</v>
      </c>
      <c r="S18" s="6">
        <v>396751.37</v>
      </c>
      <c r="T18" s="6">
        <v>8354.69</v>
      </c>
      <c r="U18" s="6">
        <v>0</v>
      </c>
      <c r="V18" s="6">
        <v>148400.81</v>
      </c>
      <c r="W18" s="6">
        <v>2529.54</v>
      </c>
      <c r="X18" s="6">
        <v>4595.66</v>
      </c>
      <c r="Y18" s="6">
        <v>1998.18</v>
      </c>
      <c r="Z18" s="6">
        <v>37.770000000000003</v>
      </c>
      <c r="AA18" s="6">
        <v>548088.54</v>
      </c>
      <c r="AB18" s="6">
        <v>45734.14</v>
      </c>
      <c r="AC18" s="6">
        <v>369720.89</v>
      </c>
      <c r="AD18" s="6">
        <v>191350.49</v>
      </c>
      <c r="AE18" s="6">
        <v>177923.49</v>
      </c>
      <c r="AF18" s="6">
        <v>614247.39</v>
      </c>
      <c r="AG18" s="6">
        <v>145901.34</v>
      </c>
      <c r="AH18" s="6">
        <v>0</v>
      </c>
      <c r="AI18" s="6">
        <v>0</v>
      </c>
      <c r="AJ18" s="6">
        <v>0</v>
      </c>
      <c r="AK18" s="6">
        <v>40510.85</v>
      </c>
      <c r="AL18" s="6">
        <v>95115.14</v>
      </c>
      <c r="AM18" s="6">
        <v>112554.34</v>
      </c>
      <c r="AN18" s="6">
        <v>11671.55</v>
      </c>
      <c r="AO18" s="6">
        <v>0</v>
      </c>
      <c r="AP18" s="6">
        <v>4319.0600000000004</v>
      </c>
      <c r="AQ18" s="6">
        <v>4049.75</v>
      </c>
      <c r="AR18" s="6">
        <v>0</v>
      </c>
      <c r="AS18" s="6">
        <v>0</v>
      </c>
      <c r="AT18" s="6">
        <v>22417.15</v>
      </c>
      <c r="AU18" s="7">
        <v>4351789.74</v>
      </c>
    </row>
    <row r="19" spans="1:47">
      <c r="A19" s="4" t="s">
        <v>14</v>
      </c>
      <c r="B19" s="6">
        <v>90448.57</v>
      </c>
      <c r="C19" s="6">
        <v>0</v>
      </c>
      <c r="D19" s="6">
        <v>0</v>
      </c>
      <c r="E19" s="6">
        <v>112887.54</v>
      </c>
      <c r="F19" s="6">
        <v>2524.34</v>
      </c>
      <c r="G19" s="6">
        <v>0</v>
      </c>
      <c r="H19" s="6">
        <v>0</v>
      </c>
      <c r="I19" s="6">
        <v>655.56</v>
      </c>
      <c r="J19" s="6">
        <v>4009.5</v>
      </c>
      <c r="K19" s="6">
        <v>81683.009999999995</v>
      </c>
      <c r="L19" s="6">
        <v>920317.48</v>
      </c>
      <c r="M19" s="6">
        <v>428776.41</v>
      </c>
      <c r="N19" s="6">
        <v>0</v>
      </c>
      <c r="O19" s="6">
        <v>1175.3399999999999</v>
      </c>
      <c r="P19" s="6">
        <v>845.95</v>
      </c>
      <c r="Q19" s="6">
        <v>115.08</v>
      </c>
      <c r="R19" s="6">
        <v>175019.14</v>
      </c>
      <c r="S19" s="6">
        <v>473661.83</v>
      </c>
      <c r="T19" s="6">
        <v>16717.55</v>
      </c>
      <c r="U19" s="6">
        <v>0</v>
      </c>
      <c r="V19" s="6">
        <v>100073.82</v>
      </c>
      <c r="W19" s="6">
        <v>0</v>
      </c>
      <c r="X19" s="6">
        <v>424.65</v>
      </c>
      <c r="Y19" s="6">
        <v>2055.73</v>
      </c>
      <c r="Z19" s="6">
        <v>0</v>
      </c>
      <c r="AA19" s="6">
        <v>497427.62</v>
      </c>
      <c r="AB19" s="6">
        <v>8256.35</v>
      </c>
      <c r="AC19" s="6">
        <v>399759.33</v>
      </c>
      <c r="AD19" s="6">
        <v>220424.88</v>
      </c>
      <c r="AE19" s="6">
        <v>171249.39</v>
      </c>
      <c r="AF19" s="6">
        <v>873807.92</v>
      </c>
      <c r="AG19" s="6">
        <v>133340.72</v>
      </c>
      <c r="AH19" s="6">
        <v>0</v>
      </c>
      <c r="AI19" s="6">
        <v>0</v>
      </c>
      <c r="AJ19" s="6">
        <v>0</v>
      </c>
      <c r="AK19" s="6">
        <v>72299.3</v>
      </c>
      <c r="AL19" s="6">
        <v>36525.919999999998</v>
      </c>
      <c r="AM19" s="6">
        <v>112430.08</v>
      </c>
      <c r="AN19" s="6">
        <v>20496.330000000002</v>
      </c>
      <c r="AO19" s="6">
        <v>0</v>
      </c>
      <c r="AP19" s="6">
        <v>4035.24</v>
      </c>
      <c r="AQ19" s="6">
        <v>9548.64</v>
      </c>
      <c r="AR19" s="6">
        <v>0</v>
      </c>
      <c r="AS19" s="6">
        <v>0</v>
      </c>
      <c r="AT19" s="6">
        <v>19750.62</v>
      </c>
      <c r="AU19" s="7">
        <v>4990743.84</v>
      </c>
    </row>
    <row r="20" spans="1:47">
      <c r="A20" s="4" t="s">
        <v>15</v>
      </c>
      <c r="B20" s="6">
        <v>32565.25</v>
      </c>
      <c r="C20" s="6">
        <v>0</v>
      </c>
      <c r="D20" s="6">
        <v>0</v>
      </c>
      <c r="E20" s="6">
        <v>25530.25</v>
      </c>
      <c r="F20" s="6">
        <v>0</v>
      </c>
      <c r="G20" s="6">
        <v>28208.54</v>
      </c>
      <c r="H20" s="6">
        <v>11062.01</v>
      </c>
      <c r="I20" s="6">
        <v>12011.99</v>
      </c>
      <c r="J20" s="6">
        <v>0</v>
      </c>
      <c r="K20" s="6">
        <v>14549.63</v>
      </c>
      <c r="L20" s="6">
        <v>1178429.49</v>
      </c>
      <c r="M20" s="6">
        <v>363913.81</v>
      </c>
      <c r="N20" s="6">
        <v>1052.96</v>
      </c>
      <c r="O20" s="6">
        <v>0</v>
      </c>
      <c r="P20" s="6">
        <v>6007.27</v>
      </c>
      <c r="Q20" s="6">
        <v>1196.82</v>
      </c>
      <c r="R20" s="6">
        <v>169716.62</v>
      </c>
      <c r="S20" s="6">
        <v>224323.09</v>
      </c>
      <c r="T20" s="6">
        <v>7299.36</v>
      </c>
      <c r="U20" s="6">
        <v>0</v>
      </c>
      <c r="V20" s="6">
        <v>58441.45</v>
      </c>
      <c r="W20" s="6">
        <v>9286.6</v>
      </c>
      <c r="X20" s="6">
        <v>2128.5700000000002</v>
      </c>
      <c r="Y20" s="6">
        <v>3181.36</v>
      </c>
      <c r="Z20" s="6">
        <v>608.41999999999996</v>
      </c>
      <c r="AA20" s="6">
        <v>397208.25</v>
      </c>
      <c r="AB20" s="6">
        <v>36839.15</v>
      </c>
      <c r="AC20" s="6">
        <v>326985.5</v>
      </c>
      <c r="AD20" s="6">
        <v>186279.45</v>
      </c>
      <c r="AE20" s="6">
        <v>160504.10999999999</v>
      </c>
      <c r="AF20" s="6">
        <v>812916.62</v>
      </c>
      <c r="AG20" s="6">
        <v>49424.959999999999</v>
      </c>
      <c r="AH20" s="6">
        <v>0</v>
      </c>
      <c r="AI20" s="6">
        <v>0</v>
      </c>
      <c r="AJ20" s="6">
        <v>0</v>
      </c>
      <c r="AK20" s="6">
        <v>93877.77</v>
      </c>
      <c r="AL20" s="6">
        <v>68177.63</v>
      </c>
      <c r="AM20" s="6">
        <v>103670.16</v>
      </c>
      <c r="AN20" s="6">
        <v>8229.0400000000009</v>
      </c>
      <c r="AO20" s="6">
        <v>0</v>
      </c>
      <c r="AP20" s="6">
        <v>5548.78</v>
      </c>
      <c r="AQ20" s="6">
        <v>10114.43</v>
      </c>
      <c r="AR20" s="6">
        <v>0</v>
      </c>
      <c r="AS20" s="6">
        <v>0</v>
      </c>
      <c r="AT20" s="6">
        <v>11751.3</v>
      </c>
      <c r="AU20" s="7">
        <v>4421040.6399999997</v>
      </c>
    </row>
    <row r="21" spans="1:47">
      <c r="A21" s="4" t="s">
        <v>16</v>
      </c>
      <c r="B21" s="6">
        <v>21652.31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6936</v>
      </c>
      <c r="J21" s="6">
        <v>0</v>
      </c>
      <c r="K21" s="6">
        <v>30561.86</v>
      </c>
      <c r="L21" s="6">
        <v>1391165.78</v>
      </c>
      <c r="M21" s="6">
        <v>374738.86</v>
      </c>
      <c r="N21" s="6">
        <v>0</v>
      </c>
      <c r="O21" s="6">
        <v>0</v>
      </c>
      <c r="P21" s="6">
        <v>5290.57</v>
      </c>
      <c r="Q21" s="6">
        <v>268.87</v>
      </c>
      <c r="R21" s="6">
        <v>168697.27</v>
      </c>
      <c r="S21" s="6">
        <v>121864.08</v>
      </c>
      <c r="T21" s="6">
        <v>8559.01</v>
      </c>
      <c r="U21" s="6">
        <v>0</v>
      </c>
      <c r="V21" s="6">
        <v>39739.199999999997</v>
      </c>
      <c r="W21" s="6">
        <v>14081.37</v>
      </c>
      <c r="X21" s="6">
        <v>3022.59</v>
      </c>
      <c r="Y21" s="6">
        <v>0</v>
      </c>
      <c r="Z21" s="6">
        <v>60.04</v>
      </c>
      <c r="AA21" s="6">
        <v>698754.29</v>
      </c>
      <c r="AB21" s="6">
        <v>653.61</v>
      </c>
      <c r="AC21" s="6">
        <v>222803.49</v>
      </c>
      <c r="AD21" s="6">
        <v>38583.46</v>
      </c>
      <c r="AE21" s="6">
        <v>141060.92000000001</v>
      </c>
      <c r="AF21" s="6">
        <v>884908.99</v>
      </c>
      <c r="AG21" s="6">
        <v>119801.07</v>
      </c>
      <c r="AH21" s="6">
        <v>0</v>
      </c>
      <c r="AI21" s="6">
        <v>0</v>
      </c>
      <c r="AJ21" s="6">
        <v>0</v>
      </c>
      <c r="AK21" s="6">
        <v>17518.3</v>
      </c>
      <c r="AL21" s="6">
        <v>84182.91</v>
      </c>
      <c r="AM21" s="6">
        <v>127692.01</v>
      </c>
      <c r="AN21" s="6">
        <v>14625.53</v>
      </c>
      <c r="AO21" s="6">
        <v>0</v>
      </c>
      <c r="AP21" s="6">
        <v>9482.15</v>
      </c>
      <c r="AQ21" s="6">
        <v>5031.43</v>
      </c>
      <c r="AR21" s="6">
        <v>22.3</v>
      </c>
      <c r="AS21" s="6">
        <v>0</v>
      </c>
      <c r="AT21" s="6">
        <v>10879.06</v>
      </c>
      <c r="AU21" s="7">
        <v>4562637.33</v>
      </c>
    </row>
    <row r="22" spans="1:47">
      <c r="A22" s="4" t="s">
        <v>17</v>
      </c>
      <c r="B22" s="6">
        <v>3569.05</v>
      </c>
      <c r="C22" s="6">
        <v>0</v>
      </c>
      <c r="D22" s="6">
        <v>0</v>
      </c>
      <c r="E22" s="6">
        <v>37948.559999999998</v>
      </c>
      <c r="F22" s="6">
        <v>3285.38</v>
      </c>
      <c r="G22" s="6">
        <v>0</v>
      </c>
      <c r="H22" s="6">
        <v>158.91999999999999</v>
      </c>
      <c r="I22" s="6">
        <v>2887.7</v>
      </c>
      <c r="J22" s="6">
        <v>1740</v>
      </c>
      <c r="K22" s="6">
        <v>15905.26</v>
      </c>
      <c r="L22" s="6">
        <v>1340416.33</v>
      </c>
      <c r="M22" s="6">
        <v>384988.79</v>
      </c>
      <c r="N22" s="6">
        <v>0</v>
      </c>
      <c r="O22" s="6">
        <v>0</v>
      </c>
      <c r="P22" s="6">
        <v>651.66999999999996</v>
      </c>
      <c r="Q22" s="6">
        <v>4576.74</v>
      </c>
      <c r="R22" s="6">
        <v>166806.72</v>
      </c>
      <c r="S22" s="6">
        <v>79818.61</v>
      </c>
      <c r="T22" s="6">
        <v>9946.98</v>
      </c>
      <c r="U22" s="6">
        <v>0</v>
      </c>
      <c r="V22" s="6">
        <v>30390.400000000001</v>
      </c>
      <c r="W22" s="6">
        <v>29679.63</v>
      </c>
      <c r="X22" s="6">
        <v>0</v>
      </c>
      <c r="Y22" s="6">
        <v>0</v>
      </c>
      <c r="Z22" s="6">
        <v>0</v>
      </c>
      <c r="AA22" s="6">
        <v>516183.18</v>
      </c>
      <c r="AB22" s="6">
        <v>79642.37</v>
      </c>
      <c r="AC22" s="6">
        <v>171136.78</v>
      </c>
      <c r="AD22" s="6">
        <v>20381.27</v>
      </c>
      <c r="AE22" s="6">
        <v>115270.3</v>
      </c>
      <c r="AF22" s="6">
        <v>483019.66</v>
      </c>
      <c r="AG22" s="6">
        <v>92842.3</v>
      </c>
      <c r="AH22" s="6">
        <v>15448.94</v>
      </c>
      <c r="AI22" s="6">
        <v>0</v>
      </c>
      <c r="AJ22" s="6">
        <v>8328.8700000000008</v>
      </c>
      <c r="AK22" s="6">
        <v>133125.76000000001</v>
      </c>
      <c r="AL22" s="6">
        <v>54720.02</v>
      </c>
      <c r="AM22" s="6">
        <v>131147.51</v>
      </c>
      <c r="AN22" s="6">
        <v>27404.13</v>
      </c>
      <c r="AO22" s="6">
        <v>0</v>
      </c>
      <c r="AP22" s="6">
        <v>16558.060000000001</v>
      </c>
      <c r="AQ22" s="6">
        <v>703.8</v>
      </c>
      <c r="AR22" s="6">
        <v>44.93</v>
      </c>
      <c r="AS22" s="6">
        <v>0</v>
      </c>
      <c r="AT22" s="6">
        <v>7345.23</v>
      </c>
      <c r="AU22" s="7">
        <v>3986073.85</v>
      </c>
    </row>
    <row r="23" spans="1:47">
      <c r="A23" s="4" t="s">
        <v>18</v>
      </c>
      <c r="B23" s="6">
        <v>5027.05</v>
      </c>
      <c r="C23" s="6">
        <v>0</v>
      </c>
      <c r="D23" s="6">
        <v>0</v>
      </c>
      <c r="E23" s="6">
        <v>0</v>
      </c>
      <c r="F23" s="6">
        <v>0</v>
      </c>
      <c r="G23" s="6">
        <v>19225</v>
      </c>
      <c r="H23" s="6">
        <v>7951.11</v>
      </c>
      <c r="I23" s="6">
        <v>23166.5</v>
      </c>
      <c r="J23" s="6">
        <v>0</v>
      </c>
      <c r="K23" s="6">
        <v>6554.28</v>
      </c>
      <c r="L23" s="6">
        <v>1229668.93</v>
      </c>
      <c r="M23" s="6">
        <v>437742.58</v>
      </c>
      <c r="N23" s="6">
        <v>0</v>
      </c>
      <c r="O23" s="6">
        <v>0</v>
      </c>
      <c r="P23" s="6">
        <v>1989.28</v>
      </c>
      <c r="Q23" s="6">
        <v>11244.75</v>
      </c>
      <c r="R23" s="6">
        <v>199126.04</v>
      </c>
      <c r="S23" s="6">
        <v>104505.78</v>
      </c>
      <c r="T23" s="6">
        <v>70489.37</v>
      </c>
      <c r="U23" s="6">
        <v>0</v>
      </c>
      <c r="V23" s="6">
        <v>12867.27</v>
      </c>
      <c r="W23" s="6">
        <v>1807.92</v>
      </c>
      <c r="X23" s="6">
        <v>0</v>
      </c>
      <c r="Y23" s="6">
        <v>0</v>
      </c>
      <c r="Z23" s="6">
        <v>0</v>
      </c>
      <c r="AA23" s="6">
        <v>374640.34</v>
      </c>
      <c r="AB23" s="6">
        <v>8116.4</v>
      </c>
      <c r="AC23" s="6">
        <v>38931.07</v>
      </c>
      <c r="AD23" s="6">
        <v>18762.349999999999</v>
      </c>
      <c r="AE23" s="6">
        <v>204607.37</v>
      </c>
      <c r="AF23" s="6">
        <v>1115097.03</v>
      </c>
      <c r="AG23" s="6">
        <v>92280.12</v>
      </c>
      <c r="AH23" s="6">
        <v>3693.51</v>
      </c>
      <c r="AI23" s="6">
        <v>0</v>
      </c>
      <c r="AJ23" s="6">
        <v>5337.11</v>
      </c>
      <c r="AK23" s="6">
        <v>107157.63</v>
      </c>
      <c r="AL23" s="6">
        <v>119829.66</v>
      </c>
      <c r="AM23" s="6">
        <v>140735.01</v>
      </c>
      <c r="AN23" s="6">
        <v>26756.42</v>
      </c>
      <c r="AO23" s="6">
        <v>0</v>
      </c>
      <c r="AP23" s="6">
        <v>11093.51</v>
      </c>
      <c r="AQ23" s="6">
        <v>91.38</v>
      </c>
      <c r="AR23" s="6">
        <v>11.29</v>
      </c>
      <c r="AS23" s="6">
        <v>0</v>
      </c>
      <c r="AT23" s="6">
        <v>33203.08</v>
      </c>
      <c r="AU23" s="7">
        <v>4431709.1399999997</v>
      </c>
    </row>
    <row r="24" spans="1:47">
      <c r="A24" s="4" t="s">
        <v>19</v>
      </c>
      <c r="B24" s="6">
        <v>36958.699999999997</v>
      </c>
      <c r="C24" s="6">
        <v>0</v>
      </c>
      <c r="D24" s="6">
        <v>0</v>
      </c>
      <c r="E24" s="6">
        <v>27737.5</v>
      </c>
      <c r="F24" s="6">
        <v>0</v>
      </c>
      <c r="G24" s="6">
        <v>2829.67</v>
      </c>
      <c r="H24" s="6">
        <v>0</v>
      </c>
      <c r="I24" s="6">
        <v>3264</v>
      </c>
      <c r="J24" s="6">
        <v>933</v>
      </c>
      <c r="K24" s="6">
        <v>8599.3700000000008</v>
      </c>
      <c r="L24" s="6">
        <v>1040752.71</v>
      </c>
      <c r="M24" s="6">
        <v>453439.83</v>
      </c>
      <c r="N24" s="6">
        <v>44.48</v>
      </c>
      <c r="O24" s="6">
        <v>13.35</v>
      </c>
      <c r="P24" s="6">
        <v>172.29</v>
      </c>
      <c r="Q24" s="6">
        <v>3065.63</v>
      </c>
      <c r="R24" s="6">
        <v>172743.29</v>
      </c>
      <c r="S24" s="6">
        <v>276763.65000000002</v>
      </c>
      <c r="T24" s="6">
        <v>39230.160000000003</v>
      </c>
      <c r="U24" s="6">
        <v>0</v>
      </c>
      <c r="V24" s="6">
        <v>49622.31</v>
      </c>
      <c r="W24" s="6">
        <v>56926.94</v>
      </c>
      <c r="X24" s="6">
        <v>0</v>
      </c>
      <c r="Y24" s="6">
        <v>0</v>
      </c>
      <c r="Z24" s="6">
        <v>293.70999999999998</v>
      </c>
      <c r="AA24" s="6">
        <v>390908.84</v>
      </c>
      <c r="AB24" s="6">
        <v>3943.71</v>
      </c>
      <c r="AC24" s="6">
        <v>219026.28</v>
      </c>
      <c r="AD24" s="6">
        <v>6732.63</v>
      </c>
      <c r="AE24" s="6">
        <v>188827.17</v>
      </c>
      <c r="AF24" s="6">
        <v>1008966.75</v>
      </c>
      <c r="AG24" s="6">
        <v>114539.44</v>
      </c>
      <c r="AH24" s="6">
        <v>1950.66</v>
      </c>
      <c r="AI24" s="6">
        <v>0</v>
      </c>
      <c r="AJ24" s="6">
        <v>10265.450000000001</v>
      </c>
      <c r="AK24" s="6">
        <v>122478.94</v>
      </c>
      <c r="AL24" s="6">
        <v>59624.42</v>
      </c>
      <c r="AM24" s="6">
        <v>172188.79</v>
      </c>
      <c r="AN24" s="6">
        <v>15705.07</v>
      </c>
      <c r="AO24" s="6">
        <v>0</v>
      </c>
      <c r="AP24" s="6">
        <v>10553.46</v>
      </c>
      <c r="AQ24" s="6">
        <v>242.21</v>
      </c>
      <c r="AR24" s="6">
        <v>0</v>
      </c>
      <c r="AS24" s="6">
        <v>0</v>
      </c>
      <c r="AT24" s="6">
        <v>12659.73</v>
      </c>
      <c r="AU24" s="7">
        <v>4512004.1399999997</v>
      </c>
    </row>
    <row r="25" spans="1:47">
      <c r="A25" s="4" t="s">
        <v>20</v>
      </c>
      <c r="B25" s="6">
        <v>6557.96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1326</v>
      </c>
      <c r="J25" s="6">
        <v>0</v>
      </c>
      <c r="K25" s="6">
        <v>18768.34</v>
      </c>
      <c r="L25" s="6">
        <v>864579.59</v>
      </c>
      <c r="M25" s="6">
        <v>476365.01</v>
      </c>
      <c r="N25" s="6">
        <v>0</v>
      </c>
      <c r="O25" s="6">
        <v>0</v>
      </c>
      <c r="P25" s="6">
        <v>4451.0200000000004</v>
      </c>
      <c r="Q25" s="6">
        <v>845.3</v>
      </c>
      <c r="R25" s="6">
        <v>180210.54</v>
      </c>
      <c r="S25" s="6">
        <v>269387.56</v>
      </c>
      <c r="T25" s="6">
        <v>3578.26</v>
      </c>
      <c r="U25" s="6">
        <v>0</v>
      </c>
      <c r="V25" s="6">
        <v>111709.28</v>
      </c>
      <c r="W25" s="6">
        <v>409.17</v>
      </c>
      <c r="X25" s="6">
        <v>0</v>
      </c>
      <c r="Y25" s="6">
        <v>0</v>
      </c>
      <c r="Z25" s="6">
        <v>1275.54</v>
      </c>
      <c r="AA25" s="6">
        <v>837027.31</v>
      </c>
      <c r="AB25" s="6">
        <v>10290.09</v>
      </c>
      <c r="AC25" s="6">
        <v>219479.38</v>
      </c>
      <c r="AD25" s="6">
        <v>6210.62</v>
      </c>
      <c r="AE25" s="6">
        <v>168488.01</v>
      </c>
      <c r="AF25" s="6">
        <v>722648.86</v>
      </c>
      <c r="AG25" s="6">
        <v>184596.07</v>
      </c>
      <c r="AH25" s="6">
        <v>5498.37</v>
      </c>
      <c r="AI25" s="6">
        <v>0</v>
      </c>
      <c r="AJ25" s="6">
        <v>4266.8</v>
      </c>
      <c r="AK25" s="6">
        <v>124837.97</v>
      </c>
      <c r="AL25" s="6">
        <v>91367.23</v>
      </c>
      <c r="AM25" s="6">
        <v>116555.96</v>
      </c>
      <c r="AN25" s="6">
        <v>33269.61</v>
      </c>
      <c r="AO25" s="6">
        <v>8.2899999999999991</v>
      </c>
      <c r="AP25" s="6">
        <v>10481.06</v>
      </c>
      <c r="AQ25" s="6">
        <v>3291.52</v>
      </c>
      <c r="AR25" s="6">
        <v>0</v>
      </c>
      <c r="AS25" s="6">
        <v>0</v>
      </c>
      <c r="AT25" s="6">
        <v>52626.49</v>
      </c>
      <c r="AU25" s="7">
        <v>4530407.21</v>
      </c>
    </row>
    <row r="26" spans="1:47">
      <c r="A26" s="4" t="s">
        <v>21</v>
      </c>
      <c r="B26" s="6">
        <v>6102.33</v>
      </c>
      <c r="C26" s="6">
        <v>0</v>
      </c>
      <c r="D26" s="6">
        <v>0</v>
      </c>
      <c r="E26" s="6">
        <v>14617.29</v>
      </c>
      <c r="F26" s="6">
        <v>1.31</v>
      </c>
      <c r="G26" s="6">
        <v>23659.75</v>
      </c>
      <c r="H26" s="6">
        <v>7570.13</v>
      </c>
      <c r="I26" s="6">
        <v>24822.33</v>
      </c>
      <c r="J26" s="6">
        <v>5.33</v>
      </c>
      <c r="K26" s="6">
        <v>21531.360000000001</v>
      </c>
      <c r="L26" s="6">
        <v>829573.43</v>
      </c>
      <c r="M26" s="6">
        <v>508083.5</v>
      </c>
      <c r="N26" s="6">
        <v>0</v>
      </c>
      <c r="O26" s="6">
        <v>0</v>
      </c>
      <c r="P26" s="6">
        <v>9124.07</v>
      </c>
      <c r="Q26" s="6">
        <v>234.17</v>
      </c>
      <c r="R26" s="6">
        <v>190304.04</v>
      </c>
      <c r="S26" s="6">
        <v>427390.24</v>
      </c>
      <c r="T26" s="6">
        <v>2204.11</v>
      </c>
      <c r="U26" s="6">
        <v>0</v>
      </c>
      <c r="V26" s="6">
        <v>178404.42</v>
      </c>
      <c r="W26" s="6">
        <v>10560.37</v>
      </c>
      <c r="X26" s="6">
        <v>0</v>
      </c>
      <c r="Y26" s="6">
        <v>0</v>
      </c>
      <c r="Z26" s="6">
        <v>823.3</v>
      </c>
      <c r="AA26" s="6">
        <v>777044.76</v>
      </c>
      <c r="AB26" s="6">
        <v>7266.44</v>
      </c>
      <c r="AC26" s="6">
        <v>23873.21</v>
      </c>
      <c r="AD26" s="6">
        <v>10516.49</v>
      </c>
      <c r="AE26" s="6">
        <v>180041.95</v>
      </c>
      <c r="AF26" s="6">
        <v>1036953.14</v>
      </c>
      <c r="AG26" s="6">
        <v>88627.78</v>
      </c>
      <c r="AH26" s="6">
        <v>0</v>
      </c>
      <c r="AI26" s="6">
        <v>0</v>
      </c>
      <c r="AJ26" s="6">
        <v>235.61</v>
      </c>
      <c r="AK26" s="6">
        <v>117763.78</v>
      </c>
      <c r="AL26" s="6">
        <v>103642.88</v>
      </c>
      <c r="AM26" s="6">
        <v>97616.95</v>
      </c>
      <c r="AN26" s="6">
        <v>29035.23</v>
      </c>
      <c r="AO26" s="6">
        <v>0</v>
      </c>
      <c r="AP26" s="6">
        <v>12008.69</v>
      </c>
      <c r="AQ26" s="6">
        <v>18338.09</v>
      </c>
      <c r="AR26" s="6">
        <v>0</v>
      </c>
      <c r="AS26" s="6">
        <v>0</v>
      </c>
      <c r="AT26" s="6">
        <v>142974.57999999999</v>
      </c>
      <c r="AU26" s="7">
        <v>4900951.0599999996</v>
      </c>
    </row>
    <row r="27" spans="1:47">
      <c r="A27" s="4" t="s">
        <v>22</v>
      </c>
      <c r="B27" s="6">
        <v>13092.64</v>
      </c>
      <c r="C27" s="6">
        <v>0</v>
      </c>
      <c r="D27" s="6">
        <v>0</v>
      </c>
      <c r="E27" s="6">
        <v>34494.47</v>
      </c>
      <c r="F27" s="6">
        <v>2755.35</v>
      </c>
      <c r="G27" s="6">
        <v>26474.75</v>
      </c>
      <c r="H27" s="6">
        <v>8643.61</v>
      </c>
      <c r="I27" s="6">
        <v>34462.57</v>
      </c>
      <c r="J27" s="6">
        <v>0</v>
      </c>
      <c r="K27" s="6">
        <v>33868.5</v>
      </c>
      <c r="L27" s="6">
        <v>685991.79</v>
      </c>
      <c r="M27" s="6">
        <v>420393.53</v>
      </c>
      <c r="N27" s="6">
        <v>0</v>
      </c>
      <c r="O27" s="6">
        <v>0</v>
      </c>
      <c r="P27" s="6">
        <v>4778.88</v>
      </c>
      <c r="Q27" s="6">
        <v>58.34</v>
      </c>
      <c r="R27" s="6">
        <v>155718.85999999999</v>
      </c>
      <c r="S27" s="6">
        <v>461672.22</v>
      </c>
      <c r="T27" s="6">
        <v>51992.38</v>
      </c>
      <c r="U27" s="6">
        <v>0</v>
      </c>
      <c r="V27" s="6">
        <v>208271.7</v>
      </c>
      <c r="W27" s="6">
        <v>10473.98</v>
      </c>
      <c r="X27" s="6">
        <v>120.1</v>
      </c>
      <c r="Y27" s="6">
        <v>0</v>
      </c>
      <c r="Z27" s="6">
        <v>493.95</v>
      </c>
      <c r="AA27" s="6">
        <v>1799824.21</v>
      </c>
      <c r="AB27" s="6">
        <v>74687.240000000005</v>
      </c>
      <c r="AC27" s="6">
        <v>26406.43</v>
      </c>
      <c r="AD27" s="6">
        <v>41188.21</v>
      </c>
      <c r="AE27" s="6">
        <v>127106.42</v>
      </c>
      <c r="AF27" s="6">
        <v>1376821.56</v>
      </c>
      <c r="AG27" s="6">
        <v>116793.87</v>
      </c>
      <c r="AH27" s="6">
        <v>0</v>
      </c>
      <c r="AI27" s="6">
        <v>0</v>
      </c>
      <c r="AJ27" s="6">
        <v>3336.33</v>
      </c>
      <c r="AK27" s="6">
        <v>39642.5</v>
      </c>
      <c r="AL27" s="6">
        <v>105945.7</v>
      </c>
      <c r="AM27" s="6">
        <v>137174.75</v>
      </c>
      <c r="AN27" s="6">
        <v>1997.9</v>
      </c>
      <c r="AO27" s="6">
        <v>0</v>
      </c>
      <c r="AP27" s="6">
        <v>10570.46</v>
      </c>
      <c r="AQ27" s="6">
        <v>19623.3</v>
      </c>
      <c r="AR27" s="6">
        <v>0</v>
      </c>
      <c r="AS27" s="6">
        <v>0</v>
      </c>
      <c r="AT27" s="6">
        <v>95463.09</v>
      </c>
      <c r="AU27" s="7">
        <v>6130339.5899999999</v>
      </c>
    </row>
    <row r="28" spans="1:47">
      <c r="A28" s="4" t="s">
        <v>23</v>
      </c>
      <c r="B28" s="6">
        <v>24556.82</v>
      </c>
      <c r="C28" s="6">
        <v>0</v>
      </c>
      <c r="D28" s="6">
        <v>0</v>
      </c>
      <c r="E28" s="6">
        <v>618.83000000000004</v>
      </c>
      <c r="F28" s="6">
        <v>0</v>
      </c>
      <c r="G28" s="6">
        <v>1425.05</v>
      </c>
      <c r="H28" s="6">
        <v>0</v>
      </c>
      <c r="I28" s="6">
        <v>0</v>
      </c>
      <c r="J28" s="6">
        <v>2963.6</v>
      </c>
      <c r="K28" s="6">
        <v>22285.279999999999</v>
      </c>
      <c r="L28" s="6">
        <v>619912.98</v>
      </c>
      <c r="M28" s="6">
        <v>391945.41</v>
      </c>
      <c r="N28" s="6">
        <v>0</v>
      </c>
      <c r="O28" s="6">
        <v>0</v>
      </c>
      <c r="P28" s="6">
        <v>865.73</v>
      </c>
      <c r="Q28" s="6">
        <v>190.77</v>
      </c>
      <c r="R28" s="6">
        <v>163195.29</v>
      </c>
      <c r="S28" s="6">
        <v>591399.63</v>
      </c>
      <c r="T28" s="6">
        <v>16012.08</v>
      </c>
      <c r="U28" s="6">
        <v>0</v>
      </c>
      <c r="V28" s="6">
        <v>183681.41</v>
      </c>
      <c r="W28" s="6">
        <v>30963.759999999998</v>
      </c>
      <c r="X28" s="6">
        <v>5184</v>
      </c>
      <c r="Y28" s="6">
        <v>0</v>
      </c>
      <c r="Z28" s="6">
        <v>90.11</v>
      </c>
      <c r="AA28" s="6">
        <v>2650540.2799999998</v>
      </c>
      <c r="AB28" s="6">
        <v>54735.88</v>
      </c>
      <c r="AC28" s="6">
        <v>213154.07</v>
      </c>
      <c r="AD28" s="6">
        <v>86241.22</v>
      </c>
      <c r="AE28" s="6">
        <v>96531.27</v>
      </c>
      <c r="AF28" s="6">
        <v>1851833.81</v>
      </c>
      <c r="AG28" s="6">
        <v>296778.02</v>
      </c>
      <c r="AH28" s="6">
        <v>6474.69</v>
      </c>
      <c r="AI28" s="6">
        <v>0</v>
      </c>
      <c r="AJ28" s="6">
        <v>11912</v>
      </c>
      <c r="AK28" s="6">
        <v>126870.72</v>
      </c>
      <c r="AL28" s="6">
        <v>12467.97</v>
      </c>
      <c r="AM28" s="6">
        <v>143788.91</v>
      </c>
      <c r="AN28" s="6">
        <v>39173.01</v>
      </c>
      <c r="AO28" s="6">
        <v>0</v>
      </c>
      <c r="AP28" s="6">
        <v>8599.4500000000007</v>
      </c>
      <c r="AQ28" s="6">
        <v>15763.9</v>
      </c>
      <c r="AR28" s="6">
        <v>0</v>
      </c>
      <c r="AS28" s="6">
        <v>0</v>
      </c>
      <c r="AT28" s="6">
        <v>38877.089999999997</v>
      </c>
      <c r="AU28" s="7">
        <v>7709033.04</v>
      </c>
    </row>
    <row r="29" spans="1:47">
      <c r="A29" s="4"/>
      <c r="B29" s="43">
        <f>SUBTOTAL(109,B17:B28)</f>
        <v>310170.37000000005</v>
      </c>
      <c r="C29" s="43">
        <f t="shared" ref="C29:AU29" si="1">SUBTOTAL(109,C17:C28)</f>
        <v>0</v>
      </c>
      <c r="D29" s="43">
        <f t="shared" si="1"/>
        <v>10.01</v>
      </c>
      <c r="E29" s="43">
        <f t="shared" si="1"/>
        <v>278102.03000000003</v>
      </c>
      <c r="F29" s="43">
        <f t="shared" si="1"/>
        <v>8566.380000000001</v>
      </c>
      <c r="G29" s="43">
        <f t="shared" si="1"/>
        <v>113652.01</v>
      </c>
      <c r="H29" s="43">
        <f t="shared" si="1"/>
        <v>39944.339999999997</v>
      </c>
      <c r="I29" s="43">
        <f t="shared" si="1"/>
        <v>127242.37</v>
      </c>
      <c r="J29" s="43">
        <f t="shared" si="1"/>
        <v>9651.43</v>
      </c>
      <c r="K29" s="43">
        <f t="shared" si="1"/>
        <v>364354.41000000003</v>
      </c>
      <c r="L29" s="43">
        <f t="shared" si="1"/>
        <v>11514656.699999999</v>
      </c>
      <c r="M29" s="43">
        <f t="shared" si="1"/>
        <v>5034416.8500000006</v>
      </c>
      <c r="N29" s="43">
        <f t="shared" si="1"/>
        <v>1959</v>
      </c>
      <c r="O29" s="43">
        <f t="shared" si="1"/>
        <v>1188.6899999999998</v>
      </c>
      <c r="P29" s="43">
        <f t="shared" si="1"/>
        <v>34939.33</v>
      </c>
      <c r="Q29" s="43">
        <f t="shared" si="1"/>
        <v>21796.47</v>
      </c>
      <c r="R29" s="43">
        <f t="shared" si="1"/>
        <v>2032308.46</v>
      </c>
      <c r="S29" s="43">
        <f t="shared" si="1"/>
        <v>3947872.9299999997</v>
      </c>
      <c r="T29" s="43">
        <f t="shared" si="1"/>
        <v>237051.93</v>
      </c>
      <c r="U29" s="43">
        <f t="shared" si="1"/>
        <v>0</v>
      </c>
      <c r="V29" s="43">
        <f t="shared" si="1"/>
        <v>1294210.1100000001</v>
      </c>
      <c r="W29" s="43">
        <f t="shared" si="1"/>
        <v>200743.04000000004</v>
      </c>
      <c r="X29" s="43">
        <f t="shared" si="1"/>
        <v>19301.559999999998</v>
      </c>
      <c r="Y29" s="43">
        <f t="shared" si="1"/>
        <v>8486.1400000000012</v>
      </c>
      <c r="Z29" s="43">
        <f t="shared" si="1"/>
        <v>3771.6299999999997</v>
      </c>
      <c r="AA29" s="43">
        <f t="shared" si="1"/>
        <v>9776467.2899999991</v>
      </c>
      <c r="AB29" s="43">
        <f t="shared" si="1"/>
        <v>374182.36</v>
      </c>
      <c r="AC29" s="43">
        <f t="shared" si="1"/>
        <v>2634698.83</v>
      </c>
      <c r="AD29" s="43">
        <f t="shared" si="1"/>
        <v>1045412.09</v>
      </c>
      <c r="AE29" s="43">
        <f t="shared" si="1"/>
        <v>1919105.9699999997</v>
      </c>
      <c r="AF29" s="43">
        <f t="shared" si="1"/>
        <v>11462687.770000001</v>
      </c>
      <c r="AG29" s="43">
        <f t="shared" si="1"/>
        <v>1548213.9500000002</v>
      </c>
      <c r="AH29" s="43">
        <f t="shared" si="1"/>
        <v>36676.160000000003</v>
      </c>
      <c r="AI29" s="43">
        <f t="shared" si="1"/>
        <v>0</v>
      </c>
      <c r="AJ29" s="43">
        <f t="shared" si="1"/>
        <v>49196.4</v>
      </c>
      <c r="AK29" s="43">
        <f t="shared" si="1"/>
        <v>1077382.48</v>
      </c>
      <c r="AL29" s="43">
        <f t="shared" si="1"/>
        <v>889521.12</v>
      </c>
      <c r="AM29" s="43">
        <f t="shared" si="1"/>
        <v>1526775.05</v>
      </c>
      <c r="AN29" s="43">
        <f t="shared" si="1"/>
        <v>232825.26</v>
      </c>
      <c r="AO29" s="43">
        <f t="shared" si="1"/>
        <v>8.2899999999999991</v>
      </c>
      <c r="AP29" s="43">
        <f t="shared" si="1"/>
        <v>115097.23</v>
      </c>
      <c r="AQ29" s="43">
        <f t="shared" si="1"/>
        <v>93443.79</v>
      </c>
      <c r="AR29" s="43">
        <f t="shared" si="1"/>
        <v>78.52000000000001</v>
      </c>
      <c r="AS29" s="43">
        <f t="shared" si="1"/>
        <v>0</v>
      </c>
      <c r="AT29" s="43">
        <f t="shared" si="1"/>
        <v>479106.37</v>
      </c>
      <c r="AU29" s="43">
        <f t="shared" si="1"/>
        <v>58865275.120000012</v>
      </c>
    </row>
    <row r="30" spans="1:47">
      <c r="A30" s="4" t="s">
        <v>24</v>
      </c>
      <c r="B30" s="6">
        <v>39201.69</v>
      </c>
      <c r="C30" s="6">
        <v>0</v>
      </c>
      <c r="D30" s="6">
        <v>0</v>
      </c>
      <c r="E30" s="6">
        <v>134786.94</v>
      </c>
      <c r="F30" s="6">
        <v>0</v>
      </c>
      <c r="G30" s="6">
        <v>0</v>
      </c>
      <c r="H30" s="6">
        <v>0</v>
      </c>
      <c r="I30" s="6">
        <v>7650</v>
      </c>
      <c r="J30" s="6">
        <v>0</v>
      </c>
      <c r="K30" s="6">
        <v>34821.64</v>
      </c>
      <c r="L30" s="6">
        <v>615324.21</v>
      </c>
      <c r="M30" s="6">
        <v>319334.53000000003</v>
      </c>
      <c r="N30" s="6">
        <v>0</v>
      </c>
      <c r="O30" s="6">
        <v>1536.35</v>
      </c>
      <c r="P30" s="6">
        <v>1817.66</v>
      </c>
      <c r="Q30" s="6">
        <v>0</v>
      </c>
      <c r="R30" s="6">
        <v>161143.45000000001</v>
      </c>
      <c r="S30" s="6">
        <v>433549.45</v>
      </c>
      <c r="T30" s="6">
        <v>20935.689999999999</v>
      </c>
      <c r="U30" s="6">
        <v>0</v>
      </c>
      <c r="V30" s="6">
        <v>149843.4</v>
      </c>
      <c r="W30" s="6">
        <v>31111.64</v>
      </c>
      <c r="X30" s="6">
        <v>4523.93</v>
      </c>
      <c r="Y30" s="6">
        <v>1364.33</v>
      </c>
      <c r="Z30" s="6">
        <v>0</v>
      </c>
      <c r="AA30" s="6">
        <v>294603.12</v>
      </c>
      <c r="AB30" s="6">
        <v>6787.58</v>
      </c>
      <c r="AC30" s="6">
        <v>520754.55</v>
      </c>
      <c r="AD30" s="6">
        <v>174519.1</v>
      </c>
      <c r="AE30" s="6">
        <v>139734.1</v>
      </c>
      <c r="AF30" s="6">
        <v>587068.86</v>
      </c>
      <c r="AG30" s="6">
        <v>59215.54</v>
      </c>
      <c r="AH30" s="6">
        <v>8516.92</v>
      </c>
      <c r="AI30" s="6">
        <v>0</v>
      </c>
      <c r="AJ30" s="6">
        <v>0</v>
      </c>
      <c r="AK30" s="6">
        <v>36638.400000000001</v>
      </c>
      <c r="AL30" s="6">
        <v>17181.66</v>
      </c>
      <c r="AM30" s="6">
        <v>97868.13</v>
      </c>
      <c r="AN30" s="6">
        <v>13394.27</v>
      </c>
      <c r="AO30" s="6">
        <v>0</v>
      </c>
      <c r="AP30" s="6">
        <v>4160.12</v>
      </c>
      <c r="AQ30" s="6">
        <v>9905.73</v>
      </c>
      <c r="AR30" s="6">
        <v>0</v>
      </c>
      <c r="AS30" s="6">
        <v>0</v>
      </c>
      <c r="AT30" s="6">
        <v>26342.76</v>
      </c>
      <c r="AU30" s="7">
        <v>3953635.75</v>
      </c>
    </row>
    <row r="31" spans="1:47">
      <c r="A31" s="4" t="s">
        <v>25</v>
      </c>
      <c r="B31" s="6">
        <v>21454.92</v>
      </c>
      <c r="C31" s="6">
        <v>0</v>
      </c>
      <c r="D31" s="6">
        <v>0</v>
      </c>
      <c r="E31" s="6">
        <v>0</v>
      </c>
      <c r="F31" s="6">
        <v>0</v>
      </c>
      <c r="G31" s="6">
        <v>25070.55</v>
      </c>
      <c r="H31" s="6">
        <v>13167.2</v>
      </c>
      <c r="I31" s="6">
        <v>27885.94</v>
      </c>
      <c r="J31" s="6">
        <v>0</v>
      </c>
      <c r="K31" s="6">
        <v>51289.58</v>
      </c>
      <c r="L31" s="6">
        <v>600375.18999999994</v>
      </c>
      <c r="M31" s="6">
        <v>325808.87</v>
      </c>
      <c r="N31" s="6">
        <v>0</v>
      </c>
      <c r="O31" s="6">
        <v>0</v>
      </c>
      <c r="P31" s="6">
        <v>5894.26</v>
      </c>
      <c r="Q31" s="6">
        <v>822.84</v>
      </c>
      <c r="R31" s="6">
        <v>156707.16</v>
      </c>
      <c r="S31" s="6">
        <v>378595.66</v>
      </c>
      <c r="T31" s="6">
        <v>16301.03</v>
      </c>
      <c r="U31" s="6">
        <v>0</v>
      </c>
      <c r="V31" s="6">
        <v>103043.24</v>
      </c>
      <c r="W31" s="6">
        <v>33295.279999999999</v>
      </c>
      <c r="X31" s="6">
        <v>119.8</v>
      </c>
      <c r="Y31" s="6">
        <v>0</v>
      </c>
      <c r="Z31" s="6">
        <v>66.75</v>
      </c>
      <c r="AA31" s="6">
        <v>212552.71</v>
      </c>
      <c r="AB31" s="6">
        <v>79459.19</v>
      </c>
      <c r="AC31" s="6">
        <v>534666.32999999996</v>
      </c>
      <c r="AD31" s="6">
        <v>199119.43</v>
      </c>
      <c r="AE31" s="6">
        <v>125672.65</v>
      </c>
      <c r="AF31" s="6">
        <v>1011375.89</v>
      </c>
      <c r="AG31" s="6">
        <v>165939.71</v>
      </c>
      <c r="AH31" s="6">
        <v>0</v>
      </c>
      <c r="AI31" s="6">
        <v>0</v>
      </c>
      <c r="AJ31" s="6">
        <v>0</v>
      </c>
      <c r="AK31" s="6">
        <v>63054.32</v>
      </c>
      <c r="AL31" s="6">
        <v>93752.31</v>
      </c>
      <c r="AM31" s="6">
        <v>95438.95</v>
      </c>
      <c r="AN31" s="6">
        <v>0</v>
      </c>
      <c r="AO31" s="6">
        <v>0</v>
      </c>
      <c r="AP31" s="6">
        <v>1108.17</v>
      </c>
      <c r="AQ31" s="6">
        <v>5797.38</v>
      </c>
      <c r="AR31" s="6">
        <v>0</v>
      </c>
      <c r="AS31" s="6">
        <v>0</v>
      </c>
      <c r="AT31" s="6">
        <v>27499.67</v>
      </c>
      <c r="AU31" s="7">
        <v>4375334.9800000004</v>
      </c>
    </row>
    <row r="32" spans="1:47">
      <c r="A32" s="4" t="s">
        <v>26</v>
      </c>
      <c r="B32" s="6">
        <v>23495.54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9282</v>
      </c>
      <c r="J32" s="6">
        <v>0</v>
      </c>
      <c r="K32" s="6">
        <v>37078.43</v>
      </c>
      <c r="L32" s="6">
        <v>690077.33</v>
      </c>
      <c r="M32" s="6">
        <v>356694.2</v>
      </c>
      <c r="N32" s="6">
        <v>0</v>
      </c>
      <c r="O32" s="6">
        <v>0</v>
      </c>
      <c r="P32" s="6">
        <v>11357.9</v>
      </c>
      <c r="Q32" s="6">
        <v>0</v>
      </c>
      <c r="R32" s="6">
        <v>189851.01</v>
      </c>
      <c r="S32" s="6">
        <v>194730.06</v>
      </c>
      <c r="T32" s="6">
        <v>11518.82</v>
      </c>
      <c r="U32" s="6">
        <v>455.63</v>
      </c>
      <c r="V32" s="6">
        <v>56004.08</v>
      </c>
      <c r="W32" s="6">
        <v>15696.46</v>
      </c>
      <c r="X32" s="6">
        <v>66.569999999999993</v>
      </c>
      <c r="Y32" s="6">
        <v>1378.31</v>
      </c>
      <c r="Z32" s="6">
        <v>925.17</v>
      </c>
      <c r="AA32" s="6">
        <v>606464.76</v>
      </c>
      <c r="AB32" s="6">
        <v>8593.23</v>
      </c>
      <c r="AC32" s="6">
        <v>386322.37</v>
      </c>
      <c r="AD32" s="6">
        <v>216302.03</v>
      </c>
      <c r="AE32" s="6">
        <v>143463.29</v>
      </c>
      <c r="AF32" s="6">
        <v>771113.5</v>
      </c>
      <c r="AG32" s="6">
        <v>152748.59</v>
      </c>
      <c r="AH32" s="6">
        <v>0</v>
      </c>
      <c r="AI32" s="6">
        <v>0</v>
      </c>
      <c r="AJ32" s="6">
        <v>0</v>
      </c>
      <c r="AK32" s="6">
        <v>93807.69</v>
      </c>
      <c r="AL32" s="6">
        <v>76989.03</v>
      </c>
      <c r="AM32" s="6">
        <v>90140.71</v>
      </c>
      <c r="AN32" s="6">
        <v>34520.699999999997</v>
      </c>
      <c r="AO32" s="6">
        <v>0</v>
      </c>
      <c r="AP32" s="6">
        <v>5.58</v>
      </c>
      <c r="AQ32" s="6">
        <v>4920.12</v>
      </c>
      <c r="AR32" s="6">
        <v>0</v>
      </c>
      <c r="AS32" s="6">
        <v>0</v>
      </c>
      <c r="AT32" s="6">
        <v>21697.78</v>
      </c>
      <c r="AU32" s="7">
        <v>4205700.8899999997</v>
      </c>
    </row>
    <row r="33" spans="1:47">
      <c r="A33" s="4" t="s">
        <v>27</v>
      </c>
      <c r="B33" s="6">
        <v>5847.17</v>
      </c>
      <c r="C33" s="6">
        <v>0</v>
      </c>
      <c r="D33" s="6">
        <v>0</v>
      </c>
      <c r="E33" s="6">
        <v>16920.73</v>
      </c>
      <c r="F33" s="6">
        <v>0</v>
      </c>
      <c r="G33" s="6">
        <v>6848.8</v>
      </c>
      <c r="H33" s="6">
        <v>1301.95</v>
      </c>
      <c r="I33" s="6">
        <v>5712</v>
      </c>
      <c r="J33" s="6">
        <v>3001.25</v>
      </c>
      <c r="K33" s="6">
        <v>37037.35</v>
      </c>
      <c r="L33" s="6">
        <v>573455.43000000005</v>
      </c>
      <c r="M33" s="6">
        <v>290408.98</v>
      </c>
      <c r="N33" s="6">
        <v>0</v>
      </c>
      <c r="O33" s="6">
        <v>0</v>
      </c>
      <c r="P33" s="6">
        <v>10922.46</v>
      </c>
      <c r="Q33" s="6">
        <v>0</v>
      </c>
      <c r="R33" s="6">
        <v>168453.99</v>
      </c>
      <c r="S33" s="6">
        <v>78199.53</v>
      </c>
      <c r="T33" s="6">
        <v>17093.900000000001</v>
      </c>
      <c r="U33" s="6">
        <v>30.12</v>
      </c>
      <c r="V33" s="6">
        <v>35842.28</v>
      </c>
      <c r="W33" s="6">
        <v>21023.67</v>
      </c>
      <c r="X33" s="6">
        <v>2319.88</v>
      </c>
      <c r="Y33" s="6">
        <v>1640.52</v>
      </c>
      <c r="Z33" s="6">
        <v>600.41</v>
      </c>
      <c r="AA33" s="6">
        <v>789380.97</v>
      </c>
      <c r="AB33" s="6">
        <v>8041.91</v>
      </c>
      <c r="AC33" s="6">
        <v>385920.95</v>
      </c>
      <c r="AD33" s="6">
        <v>269231.99</v>
      </c>
      <c r="AE33" s="6">
        <v>115042.09</v>
      </c>
      <c r="AF33" s="6">
        <v>827824.15</v>
      </c>
      <c r="AG33" s="6">
        <v>137593.60999999999</v>
      </c>
      <c r="AH33" s="6">
        <v>0</v>
      </c>
      <c r="AI33" s="6">
        <v>0</v>
      </c>
      <c r="AJ33" s="6">
        <v>0</v>
      </c>
      <c r="AK33" s="6">
        <v>40120.339999999997</v>
      </c>
      <c r="AL33" s="6">
        <v>56862.239999999998</v>
      </c>
      <c r="AM33" s="6">
        <v>79408.639999999999</v>
      </c>
      <c r="AN33" s="6">
        <v>0</v>
      </c>
      <c r="AO33" s="6">
        <v>0</v>
      </c>
      <c r="AP33" s="6">
        <v>3346.79</v>
      </c>
      <c r="AQ33" s="6">
        <v>2153.5300000000002</v>
      </c>
      <c r="AR33" s="6">
        <v>0</v>
      </c>
      <c r="AS33" s="6">
        <v>0</v>
      </c>
      <c r="AT33" s="6">
        <v>34054.15</v>
      </c>
      <c r="AU33" s="7">
        <v>4025641.78</v>
      </c>
    </row>
    <row r="34" spans="1:47">
      <c r="A34" s="4" t="s">
        <v>28</v>
      </c>
      <c r="B34" s="6">
        <v>7226.2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5100</v>
      </c>
      <c r="J34" s="6">
        <v>3001.25</v>
      </c>
      <c r="K34" s="6">
        <v>23488.23</v>
      </c>
      <c r="L34" s="6">
        <v>678532.09</v>
      </c>
      <c r="M34" s="6">
        <v>349878.59</v>
      </c>
      <c r="N34" s="6">
        <v>0</v>
      </c>
      <c r="O34" s="6">
        <v>0</v>
      </c>
      <c r="P34" s="6">
        <v>8159.46</v>
      </c>
      <c r="Q34" s="6">
        <v>0</v>
      </c>
      <c r="R34" s="6">
        <v>179396.62</v>
      </c>
      <c r="S34" s="6">
        <v>65632.399999999994</v>
      </c>
      <c r="T34" s="6">
        <v>4635.29</v>
      </c>
      <c r="U34" s="6">
        <v>49.03</v>
      </c>
      <c r="V34" s="6">
        <v>20405.72</v>
      </c>
      <c r="W34" s="6">
        <v>6562.33</v>
      </c>
      <c r="X34" s="6">
        <v>3498.69</v>
      </c>
      <c r="Y34" s="6">
        <v>579.76</v>
      </c>
      <c r="Z34" s="6">
        <v>21.38</v>
      </c>
      <c r="AA34" s="6">
        <v>416288.57</v>
      </c>
      <c r="AB34" s="6">
        <v>140250.07999999999</v>
      </c>
      <c r="AC34" s="6">
        <v>380095.15</v>
      </c>
      <c r="AD34" s="6">
        <v>154712.81</v>
      </c>
      <c r="AE34" s="6">
        <v>104482.86</v>
      </c>
      <c r="AF34" s="6">
        <v>714666.05</v>
      </c>
      <c r="AG34" s="6">
        <v>78937.42</v>
      </c>
      <c r="AH34" s="6">
        <v>2210.02</v>
      </c>
      <c r="AI34" s="6">
        <v>0</v>
      </c>
      <c r="AJ34" s="6">
        <v>0</v>
      </c>
      <c r="AK34" s="6">
        <v>41094.699999999997</v>
      </c>
      <c r="AL34" s="6">
        <v>67994.33</v>
      </c>
      <c r="AM34" s="6">
        <v>113009.34</v>
      </c>
      <c r="AN34" s="6">
        <v>10112.48</v>
      </c>
      <c r="AO34" s="6">
        <v>0</v>
      </c>
      <c r="AP34" s="6">
        <v>9324.09</v>
      </c>
      <c r="AQ34" s="6">
        <v>245.6</v>
      </c>
      <c r="AR34" s="6">
        <v>0</v>
      </c>
      <c r="AS34" s="6">
        <v>0</v>
      </c>
      <c r="AT34" s="6">
        <v>33103.599999999999</v>
      </c>
      <c r="AU34" s="7">
        <v>3622694.14</v>
      </c>
    </row>
    <row r="35" spans="1:47">
      <c r="A35" s="4" t="s">
        <v>29</v>
      </c>
      <c r="B35" s="6">
        <v>23425.22</v>
      </c>
      <c r="C35" s="6">
        <v>0</v>
      </c>
      <c r="D35" s="6">
        <v>0</v>
      </c>
      <c r="E35" s="6">
        <v>0</v>
      </c>
      <c r="F35" s="6">
        <v>0</v>
      </c>
      <c r="G35" s="6">
        <v>36509.300000000003</v>
      </c>
      <c r="H35" s="6">
        <v>21717.81</v>
      </c>
      <c r="I35" s="6">
        <v>4791.75</v>
      </c>
      <c r="J35" s="6">
        <v>0</v>
      </c>
      <c r="K35" s="6">
        <v>17699.09</v>
      </c>
      <c r="L35" s="6">
        <v>959398.76</v>
      </c>
      <c r="M35" s="6">
        <v>343585.82</v>
      </c>
      <c r="N35" s="6">
        <v>0</v>
      </c>
      <c r="O35" s="6">
        <v>0</v>
      </c>
      <c r="P35" s="6">
        <v>2643.78</v>
      </c>
      <c r="Q35" s="6">
        <v>629.84</v>
      </c>
      <c r="R35" s="6">
        <v>192635.2</v>
      </c>
      <c r="S35" s="6">
        <v>80956.91</v>
      </c>
      <c r="T35" s="6">
        <v>10985.57</v>
      </c>
      <c r="U35" s="6">
        <v>66.47</v>
      </c>
      <c r="V35" s="6">
        <v>19391.29</v>
      </c>
      <c r="W35" s="6">
        <v>0</v>
      </c>
      <c r="X35" s="6">
        <v>5039.22</v>
      </c>
      <c r="Y35" s="6">
        <v>623.72</v>
      </c>
      <c r="Z35" s="6">
        <v>0</v>
      </c>
      <c r="AA35" s="6">
        <v>630496.05000000005</v>
      </c>
      <c r="AB35" s="6">
        <v>9674.3799999999992</v>
      </c>
      <c r="AC35" s="6">
        <v>265757.78999999998</v>
      </c>
      <c r="AD35" s="6">
        <v>20195</v>
      </c>
      <c r="AE35" s="6">
        <v>135108.54999999999</v>
      </c>
      <c r="AF35" s="6">
        <v>502197.86</v>
      </c>
      <c r="AG35" s="6">
        <v>39767.26</v>
      </c>
      <c r="AH35" s="6">
        <v>2271.96</v>
      </c>
      <c r="AI35" s="6">
        <v>0</v>
      </c>
      <c r="AJ35" s="6">
        <v>5393.69</v>
      </c>
      <c r="AK35" s="6">
        <v>116683.6</v>
      </c>
      <c r="AL35" s="6">
        <v>22761.279999999999</v>
      </c>
      <c r="AM35" s="6">
        <v>114346.38</v>
      </c>
      <c r="AN35" s="6">
        <v>34125.160000000003</v>
      </c>
      <c r="AO35" s="6">
        <v>0</v>
      </c>
      <c r="AP35" s="6">
        <v>10516.1</v>
      </c>
      <c r="AQ35" s="6">
        <v>55.79</v>
      </c>
      <c r="AR35" s="6">
        <v>71.83</v>
      </c>
      <c r="AS35" s="6">
        <v>0</v>
      </c>
      <c r="AT35" s="6">
        <v>25010.240000000002</v>
      </c>
      <c r="AU35" s="7">
        <v>3654532.67</v>
      </c>
    </row>
    <row r="36" spans="1:47">
      <c r="A36" s="4" t="s">
        <v>30</v>
      </c>
      <c r="B36" s="6">
        <v>61125.22</v>
      </c>
      <c r="C36" s="6">
        <v>0</v>
      </c>
      <c r="D36" s="6">
        <v>0</v>
      </c>
      <c r="E36" s="6">
        <v>9913.02</v>
      </c>
      <c r="F36" s="6">
        <v>0</v>
      </c>
      <c r="G36" s="6">
        <v>12810.89</v>
      </c>
      <c r="H36" s="6">
        <v>1137.72</v>
      </c>
      <c r="I36" s="6">
        <v>1224</v>
      </c>
      <c r="J36" s="6">
        <v>0</v>
      </c>
      <c r="K36" s="6">
        <v>4535.2299999999996</v>
      </c>
      <c r="L36" s="6">
        <v>992185.71</v>
      </c>
      <c r="M36" s="6">
        <v>370178.79</v>
      </c>
      <c r="N36" s="6">
        <v>0</v>
      </c>
      <c r="O36" s="6">
        <v>103.57</v>
      </c>
      <c r="P36" s="6">
        <v>864.63</v>
      </c>
      <c r="Q36" s="6">
        <v>5504.91</v>
      </c>
      <c r="R36" s="6">
        <v>184753.59</v>
      </c>
      <c r="S36" s="6">
        <v>204887.01</v>
      </c>
      <c r="T36" s="6">
        <v>2092.61</v>
      </c>
      <c r="U36" s="6">
        <v>91.25</v>
      </c>
      <c r="V36" s="6">
        <v>52136.44</v>
      </c>
      <c r="W36" s="6">
        <v>34742.78</v>
      </c>
      <c r="X36" s="6">
        <v>2004.65</v>
      </c>
      <c r="Y36" s="6">
        <v>0</v>
      </c>
      <c r="Z36" s="6">
        <v>20.02</v>
      </c>
      <c r="AA36" s="6">
        <v>321401.28999999998</v>
      </c>
      <c r="AB36" s="6">
        <v>59791.65</v>
      </c>
      <c r="AC36" s="6">
        <v>103211.97</v>
      </c>
      <c r="AD36" s="6">
        <v>19910.72</v>
      </c>
      <c r="AE36" s="6">
        <v>131096.47</v>
      </c>
      <c r="AF36" s="6">
        <v>877397.56</v>
      </c>
      <c r="AG36" s="6">
        <v>129688.92</v>
      </c>
      <c r="AH36" s="6">
        <v>4460.8599999999997</v>
      </c>
      <c r="AI36" s="6">
        <v>0</v>
      </c>
      <c r="AJ36" s="6">
        <v>4553.63</v>
      </c>
      <c r="AK36" s="6">
        <v>227380.64</v>
      </c>
      <c r="AL36" s="6">
        <v>137589.51999999999</v>
      </c>
      <c r="AM36" s="6">
        <v>102392.35</v>
      </c>
      <c r="AN36" s="6">
        <v>40843.160000000003</v>
      </c>
      <c r="AO36" s="6">
        <v>0</v>
      </c>
      <c r="AP36" s="6">
        <v>14855.75</v>
      </c>
      <c r="AQ36" s="6">
        <v>110.76</v>
      </c>
      <c r="AR36" s="6">
        <v>94.28</v>
      </c>
      <c r="AS36" s="6">
        <v>0</v>
      </c>
      <c r="AT36" s="6">
        <v>50087.24</v>
      </c>
      <c r="AU36" s="7">
        <v>4165178.81</v>
      </c>
    </row>
    <row r="37" spans="1:47">
      <c r="A37" s="4" t="s">
        <v>31</v>
      </c>
      <c r="B37" s="6">
        <v>20032.52</v>
      </c>
      <c r="C37" s="6">
        <v>0</v>
      </c>
      <c r="D37" s="6">
        <v>0</v>
      </c>
      <c r="E37" s="6">
        <v>0</v>
      </c>
      <c r="F37" s="6">
        <v>0</v>
      </c>
      <c r="G37" s="6">
        <v>33943.599999999999</v>
      </c>
      <c r="H37" s="6">
        <v>7352.69</v>
      </c>
      <c r="I37" s="6">
        <v>5270.74</v>
      </c>
      <c r="J37" s="6">
        <v>0</v>
      </c>
      <c r="K37" s="6">
        <v>30776.47</v>
      </c>
      <c r="L37" s="6">
        <v>807655.55</v>
      </c>
      <c r="M37" s="6">
        <v>366832.81</v>
      </c>
      <c r="N37" s="6">
        <v>0</v>
      </c>
      <c r="O37" s="6">
        <v>0</v>
      </c>
      <c r="P37" s="6">
        <v>8325.6200000000008</v>
      </c>
      <c r="Q37" s="6">
        <v>4124.01</v>
      </c>
      <c r="R37" s="6">
        <v>147937.88</v>
      </c>
      <c r="S37" s="6">
        <v>312529.53999999998</v>
      </c>
      <c r="T37" s="6">
        <v>35271.300000000003</v>
      </c>
      <c r="U37" s="6">
        <v>54.72</v>
      </c>
      <c r="V37" s="6">
        <v>83015.91</v>
      </c>
      <c r="W37" s="6">
        <v>22223.919999999998</v>
      </c>
      <c r="X37" s="6">
        <v>130.27000000000001</v>
      </c>
      <c r="Y37" s="6">
        <v>0</v>
      </c>
      <c r="Z37" s="6">
        <v>40.049999999999997</v>
      </c>
      <c r="AA37" s="6">
        <v>532252.99</v>
      </c>
      <c r="AB37" s="6">
        <v>50321.13</v>
      </c>
      <c r="AC37" s="6">
        <v>198180.3</v>
      </c>
      <c r="AD37" s="6">
        <v>13401.03</v>
      </c>
      <c r="AE37" s="6">
        <v>96548.28</v>
      </c>
      <c r="AF37" s="6">
        <v>1311173.17</v>
      </c>
      <c r="AG37" s="6">
        <v>162809.79999999999</v>
      </c>
      <c r="AH37" s="6">
        <v>8700.75</v>
      </c>
      <c r="AI37" s="6">
        <v>0</v>
      </c>
      <c r="AJ37" s="6">
        <v>4767.88</v>
      </c>
      <c r="AK37" s="6">
        <v>113866.99</v>
      </c>
      <c r="AL37" s="6">
        <v>69265.31</v>
      </c>
      <c r="AM37" s="6">
        <v>130447.05</v>
      </c>
      <c r="AN37" s="6">
        <v>45144.85</v>
      </c>
      <c r="AO37" s="6">
        <v>0</v>
      </c>
      <c r="AP37" s="6">
        <v>30893.38</v>
      </c>
      <c r="AQ37" s="6">
        <v>390.61</v>
      </c>
      <c r="AR37" s="6">
        <v>12.08</v>
      </c>
      <c r="AS37" s="6">
        <v>0</v>
      </c>
      <c r="AT37" s="6">
        <v>105343.5</v>
      </c>
      <c r="AU37" s="7">
        <v>4759036.7</v>
      </c>
    </row>
    <row r="38" spans="1:47">
      <c r="A38" s="4" t="s">
        <v>32</v>
      </c>
      <c r="B38" s="6">
        <v>3016.23</v>
      </c>
      <c r="C38" s="6">
        <v>0</v>
      </c>
      <c r="D38" s="6">
        <v>0</v>
      </c>
      <c r="E38" s="6">
        <v>23821.360000000001</v>
      </c>
      <c r="F38" s="6">
        <v>0</v>
      </c>
      <c r="G38" s="6">
        <v>0</v>
      </c>
      <c r="H38" s="6">
        <v>0</v>
      </c>
      <c r="I38" s="6">
        <v>14586</v>
      </c>
      <c r="J38" s="6">
        <v>0</v>
      </c>
      <c r="K38" s="6">
        <v>3277.8</v>
      </c>
      <c r="L38" s="6">
        <v>725799.87</v>
      </c>
      <c r="M38" s="6">
        <v>390115.41</v>
      </c>
      <c r="N38" s="6">
        <v>1553.26</v>
      </c>
      <c r="O38" s="6">
        <v>0</v>
      </c>
      <c r="P38" s="6">
        <v>7274.38</v>
      </c>
      <c r="Q38" s="6">
        <v>1883</v>
      </c>
      <c r="R38" s="6">
        <v>155050.51999999999</v>
      </c>
      <c r="S38" s="6">
        <v>338929.8</v>
      </c>
      <c r="T38" s="6">
        <v>37701.17</v>
      </c>
      <c r="U38" s="6">
        <v>194.12</v>
      </c>
      <c r="V38" s="6">
        <v>121956.13</v>
      </c>
      <c r="W38" s="6">
        <v>12846.32</v>
      </c>
      <c r="X38" s="6">
        <v>0</v>
      </c>
      <c r="Y38" s="6">
        <v>25.55</v>
      </c>
      <c r="Z38" s="6">
        <v>437.98</v>
      </c>
      <c r="AA38" s="6">
        <v>813722.78</v>
      </c>
      <c r="AB38" s="6">
        <v>57217.04</v>
      </c>
      <c r="AC38" s="6">
        <v>235468.89</v>
      </c>
      <c r="AD38" s="6">
        <v>2551.9499999999998</v>
      </c>
      <c r="AE38" s="6">
        <v>78123.45</v>
      </c>
      <c r="AF38" s="6">
        <v>1027740.58</v>
      </c>
      <c r="AG38" s="6">
        <v>156372.35999999999</v>
      </c>
      <c r="AH38" s="6">
        <v>0</v>
      </c>
      <c r="AI38" s="6">
        <v>0</v>
      </c>
      <c r="AJ38" s="6">
        <v>0</v>
      </c>
      <c r="AK38" s="6">
        <v>132101.73000000001</v>
      </c>
      <c r="AL38" s="6">
        <v>50863.99</v>
      </c>
      <c r="AM38" s="6">
        <v>112957.38</v>
      </c>
      <c r="AN38" s="6">
        <v>34572.629999999997</v>
      </c>
      <c r="AO38" s="6">
        <v>0</v>
      </c>
      <c r="AP38" s="6">
        <v>13988.34</v>
      </c>
      <c r="AQ38" s="6">
        <v>1246.07</v>
      </c>
      <c r="AR38" s="6">
        <v>0</v>
      </c>
      <c r="AS38" s="6">
        <v>0</v>
      </c>
      <c r="AT38" s="6">
        <v>145605.13</v>
      </c>
      <c r="AU38" s="7">
        <v>4701001.22</v>
      </c>
    </row>
    <row r="39" spans="1:47">
      <c r="A39" s="4" t="s">
        <v>33</v>
      </c>
      <c r="B39" s="6">
        <v>1005.41</v>
      </c>
      <c r="C39" s="6">
        <v>0</v>
      </c>
      <c r="D39" s="6">
        <v>0</v>
      </c>
      <c r="E39" s="6">
        <v>0</v>
      </c>
      <c r="F39" s="6">
        <v>0</v>
      </c>
      <c r="G39" s="6">
        <v>26209.05</v>
      </c>
      <c r="H39" s="6">
        <v>5327.03</v>
      </c>
      <c r="I39" s="6">
        <v>15655.55</v>
      </c>
      <c r="J39" s="6">
        <v>0</v>
      </c>
      <c r="K39" s="6">
        <v>5339.02</v>
      </c>
      <c r="L39" s="6">
        <v>681464.89</v>
      </c>
      <c r="M39" s="6">
        <v>369321.85</v>
      </c>
      <c r="N39" s="6">
        <v>0</v>
      </c>
      <c r="O39" s="6">
        <v>0</v>
      </c>
      <c r="P39" s="6">
        <v>7628.99</v>
      </c>
      <c r="Q39" s="6">
        <v>1582.12</v>
      </c>
      <c r="R39" s="6">
        <v>124649.99</v>
      </c>
      <c r="S39" s="6">
        <v>488804.53</v>
      </c>
      <c r="T39" s="6">
        <v>16680.09</v>
      </c>
      <c r="U39" s="6">
        <v>248.71</v>
      </c>
      <c r="V39" s="6">
        <v>122337.41</v>
      </c>
      <c r="W39" s="6">
        <v>7879.27</v>
      </c>
      <c r="X39" s="6">
        <v>68.680000000000007</v>
      </c>
      <c r="Y39" s="6">
        <v>629.23</v>
      </c>
      <c r="Z39" s="6">
        <v>152.5</v>
      </c>
      <c r="AA39" s="6">
        <v>671549.26</v>
      </c>
      <c r="AB39" s="6">
        <v>82441.279999999999</v>
      </c>
      <c r="AC39" s="6">
        <v>28874.79</v>
      </c>
      <c r="AD39" s="6">
        <v>9451.85</v>
      </c>
      <c r="AE39" s="6">
        <v>69473.33</v>
      </c>
      <c r="AF39" s="6">
        <v>973527.96</v>
      </c>
      <c r="AG39" s="6">
        <v>232984.43</v>
      </c>
      <c r="AH39" s="6">
        <v>0</v>
      </c>
      <c r="AI39" s="6">
        <v>0</v>
      </c>
      <c r="AJ39" s="6">
        <v>0</v>
      </c>
      <c r="AK39" s="6">
        <v>140668.34</v>
      </c>
      <c r="AL39" s="6">
        <v>116560.03</v>
      </c>
      <c r="AM39" s="6">
        <v>72920.69</v>
      </c>
      <c r="AN39" s="6">
        <v>37926.21</v>
      </c>
      <c r="AO39" s="6">
        <v>0</v>
      </c>
      <c r="AP39" s="6">
        <v>9247.98</v>
      </c>
      <c r="AQ39" s="6">
        <v>15004.82</v>
      </c>
      <c r="AR39" s="6">
        <v>1394</v>
      </c>
      <c r="AS39" s="6">
        <v>42.62</v>
      </c>
      <c r="AT39" s="6">
        <v>199590.97</v>
      </c>
      <c r="AU39" s="7">
        <v>4536642.88</v>
      </c>
    </row>
    <row r="40" spans="1:47">
      <c r="A40" s="4" t="s">
        <v>34</v>
      </c>
      <c r="B40" s="6">
        <v>21156.46</v>
      </c>
      <c r="C40" s="6">
        <v>0</v>
      </c>
      <c r="D40" s="6">
        <v>0</v>
      </c>
      <c r="E40" s="6">
        <v>24157.65</v>
      </c>
      <c r="F40" s="6">
        <v>0</v>
      </c>
      <c r="G40" s="6">
        <v>0</v>
      </c>
      <c r="H40" s="6">
        <v>0</v>
      </c>
      <c r="I40" s="6">
        <v>3876</v>
      </c>
      <c r="J40" s="6">
        <v>0</v>
      </c>
      <c r="K40" s="6">
        <v>8095.45</v>
      </c>
      <c r="L40" s="6">
        <v>624052.11</v>
      </c>
      <c r="M40" s="6">
        <v>339941.07</v>
      </c>
      <c r="N40" s="6">
        <v>0</v>
      </c>
      <c r="O40" s="6">
        <v>0</v>
      </c>
      <c r="P40" s="6">
        <v>3287.08</v>
      </c>
      <c r="Q40" s="6">
        <v>21.3</v>
      </c>
      <c r="R40" s="6">
        <v>161486.37</v>
      </c>
      <c r="S40" s="6">
        <v>627593.73</v>
      </c>
      <c r="T40" s="6">
        <v>10715</v>
      </c>
      <c r="U40" s="6">
        <v>110.25</v>
      </c>
      <c r="V40" s="6">
        <v>157668.32999999999</v>
      </c>
      <c r="W40" s="6">
        <v>11876.24</v>
      </c>
      <c r="X40" s="6">
        <v>199.63</v>
      </c>
      <c r="Y40" s="6">
        <v>0</v>
      </c>
      <c r="Z40" s="6">
        <v>3279.28</v>
      </c>
      <c r="AA40" s="6">
        <v>2168574.39</v>
      </c>
      <c r="AB40" s="6">
        <v>14430.98</v>
      </c>
      <c r="AC40" s="6">
        <v>65442.36</v>
      </c>
      <c r="AD40" s="6">
        <v>34449.129999999997</v>
      </c>
      <c r="AE40" s="6">
        <v>97275.29</v>
      </c>
      <c r="AF40" s="6">
        <v>2111992.46</v>
      </c>
      <c r="AG40" s="6">
        <v>122704.31</v>
      </c>
      <c r="AH40" s="6">
        <v>0</v>
      </c>
      <c r="AI40" s="6">
        <v>0</v>
      </c>
      <c r="AJ40" s="6">
        <v>6436.2</v>
      </c>
      <c r="AK40" s="6">
        <v>83383.179999999993</v>
      </c>
      <c r="AL40" s="6">
        <v>71666.009999999995</v>
      </c>
      <c r="AM40" s="6">
        <v>78566.559999999998</v>
      </c>
      <c r="AN40" s="6">
        <v>4358.5</v>
      </c>
      <c r="AO40" s="6">
        <v>0</v>
      </c>
      <c r="AP40" s="6">
        <v>27387.119999999999</v>
      </c>
      <c r="AQ40" s="6">
        <v>15964.4</v>
      </c>
      <c r="AR40" s="6">
        <v>0</v>
      </c>
      <c r="AS40" s="6">
        <v>46.49</v>
      </c>
      <c r="AT40" s="6">
        <v>188770.51</v>
      </c>
      <c r="AU40" s="7">
        <v>7088963.8399999999</v>
      </c>
    </row>
    <row r="41" spans="1:47">
      <c r="A41" s="4" t="s">
        <v>35</v>
      </c>
      <c r="B41" s="6">
        <v>19599.43</v>
      </c>
      <c r="C41" s="6">
        <v>0</v>
      </c>
      <c r="D41" s="6">
        <v>0</v>
      </c>
      <c r="E41" s="6">
        <v>45.75</v>
      </c>
      <c r="F41" s="6">
        <v>4500.74</v>
      </c>
      <c r="G41" s="6">
        <v>9527</v>
      </c>
      <c r="H41" s="6">
        <v>0</v>
      </c>
      <c r="I41" s="6">
        <v>15096</v>
      </c>
      <c r="J41" s="6">
        <v>0</v>
      </c>
      <c r="K41" s="6">
        <v>25620.54</v>
      </c>
      <c r="L41" s="6">
        <v>537964.69999999995</v>
      </c>
      <c r="M41" s="6">
        <v>355026.51</v>
      </c>
      <c r="N41" s="6">
        <v>1701.01</v>
      </c>
      <c r="O41" s="6">
        <v>0</v>
      </c>
      <c r="P41" s="6">
        <v>250.61</v>
      </c>
      <c r="Q41" s="6">
        <v>90.66</v>
      </c>
      <c r="R41" s="6">
        <v>150634.96</v>
      </c>
      <c r="S41" s="6">
        <v>711041.42</v>
      </c>
      <c r="T41" s="6">
        <v>21481.360000000001</v>
      </c>
      <c r="U41" s="6">
        <v>217.48</v>
      </c>
      <c r="V41" s="6">
        <v>160094.63</v>
      </c>
      <c r="W41" s="6">
        <v>54065.5</v>
      </c>
      <c r="X41" s="6">
        <v>7607.63</v>
      </c>
      <c r="Y41" s="6">
        <v>0</v>
      </c>
      <c r="Z41" s="6">
        <v>0</v>
      </c>
      <c r="AA41" s="6">
        <v>2746799.85</v>
      </c>
      <c r="AB41" s="6">
        <v>18116.75</v>
      </c>
      <c r="AC41" s="6">
        <v>282732.65000000002</v>
      </c>
      <c r="AD41" s="6">
        <v>110375.83</v>
      </c>
      <c r="AE41" s="6">
        <v>103027.47</v>
      </c>
      <c r="AF41" s="6">
        <v>2425848.4</v>
      </c>
      <c r="AG41" s="6">
        <v>221109.13</v>
      </c>
      <c r="AH41" s="6">
        <v>10438.52</v>
      </c>
      <c r="AI41" s="6">
        <v>0</v>
      </c>
      <c r="AJ41" s="6">
        <v>15347.03</v>
      </c>
      <c r="AK41" s="6">
        <v>150782.37</v>
      </c>
      <c r="AL41" s="6">
        <v>48325.04</v>
      </c>
      <c r="AM41" s="6">
        <v>118235.49</v>
      </c>
      <c r="AN41" s="6">
        <v>28273.74</v>
      </c>
      <c r="AO41" s="6">
        <v>0</v>
      </c>
      <c r="AP41" s="6">
        <v>16674.48</v>
      </c>
      <c r="AQ41" s="6">
        <v>17364.91</v>
      </c>
      <c r="AR41" s="6">
        <v>0</v>
      </c>
      <c r="AS41" s="6">
        <v>0</v>
      </c>
      <c r="AT41" s="6">
        <v>53897.63</v>
      </c>
      <c r="AU41" s="7">
        <v>8441915.2200000007</v>
      </c>
    </row>
    <row r="42" spans="1:47">
      <c r="A42" s="4"/>
      <c r="B42" s="43">
        <f>SUBTOTAL(109,B30:B41)</f>
        <v>246586.00999999998</v>
      </c>
      <c r="C42" s="43">
        <f t="shared" ref="C42:AU42" si="2">SUBTOTAL(109,C30:C41)</f>
        <v>0</v>
      </c>
      <c r="D42" s="43">
        <f t="shared" si="2"/>
        <v>0</v>
      </c>
      <c r="E42" s="43">
        <f t="shared" si="2"/>
        <v>209645.44999999998</v>
      </c>
      <c r="F42" s="43">
        <f t="shared" si="2"/>
        <v>4500.74</v>
      </c>
      <c r="G42" s="43">
        <f t="shared" si="2"/>
        <v>150919.18999999997</v>
      </c>
      <c r="H42" s="43">
        <f t="shared" si="2"/>
        <v>50004.400000000009</v>
      </c>
      <c r="I42" s="43">
        <f t="shared" si="2"/>
        <v>116129.98000000001</v>
      </c>
      <c r="J42" s="43">
        <f t="shared" si="2"/>
        <v>6002.5</v>
      </c>
      <c r="K42" s="43">
        <f t="shared" si="2"/>
        <v>279058.83</v>
      </c>
      <c r="L42" s="43">
        <f t="shared" si="2"/>
        <v>8486285.8399999999</v>
      </c>
      <c r="M42" s="43">
        <f t="shared" si="2"/>
        <v>4177127.4300000006</v>
      </c>
      <c r="N42" s="43">
        <f t="shared" si="2"/>
        <v>3254.27</v>
      </c>
      <c r="O42" s="43">
        <f t="shared" si="2"/>
        <v>1639.9199999999998</v>
      </c>
      <c r="P42" s="43">
        <f t="shared" si="2"/>
        <v>68426.829999999987</v>
      </c>
      <c r="Q42" s="43">
        <f t="shared" si="2"/>
        <v>14658.68</v>
      </c>
      <c r="R42" s="43">
        <f t="shared" si="2"/>
        <v>1972700.7399999998</v>
      </c>
      <c r="S42" s="43">
        <f t="shared" si="2"/>
        <v>3915450.0399999996</v>
      </c>
      <c r="T42" s="43">
        <f t="shared" si="2"/>
        <v>205411.83000000002</v>
      </c>
      <c r="U42" s="43">
        <f t="shared" si="2"/>
        <v>1517.78</v>
      </c>
      <c r="V42" s="43">
        <f t="shared" si="2"/>
        <v>1081738.8599999999</v>
      </c>
      <c r="W42" s="43">
        <f t="shared" si="2"/>
        <v>251323.41</v>
      </c>
      <c r="X42" s="43">
        <f t="shared" si="2"/>
        <v>25578.950000000004</v>
      </c>
      <c r="Y42" s="43">
        <f t="shared" si="2"/>
        <v>6241.42</v>
      </c>
      <c r="Z42" s="43">
        <f t="shared" si="2"/>
        <v>5543.5400000000009</v>
      </c>
      <c r="AA42" s="43">
        <f t="shared" si="2"/>
        <v>10204086.74</v>
      </c>
      <c r="AB42" s="43">
        <f t="shared" si="2"/>
        <v>535125.19999999995</v>
      </c>
      <c r="AC42" s="43">
        <f t="shared" si="2"/>
        <v>3387428.1</v>
      </c>
      <c r="AD42" s="43">
        <f t="shared" si="2"/>
        <v>1224220.8700000001</v>
      </c>
      <c r="AE42" s="43">
        <f t="shared" si="2"/>
        <v>1339047.83</v>
      </c>
      <c r="AF42" s="43">
        <f t="shared" si="2"/>
        <v>13141926.440000003</v>
      </c>
      <c r="AG42" s="43">
        <f t="shared" si="2"/>
        <v>1659871.08</v>
      </c>
      <c r="AH42" s="43">
        <f t="shared" si="2"/>
        <v>36599.03</v>
      </c>
      <c r="AI42" s="43">
        <f t="shared" si="2"/>
        <v>0</v>
      </c>
      <c r="AJ42" s="43">
        <f t="shared" si="2"/>
        <v>36498.43</v>
      </c>
      <c r="AK42" s="43">
        <f t="shared" si="2"/>
        <v>1239582.2999999998</v>
      </c>
      <c r="AL42" s="43">
        <f t="shared" si="2"/>
        <v>829810.75</v>
      </c>
      <c r="AM42" s="43">
        <f t="shared" si="2"/>
        <v>1205731.6700000002</v>
      </c>
      <c r="AN42" s="43">
        <f t="shared" si="2"/>
        <v>283271.7</v>
      </c>
      <c r="AO42" s="43">
        <f t="shared" si="2"/>
        <v>0</v>
      </c>
      <c r="AP42" s="43">
        <f t="shared" si="2"/>
        <v>141507.9</v>
      </c>
      <c r="AQ42" s="43">
        <f t="shared" si="2"/>
        <v>73159.72</v>
      </c>
      <c r="AR42" s="43">
        <f t="shared" si="2"/>
        <v>1572.19</v>
      </c>
      <c r="AS42" s="43">
        <f t="shared" si="2"/>
        <v>89.11</v>
      </c>
      <c r="AT42" s="43">
        <f t="shared" si="2"/>
        <v>911003.17999999993</v>
      </c>
      <c r="AU42" s="43">
        <f t="shared" si="2"/>
        <v>57530278.879999995</v>
      </c>
    </row>
    <row r="43" spans="1:47">
      <c r="A43" s="4" t="s">
        <v>36</v>
      </c>
      <c r="B43" s="6">
        <v>12233.04</v>
      </c>
      <c r="C43" s="6">
        <v>0</v>
      </c>
      <c r="D43" s="6">
        <v>0</v>
      </c>
      <c r="E43" s="6">
        <v>48533.16</v>
      </c>
      <c r="F43" s="6">
        <v>0</v>
      </c>
      <c r="G43" s="6">
        <v>16560.810000000001</v>
      </c>
      <c r="H43" s="6">
        <v>13463.82</v>
      </c>
      <c r="I43" s="6">
        <v>0</v>
      </c>
      <c r="J43" s="6">
        <v>0</v>
      </c>
      <c r="K43" s="6">
        <v>13447</v>
      </c>
      <c r="L43" s="6">
        <v>641556</v>
      </c>
      <c r="M43" s="6">
        <v>313649.67</v>
      </c>
      <c r="N43" s="6">
        <v>0</v>
      </c>
      <c r="O43" s="6">
        <v>0</v>
      </c>
      <c r="P43" s="6">
        <v>1439.68</v>
      </c>
      <c r="Q43" s="6">
        <v>20.73</v>
      </c>
      <c r="R43" s="6">
        <v>149190.48000000001</v>
      </c>
      <c r="S43" s="6">
        <v>603362.82999999996</v>
      </c>
      <c r="T43" s="6">
        <v>17704.330000000002</v>
      </c>
      <c r="U43" s="6">
        <v>229.93</v>
      </c>
      <c r="V43" s="6">
        <v>125798.06</v>
      </c>
      <c r="W43" s="6">
        <v>29961.01</v>
      </c>
      <c r="X43" s="6">
        <v>3611.87</v>
      </c>
      <c r="Y43" s="6">
        <v>1616.59</v>
      </c>
      <c r="Z43" s="6">
        <v>36.22</v>
      </c>
      <c r="AA43" s="6">
        <v>325926.65999999997</v>
      </c>
      <c r="AB43" s="6">
        <v>97716.51</v>
      </c>
      <c r="AC43" s="6">
        <v>417502.24</v>
      </c>
      <c r="AD43" s="6">
        <v>131447.76</v>
      </c>
      <c r="AE43" s="6">
        <v>78505.16</v>
      </c>
      <c r="AF43" s="6">
        <v>769124.27</v>
      </c>
      <c r="AG43" s="6">
        <v>116367.74</v>
      </c>
      <c r="AH43" s="6">
        <v>7095.03</v>
      </c>
      <c r="AI43" s="6">
        <v>101.52</v>
      </c>
      <c r="AJ43" s="6">
        <v>0</v>
      </c>
      <c r="AK43" s="6">
        <v>59082.03</v>
      </c>
      <c r="AL43" s="6">
        <v>61330.93</v>
      </c>
      <c r="AM43" s="6">
        <v>107810.63</v>
      </c>
      <c r="AN43" s="6">
        <v>54893.91</v>
      </c>
      <c r="AO43" s="6">
        <v>0</v>
      </c>
      <c r="AP43" s="6">
        <v>10880.87</v>
      </c>
      <c r="AQ43" s="6">
        <v>11938.03</v>
      </c>
      <c r="AR43" s="6">
        <v>0</v>
      </c>
      <c r="AS43" s="6">
        <v>0</v>
      </c>
      <c r="AT43" s="6">
        <v>37473.97</v>
      </c>
      <c r="AU43" s="7">
        <v>4285058.3</v>
      </c>
    </row>
    <row r="44" spans="1:47">
      <c r="A44" s="4" t="s">
        <v>37</v>
      </c>
      <c r="B44" s="128">
        <v>24275.72</v>
      </c>
      <c r="C44" s="6">
        <v>0</v>
      </c>
      <c r="D44" s="6">
        <v>0</v>
      </c>
      <c r="E44" s="6">
        <v>56.85</v>
      </c>
      <c r="F44" s="6">
        <v>0</v>
      </c>
      <c r="G44" s="6">
        <v>7.63</v>
      </c>
      <c r="H44" s="6">
        <v>0</v>
      </c>
      <c r="I44" s="6">
        <v>0</v>
      </c>
      <c r="J44" s="6">
        <v>0</v>
      </c>
      <c r="K44" s="6">
        <v>15304.83</v>
      </c>
      <c r="L44" s="6">
        <v>632034.25</v>
      </c>
      <c r="M44" s="6">
        <v>353889.19</v>
      </c>
      <c r="N44" s="6">
        <v>0</v>
      </c>
      <c r="O44" s="6">
        <v>0</v>
      </c>
      <c r="P44" s="6">
        <v>2067.9899999999998</v>
      </c>
      <c r="Q44" s="6">
        <v>0</v>
      </c>
      <c r="R44" s="6">
        <v>153093.21</v>
      </c>
      <c r="S44" s="6">
        <v>568709.41</v>
      </c>
      <c r="T44" s="6">
        <v>29694.71</v>
      </c>
      <c r="U44" s="6">
        <v>0</v>
      </c>
      <c r="V44" s="6">
        <v>95120.94</v>
      </c>
      <c r="W44" s="6">
        <v>314.11</v>
      </c>
      <c r="X44" s="6">
        <v>0</v>
      </c>
      <c r="Y44" s="6">
        <v>0</v>
      </c>
      <c r="Z44" s="6">
        <v>0</v>
      </c>
      <c r="AA44" s="6">
        <v>302371.52</v>
      </c>
      <c r="AB44" s="6">
        <v>3535.52</v>
      </c>
      <c r="AC44" s="6">
        <v>505188.35</v>
      </c>
      <c r="AD44" s="6">
        <v>119857.17</v>
      </c>
      <c r="AE44" s="6">
        <v>109877.23</v>
      </c>
      <c r="AF44" s="6">
        <v>816629.85</v>
      </c>
      <c r="AG44" s="6">
        <v>154622.82999999999</v>
      </c>
      <c r="AH44" s="6">
        <v>0</v>
      </c>
      <c r="AI44" s="6">
        <v>0</v>
      </c>
      <c r="AJ44" s="6">
        <v>0</v>
      </c>
      <c r="AK44" s="6">
        <v>41618.879999999997</v>
      </c>
      <c r="AL44" s="6">
        <v>65131.05</v>
      </c>
      <c r="AM44" s="6">
        <v>79766.12</v>
      </c>
      <c r="AN44" s="6">
        <v>1481.2</v>
      </c>
      <c r="AO44" s="6">
        <v>0</v>
      </c>
      <c r="AP44" s="6">
        <v>6627.46</v>
      </c>
      <c r="AQ44" s="6">
        <v>4093.67</v>
      </c>
      <c r="AR44" s="6">
        <v>0</v>
      </c>
      <c r="AS44" s="6">
        <v>0</v>
      </c>
      <c r="AT44" s="6">
        <v>79595.460000000006</v>
      </c>
      <c r="AU44" s="7">
        <v>4140726.41</v>
      </c>
    </row>
    <row r="45" spans="1:47">
      <c r="A45" s="4" t="s">
        <v>38</v>
      </c>
      <c r="B45" s="127">
        <v>36839.82</v>
      </c>
      <c r="C45" s="6">
        <v>0</v>
      </c>
      <c r="D45" s="6">
        <v>0</v>
      </c>
      <c r="E45" s="6">
        <v>80.099999999999994</v>
      </c>
      <c r="F45" s="6">
        <v>0</v>
      </c>
      <c r="G45" s="6">
        <v>50210.19</v>
      </c>
      <c r="H45" s="6">
        <v>12640.2</v>
      </c>
      <c r="I45" s="6">
        <v>0</v>
      </c>
      <c r="J45" s="6">
        <v>0</v>
      </c>
      <c r="K45" s="6">
        <v>25346.77</v>
      </c>
      <c r="L45" s="6">
        <v>619685.59</v>
      </c>
      <c r="M45" s="6">
        <v>345072.37</v>
      </c>
      <c r="N45" s="6">
        <v>0</v>
      </c>
      <c r="O45" s="6">
        <v>0</v>
      </c>
      <c r="P45" s="6">
        <v>6089.61</v>
      </c>
      <c r="Q45" s="6">
        <v>0</v>
      </c>
      <c r="R45" s="6">
        <v>165791.10999999999</v>
      </c>
      <c r="S45" s="6">
        <v>605097.77</v>
      </c>
      <c r="T45" s="6">
        <v>8320.5400000000009</v>
      </c>
      <c r="U45" s="6">
        <v>0</v>
      </c>
      <c r="V45" s="6">
        <v>79451.16</v>
      </c>
      <c r="W45" s="6">
        <v>18548.91</v>
      </c>
      <c r="X45" s="6">
        <v>4820.58</v>
      </c>
      <c r="Y45" s="6">
        <v>1787.97</v>
      </c>
      <c r="Z45" s="6">
        <v>0</v>
      </c>
      <c r="AA45" s="6">
        <v>549242.46</v>
      </c>
      <c r="AB45" s="6">
        <v>12063.67</v>
      </c>
      <c r="AC45" s="6">
        <v>504950.94</v>
      </c>
      <c r="AD45" s="6">
        <v>155913.37</v>
      </c>
      <c r="AE45" s="6">
        <v>136876.70000000001</v>
      </c>
      <c r="AF45" s="6">
        <v>892835.45</v>
      </c>
      <c r="AG45" s="6">
        <v>159448.63</v>
      </c>
      <c r="AH45" s="6">
        <v>0</v>
      </c>
      <c r="AI45" s="6">
        <v>0</v>
      </c>
      <c r="AJ45" s="6">
        <v>0</v>
      </c>
      <c r="AK45" s="6">
        <v>130788.13</v>
      </c>
      <c r="AL45" s="6">
        <v>106770.57</v>
      </c>
      <c r="AM45" s="6">
        <v>86736.27</v>
      </c>
      <c r="AN45" s="6">
        <v>37741.599999999999</v>
      </c>
      <c r="AO45" s="6">
        <v>0</v>
      </c>
      <c r="AP45" s="6">
        <v>3935.48</v>
      </c>
      <c r="AQ45" s="6">
        <v>4456.1400000000003</v>
      </c>
      <c r="AR45" s="6">
        <v>0</v>
      </c>
      <c r="AS45" s="6">
        <v>0</v>
      </c>
      <c r="AT45" s="6">
        <v>70824.210000000006</v>
      </c>
      <c r="AU45" s="7">
        <v>4795526.49</v>
      </c>
    </row>
    <row r="46" spans="1:47">
      <c r="A46" s="4" t="s">
        <v>39</v>
      </c>
      <c r="B46" s="128">
        <v>16106.96</v>
      </c>
      <c r="C46" s="6">
        <v>0</v>
      </c>
      <c r="D46" s="6">
        <v>0</v>
      </c>
      <c r="E46" s="6">
        <v>15188.25</v>
      </c>
      <c r="F46" s="6">
        <v>5.64</v>
      </c>
      <c r="G46" s="6">
        <v>102.03</v>
      </c>
      <c r="H46" s="6">
        <v>0</v>
      </c>
      <c r="I46" s="6">
        <v>0</v>
      </c>
      <c r="J46" s="6">
        <v>2252</v>
      </c>
      <c r="K46" s="6">
        <v>6584.42</v>
      </c>
      <c r="L46" s="6">
        <v>563584.53</v>
      </c>
      <c r="M46" s="6">
        <v>282029.44</v>
      </c>
      <c r="N46" s="6">
        <v>0</v>
      </c>
      <c r="O46" s="6">
        <v>0</v>
      </c>
      <c r="P46" s="6">
        <v>1589.95</v>
      </c>
      <c r="Q46" s="6">
        <v>24.65</v>
      </c>
      <c r="R46" s="6">
        <v>151652.96</v>
      </c>
      <c r="S46" s="6">
        <v>300780.79999999999</v>
      </c>
      <c r="T46" s="6">
        <v>9160.86</v>
      </c>
      <c r="U46" s="6">
        <v>0</v>
      </c>
      <c r="V46" s="6">
        <v>70355.47</v>
      </c>
      <c r="W46" s="6">
        <v>34558.5</v>
      </c>
      <c r="X46" s="6">
        <v>4546.7</v>
      </c>
      <c r="Y46" s="6">
        <v>1934.29</v>
      </c>
      <c r="Z46" s="6">
        <v>0</v>
      </c>
      <c r="AA46" s="6">
        <v>1062123.21</v>
      </c>
      <c r="AB46" s="6">
        <v>40782.589999999997</v>
      </c>
      <c r="AC46" s="6">
        <v>353828.67</v>
      </c>
      <c r="AD46" s="6">
        <v>166619.62</v>
      </c>
      <c r="AE46" s="6">
        <v>82014.02</v>
      </c>
      <c r="AF46" s="6">
        <v>731406.57</v>
      </c>
      <c r="AG46" s="6">
        <v>210520.49</v>
      </c>
      <c r="AH46" s="6">
        <v>0</v>
      </c>
      <c r="AI46" s="6">
        <v>0</v>
      </c>
      <c r="AJ46" s="6">
        <v>0</v>
      </c>
      <c r="AK46" s="6">
        <v>31333.22</v>
      </c>
      <c r="AL46" s="6">
        <v>99343.66</v>
      </c>
      <c r="AM46" s="6">
        <v>96250.87</v>
      </c>
      <c r="AN46" s="6">
        <v>5593.07</v>
      </c>
      <c r="AO46" s="6">
        <v>0</v>
      </c>
      <c r="AP46" s="6">
        <v>1961.61</v>
      </c>
      <c r="AQ46" s="6">
        <v>5203.42</v>
      </c>
      <c r="AR46" s="6">
        <v>0</v>
      </c>
      <c r="AS46" s="6">
        <v>0</v>
      </c>
      <c r="AT46" s="6">
        <v>72623.27</v>
      </c>
      <c r="AU46" s="7">
        <v>4420131.46</v>
      </c>
    </row>
    <row r="47" spans="1:47">
      <c r="A47" s="4" t="s">
        <v>40</v>
      </c>
      <c r="B47" s="127">
        <v>22622.5</v>
      </c>
      <c r="C47" s="6">
        <v>0</v>
      </c>
      <c r="D47" s="6">
        <v>0</v>
      </c>
      <c r="E47" s="6">
        <v>38614.29</v>
      </c>
      <c r="F47" s="6">
        <v>0</v>
      </c>
      <c r="G47" s="6">
        <v>35760.870000000003</v>
      </c>
      <c r="H47" s="6">
        <v>10016.92</v>
      </c>
      <c r="I47" s="6">
        <v>0</v>
      </c>
      <c r="J47" s="6">
        <v>0</v>
      </c>
      <c r="K47" s="6">
        <v>11926.75</v>
      </c>
      <c r="L47" s="6">
        <v>692227.25</v>
      </c>
      <c r="M47" s="6">
        <v>320432.8</v>
      </c>
      <c r="N47" s="6">
        <v>1440.93</v>
      </c>
      <c r="O47" s="6">
        <v>0</v>
      </c>
      <c r="P47" s="6">
        <v>0</v>
      </c>
      <c r="Q47" s="6">
        <v>0</v>
      </c>
      <c r="R47" s="6">
        <v>178703.48</v>
      </c>
      <c r="S47" s="6">
        <v>238555.21</v>
      </c>
      <c r="T47" s="6">
        <v>12871.75</v>
      </c>
      <c r="U47" s="6">
        <v>0</v>
      </c>
      <c r="V47" s="6">
        <v>52299.68</v>
      </c>
      <c r="W47" s="6">
        <v>7983.63</v>
      </c>
      <c r="X47" s="6">
        <v>0</v>
      </c>
      <c r="Y47" s="6">
        <v>0</v>
      </c>
      <c r="Z47" s="6">
        <v>0</v>
      </c>
      <c r="AA47" s="6">
        <v>645244.1</v>
      </c>
      <c r="AB47" s="6">
        <v>54254.65</v>
      </c>
      <c r="AC47" s="6">
        <v>266320.07</v>
      </c>
      <c r="AD47" s="6">
        <v>80839.87</v>
      </c>
      <c r="AE47" s="6">
        <v>85465.2</v>
      </c>
      <c r="AF47" s="6">
        <v>819058.14</v>
      </c>
      <c r="AG47" s="6">
        <v>49038.05</v>
      </c>
      <c r="AH47" s="6">
        <v>0</v>
      </c>
      <c r="AI47" s="6">
        <v>0</v>
      </c>
      <c r="AJ47" s="6">
        <v>0</v>
      </c>
      <c r="AK47" s="6">
        <v>10262.07</v>
      </c>
      <c r="AL47" s="6">
        <v>102908.56</v>
      </c>
      <c r="AM47" s="6">
        <v>98689.78</v>
      </c>
      <c r="AN47" s="6">
        <v>10666.11</v>
      </c>
      <c r="AO47" s="6">
        <v>0</v>
      </c>
      <c r="AP47" s="6">
        <v>23596.880000000001</v>
      </c>
      <c r="AQ47" s="6">
        <v>14139.2</v>
      </c>
      <c r="AR47" s="6">
        <v>0</v>
      </c>
      <c r="AS47" s="6">
        <v>0</v>
      </c>
      <c r="AT47" s="6">
        <v>84535.97</v>
      </c>
      <c r="AU47" s="7">
        <v>3945882.28</v>
      </c>
    </row>
    <row r="48" spans="1:47">
      <c r="A48" s="4" t="s">
        <v>41</v>
      </c>
      <c r="B48" s="128">
        <v>6793.89</v>
      </c>
      <c r="C48" s="6">
        <v>0</v>
      </c>
      <c r="D48" s="6">
        <v>0</v>
      </c>
      <c r="E48" s="6">
        <v>0</v>
      </c>
      <c r="F48" s="6">
        <v>0</v>
      </c>
      <c r="G48" s="6">
        <v>1383.55</v>
      </c>
      <c r="H48" s="6">
        <v>0</v>
      </c>
      <c r="I48" s="6">
        <v>0</v>
      </c>
      <c r="J48" s="6">
        <v>5609.25</v>
      </c>
      <c r="K48" s="6">
        <v>8441.5400000000009</v>
      </c>
      <c r="L48" s="6">
        <v>708246.06</v>
      </c>
      <c r="M48" s="6">
        <v>282466.81</v>
      </c>
      <c r="N48" s="6">
        <v>0</v>
      </c>
      <c r="O48" s="6">
        <v>194.95</v>
      </c>
      <c r="P48" s="6">
        <v>0</v>
      </c>
      <c r="Q48" s="6">
        <v>2573.92</v>
      </c>
      <c r="R48" s="6">
        <v>181093.71</v>
      </c>
      <c r="S48" s="6">
        <v>245578.62</v>
      </c>
      <c r="T48" s="6">
        <v>4138.1400000000003</v>
      </c>
      <c r="U48" s="6">
        <v>5614.93</v>
      </c>
      <c r="V48" s="6">
        <v>46492.480000000003</v>
      </c>
      <c r="W48" s="6">
        <v>29172.05</v>
      </c>
      <c r="X48" s="6">
        <v>4505.87</v>
      </c>
      <c r="Y48" s="6">
        <v>306.93</v>
      </c>
      <c r="Z48" s="6">
        <v>0</v>
      </c>
      <c r="AA48" s="6">
        <v>626154.81000000006</v>
      </c>
      <c r="AB48" s="6">
        <v>3624.1</v>
      </c>
      <c r="AC48" s="6">
        <v>142219.87</v>
      </c>
      <c r="AD48" s="6">
        <v>23891.11</v>
      </c>
      <c r="AE48" s="6">
        <v>118607.7</v>
      </c>
      <c r="AF48" s="6">
        <v>770769.61</v>
      </c>
      <c r="AG48" s="6">
        <v>133922.89000000001</v>
      </c>
      <c r="AH48" s="6">
        <v>3859.81</v>
      </c>
      <c r="AI48" s="6">
        <v>0</v>
      </c>
      <c r="AJ48" s="6">
        <v>5741.34</v>
      </c>
      <c r="AK48" s="6">
        <v>98543.9</v>
      </c>
      <c r="AL48" s="6">
        <v>24588.28</v>
      </c>
      <c r="AM48" s="6">
        <v>97984.72</v>
      </c>
      <c r="AN48" s="6">
        <v>38596.32</v>
      </c>
      <c r="AO48" s="6">
        <v>0</v>
      </c>
      <c r="AP48" s="6">
        <v>29201.96</v>
      </c>
      <c r="AQ48" s="6">
        <v>117.29</v>
      </c>
      <c r="AR48" s="6">
        <v>40.65</v>
      </c>
      <c r="AS48" s="6">
        <v>0</v>
      </c>
      <c r="AT48" s="6">
        <v>79426.59</v>
      </c>
      <c r="AU48" s="7">
        <v>3723109.76</v>
      </c>
    </row>
    <row r="49" spans="1:47">
      <c r="A49" s="4" t="s">
        <v>42</v>
      </c>
      <c r="B49" s="127">
        <v>9763.52</v>
      </c>
      <c r="C49" s="6">
        <v>0</v>
      </c>
      <c r="D49" s="6">
        <v>0</v>
      </c>
      <c r="E49" s="6">
        <v>30256.04</v>
      </c>
      <c r="F49" s="6">
        <v>0</v>
      </c>
      <c r="G49" s="6">
        <v>10361.040000000001</v>
      </c>
      <c r="H49" s="6">
        <v>3131.77</v>
      </c>
      <c r="I49" s="6">
        <v>0</v>
      </c>
      <c r="J49" s="6">
        <v>0</v>
      </c>
      <c r="K49" s="6">
        <v>10139.370000000001</v>
      </c>
      <c r="L49" s="6">
        <v>831045.05</v>
      </c>
      <c r="M49" s="6">
        <v>347064.17</v>
      </c>
      <c r="N49" s="6">
        <v>24.09</v>
      </c>
      <c r="O49" s="6">
        <v>683.36</v>
      </c>
      <c r="P49" s="6">
        <v>176.21</v>
      </c>
      <c r="Q49" s="6">
        <v>9882.4699999999993</v>
      </c>
      <c r="R49" s="6">
        <v>191141.52</v>
      </c>
      <c r="S49" s="6">
        <v>358280.05</v>
      </c>
      <c r="T49" s="6">
        <v>23788.12</v>
      </c>
      <c r="U49" s="6">
        <v>0</v>
      </c>
      <c r="V49" s="6">
        <v>45425</v>
      </c>
      <c r="W49" s="6">
        <v>49776.37</v>
      </c>
      <c r="X49" s="6">
        <v>14903.9</v>
      </c>
      <c r="Y49" s="6">
        <v>3067.07</v>
      </c>
      <c r="Z49" s="6">
        <v>0</v>
      </c>
      <c r="AA49" s="6">
        <v>713196.8</v>
      </c>
      <c r="AB49" s="6">
        <v>2017.01</v>
      </c>
      <c r="AC49" s="6">
        <v>103479.6</v>
      </c>
      <c r="AD49" s="6">
        <v>10553.2</v>
      </c>
      <c r="AE49" s="6">
        <v>166462.96</v>
      </c>
      <c r="AF49" s="6">
        <v>1260070.58</v>
      </c>
      <c r="AG49" s="6">
        <v>201620.42</v>
      </c>
      <c r="AH49" s="6">
        <v>5410.82</v>
      </c>
      <c r="AI49" s="6">
        <v>0</v>
      </c>
      <c r="AJ49" s="6">
        <v>4103.72</v>
      </c>
      <c r="AK49" s="6">
        <v>122567.99</v>
      </c>
      <c r="AL49" s="6">
        <v>127623.64</v>
      </c>
      <c r="AM49" s="6">
        <v>120005.87</v>
      </c>
      <c r="AN49" s="6">
        <v>52068.98</v>
      </c>
      <c r="AO49" s="6">
        <v>0</v>
      </c>
      <c r="AP49" s="6">
        <v>39128.71</v>
      </c>
      <c r="AQ49" s="6">
        <v>3019.6</v>
      </c>
      <c r="AR49" s="6">
        <v>1020.01</v>
      </c>
      <c r="AS49" s="6">
        <v>0</v>
      </c>
      <c r="AT49" s="6">
        <v>90728.46</v>
      </c>
      <c r="AU49" s="7">
        <v>4997091.0599999996</v>
      </c>
    </row>
    <row r="50" spans="1:47">
      <c r="A50" s="4" t="s">
        <v>43</v>
      </c>
      <c r="B50" s="128">
        <v>12307.93</v>
      </c>
      <c r="C50" s="6">
        <v>0</v>
      </c>
      <c r="D50" s="6">
        <v>0</v>
      </c>
      <c r="E50" s="6">
        <v>50244.29</v>
      </c>
      <c r="F50" s="6">
        <v>0</v>
      </c>
      <c r="G50" s="6">
        <v>20958.54</v>
      </c>
      <c r="H50" s="6">
        <v>0</v>
      </c>
      <c r="I50" s="6">
        <v>0</v>
      </c>
      <c r="J50" s="6">
        <v>0</v>
      </c>
      <c r="K50" s="6">
        <v>3038.56</v>
      </c>
      <c r="L50" s="6">
        <v>730932.15</v>
      </c>
      <c r="M50" s="6">
        <v>350070.13</v>
      </c>
      <c r="N50" s="6">
        <v>0</v>
      </c>
      <c r="O50" s="6">
        <v>2.5299999999999998</v>
      </c>
      <c r="P50" s="6">
        <v>9303.42</v>
      </c>
      <c r="Q50" s="6">
        <v>5793.13</v>
      </c>
      <c r="R50" s="6">
        <v>172215.84</v>
      </c>
      <c r="S50" s="6">
        <v>410244.81</v>
      </c>
      <c r="T50" s="6">
        <v>62004.51</v>
      </c>
      <c r="U50" s="6">
        <v>1070.75</v>
      </c>
      <c r="V50" s="6">
        <v>49261.69</v>
      </c>
      <c r="W50" s="6">
        <v>0</v>
      </c>
      <c r="X50" s="6">
        <v>0</v>
      </c>
      <c r="Y50" s="6">
        <v>0</v>
      </c>
      <c r="Z50" s="6">
        <v>1190.0999999999999</v>
      </c>
      <c r="AA50" s="6">
        <v>454879.52</v>
      </c>
      <c r="AB50" s="6">
        <v>5995.11</v>
      </c>
      <c r="AC50" s="6">
        <v>315800.08</v>
      </c>
      <c r="AD50" s="6">
        <v>29387.4</v>
      </c>
      <c r="AE50" s="6">
        <v>148575.54</v>
      </c>
      <c r="AF50" s="6">
        <v>1438803.59</v>
      </c>
      <c r="AG50" s="6">
        <v>210095.34</v>
      </c>
      <c r="AH50" s="6">
        <v>2493.08</v>
      </c>
      <c r="AI50" s="6">
        <v>0</v>
      </c>
      <c r="AJ50" s="6">
        <v>11667.51</v>
      </c>
      <c r="AK50" s="6">
        <v>196010.46</v>
      </c>
      <c r="AL50" s="6">
        <v>87339.78</v>
      </c>
      <c r="AM50" s="6">
        <v>134402.72</v>
      </c>
      <c r="AN50" s="6">
        <v>101688.03</v>
      </c>
      <c r="AO50" s="6">
        <v>0</v>
      </c>
      <c r="AP50" s="6">
        <v>17663.2</v>
      </c>
      <c r="AQ50" s="6">
        <v>659.58</v>
      </c>
      <c r="AR50" s="6">
        <v>0</v>
      </c>
      <c r="AS50" s="6">
        <v>0</v>
      </c>
      <c r="AT50" s="6">
        <v>135959.1</v>
      </c>
      <c r="AU50" s="7">
        <v>5157750.49</v>
      </c>
    </row>
    <row r="51" spans="1:47">
      <c r="A51" s="4" t="s">
        <v>44</v>
      </c>
      <c r="B51" s="127">
        <v>4965.29</v>
      </c>
      <c r="C51" s="6">
        <v>5768.07</v>
      </c>
      <c r="D51" s="6">
        <v>0</v>
      </c>
      <c r="E51" s="6">
        <v>20502.03</v>
      </c>
      <c r="F51" s="6">
        <v>0</v>
      </c>
      <c r="G51" s="6">
        <v>34065.9</v>
      </c>
      <c r="H51" s="6">
        <v>10026.94</v>
      </c>
      <c r="I51" s="6">
        <v>2170.4499999999998</v>
      </c>
      <c r="J51" s="6">
        <v>0</v>
      </c>
      <c r="K51" s="6">
        <v>22625.77</v>
      </c>
      <c r="L51" s="6">
        <v>667959.48</v>
      </c>
      <c r="M51" s="6">
        <v>353452.79999999999</v>
      </c>
      <c r="N51" s="6">
        <v>1734.04</v>
      </c>
      <c r="O51" s="6">
        <v>237.11</v>
      </c>
      <c r="P51" s="6">
        <v>286.14</v>
      </c>
      <c r="Q51" s="6">
        <v>1346.15</v>
      </c>
      <c r="R51" s="6">
        <v>149013.63</v>
      </c>
      <c r="S51" s="6">
        <v>414258.11</v>
      </c>
      <c r="T51" s="6">
        <v>138403.74</v>
      </c>
      <c r="U51" s="6">
        <v>6600.5</v>
      </c>
      <c r="V51" s="6">
        <v>114069.68</v>
      </c>
      <c r="W51" s="6">
        <v>892.78</v>
      </c>
      <c r="X51" s="6">
        <v>0</v>
      </c>
      <c r="Y51" s="6">
        <v>0</v>
      </c>
      <c r="Z51" s="6">
        <v>814.8</v>
      </c>
      <c r="AA51" s="6">
        <v>878234.26</v>
      </c>
      <c r="AB51" s="6">
        <v>37040.300000000003</v>
      </c>
      <c r="AC51" s="6">
        <v>118573.16</v>
      </c>
      <c r="AD51" s="6">
        <v>24021.89</v>
      </c>
      <c r="AE51" s="6">
        <v>99608.63</v>
      </c>
      <c r="AF51" s="6">
        <v>1945020.57</v>
      </c>
      <c r="AG51" s="6">
        <v>103537.11</v>
      </c>
      <c r="AH51" s="6">
        <v>0</v>
      </c>
      <c r="AI51" s="6">
        <v>0</v>
      </c>
      <c r="AJ51" s="6">
        <v>0</v>
      </c>
      <c r="AK51" s="6">
        <v>149686.14000000001</v>
      </c>
      <c r="AL51" s="6">
        <v>66815.77</v>
      </c>
      <c r="AM51" s="6">
        <v>100988.71</v>
      </c>
      <c r="AN51" s="6">
        <v>42575.12</v>
      </c>
      <c r="AO51" s="6">
        <v>0</v>
      </c>
      <c r="AP51" s="6">
        <v>39478.54</v>
      </c>
      <c r="AQ51" s="6">
        <v>6675.45</v>
      </c>
      <c r="AR51" s="6">
        <v>0</v>
      </c>
      <c r="AS51" s="6">
        <v>0</v>
      </c>
      <c r="AT51" s="6">
        <v>269581.71000000002</v>
      </c>
      <c r="AU51" s="7">
        <v>5826065.4800000004</v>
      </c>
    </row>
    <row r="52" spans="1:47">
      <c r="A52" s="4" t="s">
        <v>45</v>
      </c>
      <c r="B52" s="128">
        <v>7333.53</v>
      </c>
      <c r="C52" s="6">
        <v>0</v>
      </c>
      <c r="D52" s="6">
        <v>0</v>
      </c>
      <c r="E52" s="6">
        <v>39900</v>
      </c>
      <c r="F52" s="6">
        <v>29.47</v>
      </c>
      <c r="G52" s="6">
        <v>10007.33</v>
      </c>
      <c r="H52" s="6">
        <v>0</v>
      </c>
      <c r="I52" s="6">
        <v>0</v>
      </c>
      <c r="J52" s="6">
        <v>0</v>
      </c>
      <c r="K52" s="6">
        <v>20559.68</v>
      </c>
      <c r="L52" s="6">
        <v>665317.41</v>
      </c>
      <c r="M52" s="6">
        <v>353251.94</v>
      </c>
      <c r="N52" s="6">
        <v>0</v>
      </c>
      <c r="O52" s="6">
        <v>251.86</v>
      </c>
      <c r="P52" s="6">
        <v>9339.82</v>
      </c>
      <c r="Q52" s="6">
        <v>139.07</v>
      </c>
      <c r="R52" s="6">
        <v>166729.82</v>
      </c>
      <c r="S52" s="6">
        <v>603423.62</v>
      </c>
      <c r="T52" s="6">
        <v>89041.1</v>
      </c>
      <c r="U52" s="6">
        <v>6440.63</v>
      </c>
      <c r="V52" s="6">
        <v>164736.23000000001</v>
      </c>
      <c r="W52" s="6">
        <v>24403.53</v>
      </c>
      <c r="X52" s="6">
        <v>0</v>
      </c>
      <c r="Y52" s="6">
        <v>17.62</v>
      </c>
      <c r="Z52" s="6">
        <v>446.26</v>
      </c>
      <c r="AA52" s="6">
        <v>1643070.31</v>
      </c>
      <c r="AB52" s="6">
        <v>98133.96</v>
      </c>
      <c r="AC52" s="6">
        <v>31165.61</v>
      </c>
      <c r="AD52" s="6">
        <v>2938.79</v>
      </c>
      <c r="AE52" s="6">
        <v>116359.34</v>
      </c>
      <c r="AF52" s="6">
        <v>1013648.61</v>
      </c>
      <c r="AG52" s="6">
        <v>187890.64</v>
      </c>
      <c r="AH52" s="6">
        <v>0</v>
      </c>
      <c r="AI52" s="6">
        <v>0</v>
      </c>
      <c r="AJ52" s="6">
        <v>0</v>
      </c>
      <c r="AK52" s="6">
        <v>173899.27</v>
      </c>
      <c r="AL52" s="6">
        <v>127629.53</v>
      </c>
      <c r="AM52" s="6">
        <v>96655.039999999994</v>
      </c>
      <c r="AN52" s="6">
        <v>4846.9399999999996</v>
      </c>
      <c r="AO52" s="6">
        <v>0</v>
      </c>
      <c r="AP52" s="6">
        <v>33816.050000000003</v>
      </c>
      <c r="AQ52" s="6">
        <v>20788.060000000001</v>
      </c>
      <c r="AR52" s="6">
        <v>0</v>
      </c>
      <c r="AS52" s="6">
        <v>0</v>
      </c>
      <c r="AT52" s="6">
        <v>233302.11</v>
      </c>
      <c r="AU52" s="7">
        <v>5938179.6500000004</v>
      </c>
    </row>
    <row r="53" spans="1:47">
      <c r="A53" s="4" t="s">
        <v>46</v>
      </c>
      <c r="B53" s="127">
        <v>5909.03</v>
      </c>
      <c r="C53" s="6">
        <v>0</v>
      </c>
      <c r="D53" s="6">
        <v>0</v>
      </c>
      <c r="E53" s="6">
        <v>0</v>
      </c>
      <c r="F53" s="6">
        <v>4261.1499999999996</v>
      </c>
      <c r="G53" s="6">
        <v>83623.8</v>
      </c>
      <c r="H53" s="6">
        <v>19571.78</v>
      </c>
      <c r="I53" s="6">
        <v>0</v>
      </c>
      <c r="J53" s="6">
        <v>0</v>
      </c>
      <c r="K53" s="6">
        <v>57646.44</v>
      </c>
      <c r="L53" s="6">
        <v>604971.99</v>
      </c>
      <c r="M53" s="6">
        <v>332315.33</v>
      </c>
      <c r="N53" s="6">
        <v>0</v>
      </c>
      <c r="O53" s="6">
        <v>2168.35</v>
      </c>
      <c r="P53" s="6">
        <v>6482.59</v>
      </c>
      <c r="Q53" s="6">
        <v>561.6</v>
      </c>
      <c r="R53" s="6">
        <v>200907.12</v>
      </c>
      <c r="S53" s="6">
        <v>571768.04</v>
      </c>
      <c r="T53" s="6">
        <v>70019.37</v>
      </c>
      <c r="U53" s="6">
        <v>1136.55</v>
      </c>
      <c r="V53" s="6">
        <v>186676.97</v>
      </c>
      <c r="W53" s="6">
        <v>16945.060000000001</v>
      </c>
      <c r="X53" s="6">
        <v>0</v>
      </c>
      <c r="Y53" s="6">
        <v>0</v>
      </c>
      <c r="Z53" s="6">
        <v>0</v>
      </c>
      <c r="AA53" s="6">
        <v>1905316.91</v>
      </c>
      <c r="AB53" s="6">
        <v>77624.25</v>
      </c>
      <c r="AC53" s="6">
        <v>205509.38</v>
      </c>
      <c r="AD53" s="6">
        <v>44832.66</v>
      </c>
      <c r="AE53" s="6">
        <v>164349.31</v>
      </c>
      <c r="AF53" s="6">
        <v>1476583.82</v>
      </c>
      <c r="AG53" s="6">
        <v>259154.65</v>
      </c>
      <c r="AH53" s="6">
        <v>1569.38</v>
      </c>
      <c r="AI53" s="6">
        <v>5833.3</v>
      </c>
      <c r="AJ53" s="6">
        <v>5102.5</v>
      </c>
      <c r="AK53" s="6">
        <v>65351.15</v>
      </c>
      <c r="AL53" s="6">
        <v>74761.119999999995</v>
      </c>
      <c r="AM53" s="6">
        <v>88167.25</v>
      </c>
      <c r="AN53" s="6">
        <v>21473.93</v>
      </c>
      <c r="AO53" s="6">
        <v>0</v>
      </c>
      <c r="AP53" s="6">
        <v>30272.02</v>
      </c>
      <c r="AQ53" s="6">
        <v>23049.11</v>
      </c>
      <c r="AR53" s="6">
        <v>0</v>
      </c>
      <c r="AS53" s="6">
        <v>0</v>
      </c>
      <c r="AT53" s="6">
        <v>91701.2</v>
      </c>
      <c r="AU53" s="7">
        <v>6699708.0800000001</v>
      </c>
    </row>
    <row r="54" spans="1:47">
      <c r="A54" s="4" t="s">
        <v>47</v>
      </c>
      <c r="B54" s="128">
        <v>3959.88</v>
      </c>
      <c r="C54" s="6">
        <v>0</v>
      </c>
      <c r="D54" s="6">
        <v>0</v>
      </c>
      <c r="E54" s="6">
        <v>85.55</v>
      </c>
      <c r="F54" s="6">
        <v>385.74</v>
      </c>
      <c r="G54" s="6">
        <v>41099.839999999997</v>
      </c>
      <c r="H54" s="6">
        <v>0</v>
      </c>
      <c r="I54" s="6">
        <v>0</v>
      </c>
      <c r="J54" s="6">
        <v>0</v>
      </c>
      <c r="K54" s="6">
        <v>6402.15</v>
      </c>
      <c r="L54" s="6">
        <v>581568.81999999995</v>
      </c>
      <c r="M54" s="6">
        <v>291985</v>
      </c>
      <c r="N54" s="6">
        <v>0</v>
      </c>
      <c r="O54" s="6">
        <v>0</v>
      </c>
      <c r="P54" s="6">
        <v>10.29</v>
      </c>
      <c r="Q54" s="6">
        <v>0</v>
      </c>
      <c r="R54" s="6">
        <v>178513.83</v>
      </c>
      <c r="S54" s="6">
        <v>681687.54</v>
      </c>
      <c r="T54" s="6">
        <v>58642.95</v>
      </c>
      <c r="U54" s="6">
        <v>1114.75</v>
      </c>
      <c r="V54" s="6">
        <v>198316.58</v>
      </c>
      <c r="W54" s="6">
        <v>64013.18</v>
      </c>
      <c r="X54" s="6">
        <v>4185.6000000000004</v>
      </c>
      <c r="Y54" s="6">
        <v>1655.08</v>
      </c>
      <c r="Z54" s="6">
        <v>0</v>
      </c>
      <c r="AA54" s="6">
        <v>2043553.31</v>
      </c>
      <c r="AB54" s="6">
        <v>50718.74</v>
      </c>
      <c r="AC54" s="6">
        <v>380414.05</v>
      </c>
      <c r="AD54" s="6">
        <v>162993.81</v>
      </c>
      <c r="AE54" s="6">
        <v>161118.1</v>
      </c>
      <c r="AF54" s="6">
        <v>2263761.71</v>
      </c>
      <c r="AG54" s="6">
        <v>287548.23</v>
      </c>
      <c r="AH54" s="6">
        <v>5950.94</v>
      </c>
      <c r="AI54" s="6">
        <v>12777.46</v>
      </c>
      <c r="AJ54" s="6">
        <v>14361.97</v>
      </c>
      <c r="AK54" s="6">
        <v>119918.8</v>
      </c>
      <c r="AL54" s="6">
        <v>37828.31</v>
      </c>
      <c r="AM54" s="6">
        <v>95161.69</v>
      </c>
      <c r="AN54" s="6">
        <v>43552.88</v>
      </c>
      <c r="AO54" s="6">
        <v>0</v>
      </c>
      <c r="AP54" s="6">
        <v>19703.61</v>
      </c>
      <c r="AQ54" s="6">
        <v>11094.32</v>
      </c>
      <c r="AR54" s="6">
        <v>0</v>
      </c>
      <c r="AS54" s="6">
        <v>0</v>
      </c>
      <c r="AT54" s="6">
        <v>23469.52</v>
      </c>
      <c r="AU54" s="7">
        <v>7858436.2699999996</v>
      </c>
    </row>
    <row r="55" spans="1:47">
      <c r="A55" s="4"/>
      <c r="B55" s="43">
        <f>SUBTOTAL(109,B43:B54)</f>
        <v>163111.11000000002</v>
      </c>
      <c r="C55" s="43">
        <f t="shared" ref="C55:AU55" si="3">SUBTOTAL(109,C43:C54)</f>
        <v>5768.07</v>
      </c>
      <c r="D55" s="43">
        <f t="shared" si="3"/>
        <v>0</v>
      </c>
      <c r="E55" s="43">
        <f t="shared" si="3"/>
        <v>243460.56</v>
      </c>
      <c r="F55" s="43">
        <f t="shared" si="3"/>
        <v>4681.9999999999991</v>
      </c>
      <c r="G55" s="43">
        <f t="shared" si="3"/>
        <v>304141.53000000003</v>
      </c>
      <c r="H55" s="43">
        <f t="shared" si="3"/>
        <v>68851.429999999993</v>
      </c>
      <c r="I55" s="43">
        <f t="shared" si="3"/>
        <v>2170.4499999999998</v>
      </c>
      <c r="J55" s="43">
        <f t="shared" si="3"/>
        <v>7861.25</v>
      </c>
      <c r="K55" s="43">
        <f t="shared" si="3"/>
        <v>201463.28</v>
      </c>
      <c r="L55" s="43">
        <f t="shared" si="3"/>
        <v>7939128.5800000019</v>
      </c>
      <c r="M55" s="43">
        <f t="shared" si="3"/>
        <v>3925679.65</v>
      </c>
      <c r="N55" s="43">
        <f t="shared" si="3"/>
        <v>3199.06</v>
      </c>
      <c r="O55" s="43">
        <f t="shared" si="3"/>
        <v>3538.16</v>
      </c>
      <c r="P55" s="43">
        <f t="shared" si="3"/>
        <v>36785.700000000004</v>
      </c>
      <c r="Q55" s="43">
        <f t="shared" si="3"/>
        <v>20341.72</v>
      </c>
      <c r="R55" s="43">
        <f t="shared" si="3"/>
        <v>2038046.71</v>
      </c>
      <c r="S55" s="43">
        <f t="shared" si="3"/>
        <v>5601746.8099999996</v>
      </c>
      <c r="T55" s="43">
        <f t="shared" si="3"/>
        <v>523790.11999999994</v>
      </c>
      <c r="U55" s="43">
        <f t="shared" si="3"/>
        <v>22208.04</v>
      </c>
      <c r="V55" s="43">
        <f t="shared" si="3"/>
        <v>1228003.94</v>
      </c>
      <c r="W55" s="43">
        <f t="shared" si="3"/>
        <v>276569.13</v>
      </c>
      <c r="X55" s="43">
        <f t="shared" si="3"/>
        <v>36574.519999999997</v>
      </c>
      <c r="Y55" s="43">
        <f t="shared" si="3"/>
        <v>10385.550000000001</v>
      </c>
      <c r="Z55" s="43">
        <f t="shared" si="3"/>
        <v>2487.38</v>
      </c>
      <c r="AA55" s="43">
        <f t="shared" si="3"/>
        <v>11149313.870000001</v>
      </c>
      <c r="AB55" s="43">
        <f t="shared" si="3"/>
        <v>483506.41</v>
      </c>
      <c r="AC55" s="43">
        <f t="shared" si="3"/>
        <v>3344952.02</v>
      </c>
      <c r="AD55" s="43">
        <f t="shared" si="3"/>
        <v>953296.64999999991</v>
      </c>
      <c r="AE55" s="43">
        <f t="shared" si="3"/>
        <v>1467819.8900000001</v>
      </c>
      <c r="AF55" s="43">
        <f t="shared" si="3"/>
        <v>14197712.77</v>
      </c>
      <c r="AG55" s="43">
        <f t="shared" si="3"/>
        <v>2073767.02</v>
      </c>
      <c r="AH55" s="43">
        <f t="shared" si="3"/>
        <v>26379.059999999998</v>
      </c>
      <c r="AI55" s="43">
        <f t="shared" si="3"/>
        <v>18712.28</v>
      </c>
      <c r="AJ55" s="43">
        <f t="shared" si="3"/>
        <v>40977.040000000001</v>
      </c>
      <c r="AK55" s="43">
        <f t="shared" si="3"/>
        <v>1199062.04</v>
      </c>
      <c r="AL55" s="43">
        <f t="shared" si="3"/>
        <v>982071.20000000019</v>
      </c>
      <c r="AM55" s="43">
        <f t="shared" si="3"/>
        <v>1202619.67</v>
      </c>
      <c r="AN55" s="43">
        <f t="shared" si="3"/>
        <v>415178.08999999997</v>
      </c>
      <c r="AO55" s="43">
        <f t="shared" si="3"/>
        <v>0</v>
      </c>
      <c r="AP55" s="43">
        <f t="shared" si="3"/>
        <v>256266.39</v>
      </c>
      <c r="AQ55" s="43">
        <f t="shared" si="3"/>
        <v>105233.87</v>
      </c>
      <c r="AR55" s="43">
        <f t="shared" si="3"/>
        <v>1060.6600000000001</v>
      </c>
      <c r="AS55" s="43">
        <f t="shared" si="3"/>
        <v>0</v>
      </c>
      <c r="AT55" s="43">
        <f t="shared" si="3"/>
        <v>1269221.57</v>
      </c>
      <c r="AU55" s="43">
        <f t="shared" si="3"/>
        <v>61787665.730000004</v>
      </c>
    </row>
    <row r="56" spans="1:47">
      <c r="A56" s="4" t="s">
        <v>48</v>
      </c>
      <c r="B56" s="128">
        <v>11938.45</v>
      </c>
      <c r="C56" s="6">
        <v>0</v>
      </c>
      <c r="D56" s="6">
        <v>0</v>
      </c>
      <c r="E56" s="6">
        <v>12.06</v>
      </c>
      <c r="F56" s="6">
        <v>0</v>
      </c>
      <c r="G56" s="6">
        <v>29452.62</v>
      </c>
      <c r="H56" s="6">
        <v>0</v>
      </c>
      <c r="I56" s="6">
        <v>0</v>
      </c>
      <c r="J56" s="6">
        <v>5608.31</v>
      </c>
      <c r="K56" s="6">
        <v>16323.69</v>
      </c>
      <c r="L56" s="6">
        <v>679654.85</v>
      </c>
      <c r="M56" s="6">
        <v>322978.62</v>
      </c>
      <c r="N56" s="6">
        <v>0</v>
      </c>
      <c r="O56" s="6">
        <v>0</v>
      </c>
      <c r="P56" s="6">
        <v>0</v>
      </c>
      <c r="Q56" s="6">
        <v>0</v>
      </c>
      <c r="R56" s="6">
        <v>186537.63</v>
      </c>
      <c r="S56" s="6">
        <v>637069.44999999995</v>
      </c>
      <c r="T56" s="6">
        <v>15643.51</v>
      </c>
      <c r="U56" s="6">
        <v>7803.25</v>
      </c>
      <c r="V56" s="6">
        <v>167791.07</v>
      </c>
      <c r="W56" s="6">
        <v>33916.839999999997</v>
      </c>
      <c r="X56" s="6">
        <v>5305.52</v>
      </c>
      <c r="Y56" s="6">
        <v>1456.49</v>
      </c>
      <c r="Z56" s="6">
        <v>99.67</v>
      </c>
      <c r="AA56" s="6">
        <v>291473.59999999998</v>
      </c>
      <c r="AB56" s="6">
        <v>3280.83</v>
      </c>
      <c r="AC56" s="6">
        <v>438503.83</v>
      </c>
      <c r="AD56" s="6">
        <v>195475.58</v>
      </c>
      <c r="AE56" s="6">
        <v>181585.53</v>
      </c>
      <c r="AF56" s="6">
        <v>470967.57</v>
      </c>
      <c r="AG56" s="6">
        <v>119549.29</v>
      </c>
      <c r="AH56" s="6">
        <v>4298.7</v>
      </c>
      <c r="AI56" s="6">
        <v>0</v>
      </c>
      <c r="AJ56" s="6">
        <v>0</v>
      </c>
      <c r="AK56" s="6">
        <v>62297.5</v>
      </c>
      <c r="AL56" s="6">
        <v>57401.22</v>
      </c>
      <c r="AM56" s="6">
        <v>87905.24</v>
      </c>
      <c r="AN56" s="6">
        <v>49967.12</v>
      </c>
      <c r="AO56" s="6">
        <v>0</v>
      </c>
      <c r="AP56" s="6">
        <v>24933.040000000001</v>
      </c>
      <c r="AQ56" s="6">
        <v>4820.08</v>
      </c>
      <c r="AR56" s="6">
        <v>0</v>
      </c>
      <c r="AS56" s="6">
        <v>0</v>
      </c>
      <c r="AT56" s="6">
        <v>40342.29</v>
      </c>
      <c r="AU56" s="7">
        <v>4142455</v>
      </c>
    </row>
    <row r="57" spans="1:47">
      <c r="A57" s="4" t="s">
        <v>49</v>
      </c>
      <c r="B57" s="127">
        <v>4268.7</v>
      </c>
      <c r="C57" s="6">
        <v>9746.08</v>
      </c>
      <c r="D57" s="6">
        <v>0</v>
      </c>
      <c r="E57" s="6">
        <v>0</v>
      </c>
      <c r="F57" s="6">
        <v>0</v>
      </c>
      <c r="G57" s="6">
        <v>37606.81</v>
      </c>
      <c r="H57" s="6">
        <v>10272.34</v>
      </c>
      <c r="I57" s="6">
        <v>0</v>
      </c>
      <c r="J57" s="6">
        <v>189.44</v>
      </c>
      <c r="K57" s="6">
        <v>28702.45</v>
      </c>
      <c r="L57" s="6">
        <v>558752.14</v>
      </c>
      <c r="M57" s="6">
        <v>308309.27</v>
      </c>
      <c r="N57" s="6">
        <v>0</v>
      </c>
      <c r="O57" s="6">
        <v>0</v>
      </c>
      <c r="P57" s="6">
        <v>830.16</v>
      </c>
      <c r="Q57" s="6">
        <v>891.61</v>
      </c>
      <c r="R57" s="6">
        <v>169535.64</v>
      </c>
      <c r="S57" s="6">
        <v>639315.72</v>
      </c>
      <c r="T57" s="6">
        <v>11140.51</v>
      </c>
      <c r="U57" s="6">
        <v>9645.1299999999992</v>
      </c>
      <c r="V57" s="6">
        <v>146298.70000000001</v>
      </c>
      <c r="W57" s="6">
        <v>56051.72</v>
      </c>
      <c r="X57" s="6">
        <v>2270.34</v>
      </c>
      <c r="Y57" s="6">
        <v>4324.3100000000004</v>
      </c>
      <c r="Z57" s="6">
        <v>0</v>
      </c>
      <c r="AA57" s="6">
        <v>493178</v>
      </c>
      <c r="AB57" s="6">
        <v>110677.54</v>
      </c>
      <c r="AC57" s="6">
        <v>411844.7</v>
      </c>
      <c r="AD57" s="6">
        <v>192375.32</v>
      </c>
      <c r="AE57" s="6">
        <v>210629.1</v>
      </c>
      <c r="AF57" s="6">
        <v>463066.7</v>
      </c>
      <c r="AG57" s="6">
        <v>273054.48</v>
      </c>
      <c r="AH57" s="6">
        <v>0</v>
      </c>
      <c r="AI57" s="6">
        <v>0</v>
      </c>
      <c r="AJ57" s="6">
        <v>0</v>
      </c>
      <c r="AK57" s="6">
        <v>67297.23</v>
      </c>
      <c r="AL57" s="6">
        <v>99014.09</v>
      </c>
      <c r="AM57" s="6">
        <v>80482.539999999994</v>
      </c>
      <c r="AN57" s="6">
        <v>35046.019999999997</v>
      </c>
      <c r="AO57" s="6">
        <v>0</v>
      </c>
      <c r="AP57" s="6">
        <v>20411.57</v>
      </c>
      <c r="AQ57" s="6">
        <v>4406.8599999999997</v>
      </c>
      <c r="AR57" s="6">
        <v>0</v>
      </c>
      <c r="AS57" s="6">
        <v>0</v>
      </c>
      <c r="AT57" s="6">
        <v>59065.47</v>
      </c>
      <c r="AU57" s="7">
        <v>4529348.79</v>
      </c>
    </row>
    <row r="58" spans="1:47">
      <c r="A58" s="4" t="s">
        <v>50</v>
      </c>
      <c r="B58" s="128">
        <v>5335.89</v>
      </c>
      <c r="C58" s="6">
        <v>0</v>
      </c>
      <c r="D58" s="6">
        <v>0</v>
      </c>
      <c r="E58" s="6">
        <v>33426.61</v>
      </c>
      <c r="F58" s="6">
        <v>0</v>
      </c>
      <c r="G58" s="6">
        <v>66928.59</v>
      </c>
      <c r="H58" s="6">
        <v>7145</v>
      </c>
      <c r="I58" s="6">
        <v>0</v>
      </c>
      <c r="J58" s="6">
        <v>0</v>
      </c>
      <c r="K58" s="6">
        <v>23379.5</v>
      </c>
      <c r="L58" s="6">
        <v>570405.42000000004</v>
      </c>
      <c r="M58" s="6">
        <v>265717.25</v>
      </c>
      <c r="N58" s="6">
        <v>0</v>
      </c>
      <c r="O58" s="6">
        <v>0</v>
      </c>
      <c r="P58" s="6">
        <v>999.16</v>
      </c>
      <c r="Q58" s="6">
        <v>1108.3900000000001</v>
      </c>
      <c r="R58" s="6">
        <v>175318.24</v>
      </c>
      <c r="S58" s="6">
        <v>512622.2</v>
      </c>
      <c r="T58" s="6">
        <v>8142.31</v>
      </c>
      <c r="U58" s="6">
        <v>2347.86</v>
      </c>
      <c r="V58" s="6">
        <v>104318.19</v>
      </c>
      <c r="W58" s="6">
        <v>16358.83</v>
      </c>
      <c r="X58" s="6">
        <v>0</v>
      </c>
      <c r="Y58" s="6">
        <v>1092.8800000000001</v>
      </c>
      <c r="Z58" s="6">
        <v>0</v>
      </c>
      <c r="AA58" s="6">
        <v>764496.63</v>
      </c>
      <c r="AB58" s="6">
        <v>16693.189999999999</v>
      </c>
      <c r="AC58" s="6">
        <v>423170.17</v>
      </c>
      <c r="AD58" s="6">
        <v>162349.10999999999</v>
      </c>
      <c r="AE58" s="6">
        <v>184594.57</v>
      </c>
      <c r="AF58" s="6">
        <v>997522.77</v>
      </c>
      <c r="AG58" s="6">
        <v>250205.81</v>
      </c>
      <c r="AH58" s="6">
        <v>0</v>
      </c>
      <c r="AI58" s="6">
        <v>0</v>
      </c>
      <c r="AJ58" s="6">
        <v>0</v>
      </c>
      <c r="AK58" s="6">
        <v>162098.6</v>
      </c>
      <c r="AL58" s="6">
        <v>119100.08</v>
      </c>
      <c r="AM58" s="6">
        <v>71947.88</v>
      </c>
      <c r="AN58" s="6">
        <v>40242.01</v>
      </c>
      <c r="AO58" s="6">
        <v>0</v>
      </c>
      <c r="AP58" s="6">
        <v>12604.94</v>
      </c>
      <c r="AQ58" s="6">
        <v>4489.92</v>
      </c>
      <c r="AR58" s="6">
        <v>0</v>
      </c>
      <c r="AS58" s="6">
        <v>0</v>
      </c>
      <c r="AT58" s="6">
        <v>35810.79</v>
      </c>
      <c r="AU58" s="7">
        <v>5034636.9000000004</v>
      </c>
    </row>
    <row r="59" spans="1:47">
      <c r="A59" s="4" t="s">
        <v>51</v>
      </c>
      <c r="B59" s="127">
        <v>6588.34</v>
      </c>
      <c r="C59" s="6">
        <v>0</v>
      </c>
      <c r="D59" s="6">
        <v>8.52</v>
      </c>
      <c r="E59" s="6">
        <v>43369.15</v>
      </c>
      <c r="F59" s="6">
        <v>0</v>
      </c>
      <c r="G59" s="6">
        <v>11830.36</v>
      </c>
      <c r="H59" s="6">
        <v>0</v>
      </c>
      <c r="I59" s="6">
        <v>0</v>
      </c>
      <c r="J59" s="6">
        <v>0</v>
      </c>
      <c r="K59" s="6">
        <v>14149</v>
      </c>
      <c r="L59" s="6">
        <v>715988.18</v>
      </c>
      <c r="M59" s="6">
        <v>283858.59999999998</v>
      </c>
      <c r="N59" s="6">
        <v>0</v>
      </c>
      <c r="O59" s="6">
        <v>0</v>
      </c>
      <c r="P59" s="6">
        <v>139.6</v>
      </c>
      <c r="Q59" s="6">
        <v>217.28</v>
      </c>
      <c r="R59" s="6">
        <v>182128.95</v>
      </c>
      <c r="S59" s="6">
        <v>353752.85</v>
      </c>
      <c r="T59" s="6">
        <v>13186.73</v>
      </c>
      <c r="U59" s="6">
        <v>3610.93</v>
      </c>
      <c r="V59" s="6">
        <v>97063.58</v>
      </c>
      <c r="W59" s="6">
        <v>16593.95</v>
      </c>
      <c r="X59" s="6">
        <v>3306.17</v>
      </c>
      <c r="Y59" s="6">
        <v>1857.59</v>
      </c>
      <c r="Z59" s="6">
        <v>0</v>
      </c>
      <c r="AA59" s="6">
        <v>709563.42</v>
      </c>
      <c r="AB59" s="6">
        <v>8524.98</v>
      </c>
      <c r="AC59" s="6">
        <v>363827.4</v>
      </c>
      <c r="AD59" s="6">
        <v>203442.48</v>
      </c>
      <c r="AE59" s="6">
        <v>170212.17</v>
      </c>
      <c r="AF59" s="6">
        <v>714396.28</v>
      </c>
      <c r="AG59" s="6">
        <v>138943.29999999999</v>
      </c>
      <c r="AH59" s="6">
        <v>0</v>
      </c>
      <c r="AI59" s="6">
        <v>0</v>
      </c>
      <c r="AJ59" s="6">
        <v>0</v>
      </c>
      <c r="AK59" s="6">
        <v>47120.77</v>
      </c>
      <c r="AL59" s="6">
        <v>53020.79</v>
      </c>
      <c r="AM59" s="6">
        <v>95102.73</v>
      </c>
      <c r="AN59" s="6">
        <v>10624.51</v>
      </c>
      <c r="AO59" s="6">
        <v>0</v>
      </c>
      <c r="AP59" s="6">
        <v>25493.1</v>
      </c>
      <c r="AQ59" s="6">
        <v>7724.29</v>
      </c>
      <c r="AR59" s="6">
        <v>0</v>
      </c>
      <c r="AS59" s="6">
        <v>0</v>
      </c>
      <c r="AT59" s="6">
        <v>76315.289999999994</v>
      </c>
      <c r="AU59" s="7">
        <v>4365620.25</v>
      </c>
    </row>
    <row r="60" spans="1:47">
      <c r="A60" s="4" t="s">
        <v>52</v>
      </c>
      <c r="B60" s="128">
        <v>4206.95</v>
      </c>
      <c r="C60" s="6">
        <v>13588.67</v>
      </c>
      <c r="D60" s="6">
        <v>0</v>
      </c>
      <c r="E60" s="6">
        <v>78030.45</v>
      </c>
      <c r="F60" s="6">
        <v>0</v>
      </c>
      <c r="G60" s="6">
        <v>87754.71</v>
      </c>
      <c r="H60" s="6">
        <v>2342.67</v>
      </c>
      <c r="I60" s="6">
        <v>0</v>
      </c>
      <c r="J60" s="6">
        <v>0</v>
      </c>
      <c r="K60" s="6">
        <v>32870.11</v>
      </c>
      <c r="L60" s="6">
        <v>837525.69</v>
      </c>
      <c r="M60" s="6">
        <v>320775</v>
      </c>
      <c r="N60" s="6">
        <v>0</v>
      </c>
      <c r="O60" s="6">
        <v>1793.65</v>
      </c>
      <c r="P60" s="6">
        <v>499.77</v>
      </c>
      <c r="Q60" s="6">
        <v>846.11</v>
      </c>
      <c r="R60" s="6">
        <v>206485.8</v>
      </c>
      <c r="S60" s="6">
        <v>229448.01</v>
      </c>
      <c r="T60" s="6">
        <v>9048.06</v>
      </c>
      <c r="U60" s="6">
        <v>9912.77</v>
      </c>
      <c r="V60" s="6">
        <v>72218.34</v>
      </c>
      <c r="W60" s="6">
        <v>4860.49</v>
      </c>
      <c r="X60" s="6">
        <v>711.34</v>
      </c>
      <c r="Y60" s="6">
        <v>1004.31</v>
      </c>
      <c r="Z60" s="6">
        <v>0</v>
      </c>
      <c r="AA60" s="6">
        <v>341647.67</v>
      </c>
      <c r="AB60" s="6">
        <v>2016</v>
      </c>
      <c r="AC60" s="6">
        <v>296421.88</v>
      </c>
      <c r="AD60" s="6">
        <v>91261.14</v>
      </c>
      <c r="AE60" s="6">
        <v>128316.43</v>
      </c>
      <c r="AF60" s="6">
        <v>712149.68</v>
      </c>
      <c r="AG60" s="6">
        <v>30305.279999999999</v>
      </c>
      <c r="AH60" s="6">
        <v>0</v>
      </c>
      <c r="AI60" s="6">
        <v>0</v>
      </c>
      <c r="AJ60" s="6">
        <v>0</v>
      </c>
      <c r="AK60" s="6">
        <v>134571.51</v>
      </c>
      <c r="AL60" s="6">
        <v>47266.97</v>
      </c>
      <c r="AM60" s="6">
        <v>116450.86</v>
      </c>
      <c r="AN60" s="6">
        <v>15318.5</v>
      </c>
      <c r="AO60" s="6">
        <v>0</v>
      </c>
      <c r="AP60" s="6">
        <v>27498.81</v>
      </c>
      <c r="AQ60" s="6">
        <v>4603.93</v>
      </c>
      <c r="AR60" s="6">
        <v>0</v>
      </c>
      <c r="AS60" s="6">
        <v>0</v>
      </c>
      <c r="AT60" s="6">
        <v>41457.79</v>
      </c>
      <c r="AU60" s="7">
        <v>3913742.88</v>
      </c>
    </row>
    <row r="61" spans="1:47">
      <c r="A61" s="4" t="s">
        <v>53</v>
      </c>
      <c r="B61" s="127">
        <v>5600.12</v>
      </c>
      <c r="C61" s="6">
        <v>0</v>
      </c>
      <c r="D61" s="6">
        <v>0</v>
      </c>
      <c r="E61" s="6">
        <v>0</v>
      </c>
      <c r="F61" s="6">
        <v>0</v>
      </c>
      <c r="G61" s="6">
        <v>24613.86</v>
      </c>
      <c r="H61" s="6">
        <v>0</v>
      </c>
      <c r="I61" s="6">
        <v>0</v>
      </c>
      <c r="J61" s="6">
        <v>0</v>
      </c>
      <c r="K61" s="6">
        <v>8712.67</v>
      </c>
      <c r="L61" s="6">
        <v>885743.45</v>
      </c>
      <c r="M61" s="6">
        <v>277685.46999999997</v>
      </c>
      <c r="N61" s="6">
        <v>0</v>
      </c>
      <c r="O61" s="6">
        <v>0</v>
      </c>
      <c r="P61" s="6">
        <v>0</v>
      </c>
      <c r="Q61" s="6">
        <v>3958.86</v>
      </c>
      <c r="R61" s="6">
        <v>226810.72</v>
      </c>
      <c r="S61" s="6">
        <v>170645.57</v>
      </c>
      <c r="T61" s="6">
        <v>8173.47</v>
      </c>
      <c r="U61" s="6">
        <v>773.53</v>
      </c>
      <c r="V61" s="6">
        <v>64779.73</v>
      </c>
      <c r="W61" s="6">
        <v>18847.02</v>
      </c>
      <c r="X61" s="6">
        <v>805.74</v>
      </c>
      <c r="Y61" s="6">
        <v>262.63</v>
      </c>
      <c r="Z61" s="6">
        <v>101.25</v>
      </c>
      <c r="AA61" s="6">
        <v>598359.38</v>
      </c>
      <c r="AB61" s="6">
        <v>100334.35</v>
      </c>
      <c r="AC61" s="6">
        <v>272681.67</v>
      </c>
      <c r="AD61" s="6">
        <v>26731.73</v>
      </c>
      <c r="AE61" s="6">
        <v>124154.04</v>
      </c>
      <c r="AF61" s="6">
        <v>1125092.32</v>
      </c>
      <c r="AG61" s="6">
        <v>157125.13</v>
      </c>
      <c r="AH61" s="6">
        <v>2176.41</v>
      </c>
      <c r="AI61" s="6">
        <v>0</v>
      </c>
      <c r="AJ61" s="6">
        <v>0</v>
      </c>
      <c r="AK61" s="6">
        <v>64076.85</v>
      </c>
      <c r="AL61" s="6">
        <v>50636.08</v>
      </c>
      <c r="AM61" s="6">
        <v>133612.4</v>
      </c>
      <c r="AN61" s="6">
        <v>104974.33</v>
      </c>
      <c r="AO61" s="6">
        <v>0</v>
      </c>
      <c r="AP61" s="6">
        <v>25651.16</v>
      </c>
      <c r="AQ61" s="6">
        <v>323.77</v>
      </c>
      <c r="AR61" s="6">
        <v>32.54</v>
      </c>
      <c r="AS61" s="6">
        <v>0</v>
      </c>
      <c r="AT61" s="6">
        <v>44031.25</v>
      </c>
      <c r="AU61" s="7">
        <v>4547773.82</v>
      </c>
    </row>
    <row r="62" spans="1:47">
      <c r="A62" s="4" t="s">
        <v>54</v>
      </c>
      <c r="B62" s="128">
        <v>6638.07</v>
      </c>
      <c r="C62" s="6">
        <v>0</v>
      </c>
      <c r="D62" s="6">
        <v>0</v>
      </c>
      <c r="E62" s="6">
        <v>25976.41</v>
      </c>
      <c r="F62" s="6">
        <v>0</v>
      </c>
      <c r="G62" s="6">
        <v>84988.91</v>
      </c>
      <c r="H62" s="6">
        <v>2576.59</v>
      </c>
      <c r="I62" s="6">
        <v>0</v>
      </c>
      <c r="J62" s="6">
        <v>0</v>
      </c>
      <c r="K62" s="6">
        <v>3435.33</v>
      </c>
      <c r="L62" s="6">
        <v>852507.42</v>
      </c>
      <c r="M62" s="6">
        <v>272640.13</v>
      </c>
      <c r="N62" s="6">
        <v>0</v>
      </c>
      <c r="O62" s="6">
        <v>1406.11</v>
      </c>
      <c r="P62" s="6">
        <v>0</v>
      </c>
      <c r="Q62" s="6">
        <v>15161.02</v>
      </c>
      <c r="R62" s="6">
        <v>212518.12</v>
      </c>
      <c r="S62" s="6">
        <v>316910.73</v>
      </c>
      <c r="T62" s="6">
        <v>10452.48</v>
      </c>
      <c r="U62" s="6">
        <v>30.08</v>
      </c>
      <c r="V62" s="6">
        <v>61684.62</v>
      </c>
      <c r="W62" s="6">
        <v>31919.74</v>
      </c>
      <c r="X62" s="6">
        <v>0</v>
      </c>
      <c r="Y62" s="6">
        <v>1719.79</v>
      </c>
      <c r="Z62" s="6">
        <v>0</v>
      </c>
      <c r="AA62" s="6">
        <v>521279.13</v>
      </c>
      <c r="AB62" s="6">
        <v>60056.84</v>
      </c>
      <c r="AC62" s="6">
        <v>42247.56</v>
      </c>
      <c r="AD62" s="6">
        <v>9478.9500000000007</v>
      </c>
      <c r="AE62" s="6">
        <v>164071.07</v>
      </c>
      <c r="AF62" s="6">
        <v>1517862.79</v>
      </c>
      <c r="AG62" s="6">
        <v>56112.58</v>
      </c>
      <c r="AH62" s="6">
        <v>4080.18</v>
      </c>
      <c r="AI62" s="6">
        <v>0</v>
      </c>
      <c r="AJ62" s="6">
        <v>4983.07</v>
      </c>
      <c r="AK62" s="6">
        <v>145143.15</v>
      </c>
      <c r="AL62" s="6">
        <v>70792.62</v>
      </c>
      <c r="AM62" s="6">
        <v>163875.26999999999</v>
      </c>
      <c r="AN62" s="6">
        <v>42686</v>
      </c>
      <c r="AO62" s="6">
        <v>0</v>
      </c>
      <c r="AP62" s="6">
        <v>27228.07</v>
      </c>
      <c r="AQ62" s="6">
        <v>324.85000000000002</v>
      </c>
      <c r="AR62" s="6">
        <v>0</v>
      </c>
      <c r="AS62" s="6">
        <v>0</v>
      </c>
      <c r="AT62" s="6">
        <v>39696.839999999997</v>
      </c>
      <c r="AU62" s="7">
        <v>4778752.6100000003</v>
      </c>
    </row>
    <row r="63" spans="1:47">
      <c r="A63" s="4" t="s">
        <v>55</v>
      </c>
      <c r="B63" s="127">
        <v>1417.02</v>
      </c>
      <c r="C63" s="6">
        <v>0</v>
      </c>
      <c r="D63" s="6">
        <v>5.6</v>
      </c>
      <c r="E63" s="6">
        <v>6459.89</v>
      </c>
      <c r="F63" s="6">
        <v>0</v>
      </c>
      <c r="G63" s="6">
        <v>34252.639999999999</v>
      </c>
      <c r="H63" s="6">
        <v>0</v>
      </c>
      <c r="I63" s="6">
        <v>0</v>
      </c>
      <c r="J63" s="6">
        <v>3361.5</v>
      </c>
      <c r="K63" s="6">
        <v>21870.63</v>
      </c>
      <c r="L63" s="6">
        <v>719021.13</v>
      </c>
      <c r="M63" s="6">
        <v>327909.06</v>
      </c>
      <c r="N63" s="6">
        <v>0</v>
      </c>
      <c r="O63" s="6">
        <v>0</v>
      </c>
      <c r="P63" s="6">
        <v>3814.54</v>
      </c>
      <c r="Q63" s="6">
        <v>1011.35</v>
      </c>
      <c r="R63" s="6">
        <v>187069.04</v>
      </c>
      <c r="S63" s="6">
        <v>295347.44</v>
      </c>
      <c r="T63" s="6">
        <v>63575.64</v>
      </c>
      <c r="U63" s="6">
        <v>4400.3999999999996</v>
      </c>
      <c r="V63" s="6">
        <v>130452.49</v>
      </c>
      <c r="W63" s="6">
        <v>38944.82</v>
      </c>
      <c r="X63" s="6">
        <v>0</v>
      </c>
      <c r="Y63" s="6">
        <v>1631.96</v>
      </c>
      <c r="Z63" s="6">
        <v>0</v>
      </c>
      <c r="AA63" s="6">
        <v>397981.24</v>
      </c>
      <c r="AB63" s="6">
        <v>17472.45</v>
      </c>
      <c r="AC63" s="6">
        <v>205673.56</v>
      </c>
      <c r="AD63" s="6">
        <v>13428.14</v>
      </c>
      <c r="AE63" s="6">
        <v>144068.22</v>
      </c>
      <c r="AF63" s="6">
        <v>1231848.43</v>
      </c>
      <c r="AG63" s="6">
        <v>174191.09</v>
      </c>
      <c r="AH63" s="6">
        <v>0</v>
      </c>
      <c r="AI63" s="6">
        <v>0</v>
      </c>
      <c r="AJ63" s="6">
        <v>0</v>
      </c>
      <c r="AK63" s="6">
        <v>136656.42000000001</v>
      </c>
      <c r="AL63" s="6">
        <v>43215.38</v>
      </c>
      <c r="AM63" s="6">
        <v>176604.42</v>
      </c>
      <c r="AN63" s="6">
        <v>56423.24</v>
      </c>
      <c r="AO63" s="6">
        <v>0</v>
      </c>
      <c r="AP63" s="6">
        <v>47181.01</v>
      </c>
      <c r="AQ63" s="6">
        <v>495.09</v>
      </c>
      <c r="AR63" s="6">
        <v>0</v>
      </c>
      <c r="AS63" s="6">
        <v>0</v>
      </c>
      <c r="AT63" s="6">
        <v>96888.85</v>
      </c>
      <c r="AU63" s="7">
        <v>4581255.67</v>
      </c>
    </row>
    <row r="64" spans="1:47">
      <c r="A64" s="4" t="s">
        <v>56</v>
      </c>
      <c r="B64" s="128">
        <v>3526.07</v>
      </c>
      <c r="C64" s="6">
        <v>0</v>
      </c>
      <c r="D64" s="6">
        <v>0</v>
      </c>
      <c r="E64" s="6">
        <v>276.49</v>
      </c>
      <c r="F64" s="6">
        <v>0</v>
      </c>
      <c r="G64" s="6">
        <v>37317.919999999998</v>
      </c>
      <c r="H64" s="6">
        <v>0</v>
      </c>
      <c r="I64" s="6">
        <v>0</v>
      </c>
      <c r="J64" s="6">
        <v>0</v>
      </c>
      <c r="K64" s="6">
        <v>5821.16</v>
      </c>
      <c r="L64" s="6">
        <v>639698.94999999995</v>
      </c>
      <c r="M64" s="6">
        <v>325210.77</v>
      </c>
      <c r="N64" s="6">
        <v>0</v>
      </c>
      <c r="O64" s="6">
        <v>0</v>
      </c>
      <c r="P64" s="6">
        <v>1265.1099999999999</v>
      </c>
      <c r="Q64" s="6">
        <v>641.83000000000004</v>
      </c>
      <c r="R64" s="6">
        <v>167686.12</v>
      </c>
      <c r="S64" s="6">
        <v>552783.5</v>
      </c>
      <c r="T64" s="6">
        <v>69800.429999999993</v>
      </c>
      <c r="U64" s="6">
        <v>3977.95</v>
      </c>
      <c r="V64" s="6">
        <v>168938.96</v>
      </c>
      <c r="W64" s="6">
        <v>44051.32</v>
      </c>
      <c r="X64" s="6">
        <v>4236.1099999999997</v>
      </c>
      <c r="Y64" s="6">
        <v>49.96</v>
      </c>
      <c r="Z64" s="6">
        <v>0</v>
      </c>
      <c r="AA64" s="6">
        <v>826549.24</v>
      </c>
      <c r="AB64" s="6">
        <v>4541.5600000000004</v>
      </c>
      <c r="AC64" s="6">
        <v>152009.66</v>
      </c>
      <c r="AD64" s="6">
        <v>21071.01</v>
      </c>
      <c r="AE64" s="6">
        <v>76338.83</v>
      </c>
      <c r="AF64" s="6">
        <v>1154187.58</v>
      </c>
      <c r="AG64" s="6">
        <v>139228.89000000001</v>
      </c>
      <c r="AH64" s="6">
        <v>0</v>
      </c>
      <c r="AI64" s="6">
        <v>0</v>
      </c>
      <c r="AJ64" s="6">
        <v>0</v>
      </c>
      <c r="AK64" s="6">
        <v>151435</v>
      </c>
      <c r="AL64" s="6">
        <v>112266.14</v>
      </c>
      <c r="AM64" s="6">
        <v>93307.99</v>
      </c>
      <c r="AN64" s="6">
        <v>18357.36</v>
      </c>
      <c r="AO64" s="6">
        <v>0</v>
      </c>
      <c r="AP64" s="6">
        <v>40806</v>
      </c>
      <c r="AQ64" s="6">
        <v>2823.53</v>
      </c>
      <c r="AR64" s="6">
        <v>0</v>
      </c>
      <c r="AS64" s="6">
        <v>0</v>
      </c>
      <c r="AT64" s="6">
        <v>115882.57</v>
      </c>
      <c r="AU64" s="7">
        <v>4930561.9400000004</v>
      </c>
    </row>
    <row r="65" spans="1:47">
      <c r="A65" s="4" t="s">
        <v>57</v>
      </c>
      <c r="B65" s="127">
        <v>2452.86</v>
      </c>
      <c r="C65" s="6">
        <v>0</v>
      </c>
      <c r="D65" s="6">
        <v>0</v>
      </c>
      <c r="E65" s="6">
        <v>0</v>
      </c>
      <c r="F65" s="6">
        <v>0</v>
      </c>
      <c r="G65" s="6">
        <v>41582.26</v>
      </c>
      <c r="H65" s="6">
        <v>0</v>
      </c>
      <c r="I65" s="6">
        <v>0</v>
      </c>
      <c r="J65" s="6">
        <v>0</v>
      </c>
      <c r="K65" s="6">
        <v>32564.75</v>
      </c>
      <c r="L65" s="6">
        <v>629031.47</v>
      </c>
      <c r="M65" s="6">
        <v>373461.3</v>
      </c>
      <c r="N65" s="6">
        <v>0</v>
      </c>
      <c r="O65" s="6">
        <v>0</v>
      </c>
      <c r="P65" s="6">
        <v>5528.58</v>
      </c>
      <c r="Q65" s="6">
        <v>163.19999999999999</v>
      </c>
      <c r="R65" s="6">
        <v>206715.76</v>
      </c>
      <c r="S65" s="6">
        <v>682146.62</v>
      </c>
      <c r="T65" s="6">
        <v>28293.35</v>
      </c>
      <c r="U65" s="6">
        <v>1298.44</v>
      </c>
      <c r="V65" s="6">
        <v>165202.87</v>
      </c>
      <c r="W65" s="6">
        <v>11163.25</v>
      </c>
      <c r="X65" s="6">
        <v>6814.16</v>
      </c>
      <c r="Y65" s="6">
        <v>0</v>
      </c>
      <c r="Z65" s="6">
        <v>7.61</v>
      </c>
      <c r="AA65" s="6">
        <v>665379.82999999996</v>
      </c>
      <c r="AB65" s="6">
        <v>4683.8500000000004</v>
      </c>
      <c r="AC65" s="6">
        <v>74818.63</v>
      </c>
      <c r="AD65" s="6">
        <v>8382.08</v>
      </c>
      <c r="AE65" s="6">
        <v>115760.73</v>
      </c>
      <c r="AF65" s="6">
        <v>450009.07</v>
      </c>
      <c r="AG65" s="6">
        <v>219503.92</v>
      </c>
      <c r="AH65" s="6">
        <v>0</v>
      </c>
      <c r="AI65" s="6">
        <v>0</v>
      </c>
      <c r="AJ65" s="6">
        <v>0</v>
      </c>
      <c r="AK65" s="6">
        <v>107924.51</v>
      </c>
      <c r="AL65" s="6">
        <v>133079.84</v>
      </c>
      <c r="AM65" s="6">
        <v>100124.73</v>
      </c>
      <c r="AN65" s="6">
        <v>54225.62</v>
      </c>
      <c r="AO65" s="6">
        <v>0</v>
      </c>
      <c r="AP65" s="6">
        <v>49240.46</v>
      </c>
      <c r="AQ65" s="6">
        <v>16769.93</v>
      </c>
      <c r="AR65" s="6">
        <v>0</v>
      </c>
      <c r="AS65" s="6">
        <v>0</v>
      </c>
      <c r="AT65" s="6">
        <v>165098.31</v>
      </c>
      <c r="AU65" s="7">
        <v>4363845.17</v>
      </c>
    </row>
    <row r="66" spans="1:47">
      <c r="A66" s="4" t="s">
        <v>58</v>
      </c>
      <c r="B66" s="128">
        <v>1635.24</v>
      </c>
      <c r="C66" s="6">
        <v>4543.95</v>
      </c>
      <c r="D66" s="6">
        <v>0</v>
      </c>
      <c r="E66" s="6">
        <v>41238.94</v>
      </c>
      <c r="F66" s="6">
        <v>5155.37</v>
      </c>
      <c r="G66" s="6">
        <v>114353.59</v>
      </c>
      <c r="H66" s="6">
        <v>5498.74</v>
      </c>
      <c r="I66" s="6">
        <v>0</v>
      </c>
      <c r="J66" s="6">
        <v>0</v>
      </c>
      <c r="K66" s="6">
        <v>65918.960000000006</v>
      </c>
      <c r="L66" s="6">
        <v>579470.56999999995</v>
      </c>
      <c r="M66" s="6">
        <v>345562.98</v>
      </c>
      <c r="N66" s="6">
        <v>0</v>
      </c>
      <c r="O66" s="6">
        <v>2039.66</v>
      </c>
      <c r="P66" s="6">
        <v>4184.6099999999997</v>
      </c>
      <c r="Q66" s="6">
        <v>53.67</v>
      </c>
      <c r="R66" s="6">
        <v>202395.89</v>
      </c>
      <c r="S66" s="6">
        <v>719818.52</v>
      </c>
      <c r="T66" s="6">
        <v>63905.09</v>
      </c>
      <c r="U66" s="6">
        <v>0</v>
      </c>
      <c r="V66" s="6">
        <v>167419.03</v>
      </c>
      <c r="W66" s="6">
        <v>32827.47</v>
      </c>
      <c r="X66" s="6">
        <v>2689.77</v>
      </c>
      <c r="Y66" s="6">
        <v>1966.2</v>
      </c>
      <c r="Z66" s="6">
        <v>0</v>
      </c>
      <c r="AA66" s="6">
        <v>1613359.27</v>
      </c>
      <c r="AB66" s="6">
        <v>49589.45</v>
      </c>
      <c r="AC66" s="6">
        <v>140755.48000000001</v>
      </c>
      <c r="AD66" s="6">
        <v>74397.2</v>
      </c>
      <c r="AE66" s="6">
        <v>171110.85</v>
      </c>
      <c r="AF66" s="6">
        <v>1817503.07</v>
      </c>
      <c r="AG66" s="6">
        <v>197141.11</v>
      </c>
      <c r="AH66" s="6">
        <v>0</v>
      </c>
      <c r="AI66" s="6">
        <v>4342.7</v>
      </c>
      <c r="AJ66" s="6">
        <v>0</v>
      </c>
      <c r="AK66" s="6">
        <v>61359.05</v>
      </c>
      <c r="AL66" s="6">
        <v>88263.48</v>
      </c>
      <c r="AM66" s="6">
        <v>121407.8</v>
      </c>
      <c r="AN66" s="6">
        <v>27761.66</v>
      </c>
      <c r="AO66" s="6">
        <v>0</v>
      </c>
      <c r="AP66" s="6">
        <v>33629.199999999997</v>
      </c>
      <c r="AQ66" s="6">
        <v>20650.86</v>
      </c>
      <c r="AR66" s="6">
        <v>0</v>
      </c>
      <c r="AS66" s="6">
        <v>0</v>
      </c>
      <c r="AT66" s="6">
        <v>314071.05</v>
      </c>
      <c r="AU66" s="7">
        <v>7094385.2400000002</v>
      </c>
    </row>
    <row r="67" spans="1:47">
      <c r="A67" s="4" t="s">
        <v>59</v>
      </c>
      <c r="B67" s="127">
        <v>6125.81</v>
      </c>
      <c r="C67" s="6">
        <v>6684.52</v>
      </c>
      <c r="D67" s="6">
        <v>0</v>
      </c>
      <c r="E67" s="6">
        <v>9866.6299999999992</v>
      </c>
      <c r="F67" s="6">
        <v>0</v>
      </c>
      <c r="G67" s="6">
        <v>107231.45</v>
      </c>
      <c r="H67" s="6">
        <v>9234.9500000000007</v>
      </c>
      <c r="I67" s="6">
        <v>0</v>
      </c>
      <c r="J67" s="6">
        <v>5592.93</v>
      </c>
      <c r="K67" s="6">
        <v>13014.93</v>
      </c>
      <c r="L67" s="6">
        <v>546116.56999999995</v>
      </c>
      <c r="M67" s="6">
        <v>309324.32</v>
      </c>
      <c r="N67" s="6">
        <v>0</v>
      </c>
      <c r="O67" s="6">
        <v>2036.65</v>
      </c>
      <c r="P67" s="6">
        <v>0</v>
      </c>
      <c r="Q67" s="6">
        <v>1370.11</v>
      </c>
      <c r="R67" s="6">
        <v>184226.66</v>
      </c>
      <c r="S67" s="6">
        <v>846532.64</v>
      </c>
      <c r="T67" s="6">
        <v>103237.54</v>
      </c>
      <c r="U67" s="6">
        <v>0</v>
      </c>
      <c r="V67" s="6">
        <v>204763.45</v>
      </c>
      <c r="W67" s="6">
        <v>50158.12</v>
      </c>
      <c r="X67" s="6">
        <v>5934.55</v>
      </c>
      <c r="Y67" s="6">
        <v>0</v>
      </c>
      <c r="Z67" s="6">
        <v>0</v>
      </c>
      <c r="AA67" s="6">
        <v>3012389.7</v>
      </c>
      <c r="AB67" s="6">
        <v>55951.62</v>
      </c>
      <c r="AC67" s="6">
        <v>306649.58</v>
      </c>
      <c r="AD67" s="6">
        <v>113192.07</v>
      </c>
      <c r="AE67" s="6">
        <v>179798.67</v>
      </c>
      <c r="AF67" s="6">
        <v>1507412.06</v>
      </c>
      <c r="AG67" s="6">
        <v>220564.86</v>
      </c>
      <c r="AH67" s="6">
        <v>6451.46</v>
      </c>
      <c r="AI67" s="6">
        <v>4170.5</v>
      </c>
      <c r="AJ67" s="6">
        <v>9415.07</v>
      </c>
      <c r="AK67" s="6">
        <v>93905.25</v>
      </c>
      <c r="AL67" s="6">
        <v>49956.63</v>
      </c>
      <c r="AM67" s="6">
        <v>107706.81</v>
      </c>
      <c r="AN67" s="6">
        <v>75446.570000000007</v>
      </c>
      <c r="AO67" s="6">
        <v>0</v>
      </c>
      <c r="AP67" s="6">
        <v>30493.119999999999</v>
      </c>
      <c r="AQ67" s="6">
        <v>23732.25</v>
      </c>
      <c r="AR67" s="6">
        <v>0</v>
      </c>
      <c r="AS67" s="6">
        <v>0</v>
      </c>
      <c r="AT67" s="6">
        <v>121187.81</v>
      </c>
      <c r="AU67" s="7">
        <v>8323750.0499999998</v>
      </c>
    </row>
    <row r="68" spans="1:47">
      <c r="A68" s="4"/>
      <c r="B68" s="43">
        <f>SUBTOTAL(109,B56:B67)</f>
        <v>59733.52</v>
      </c>
      <c r="C68" s="43">
        <f t="shared" ref="C68:AU68" si="4">SUBTOTAL(109,C56:C67)</f>
        <v>34563.22</v>
      </c>
      <c r="D68" s="43">
        <f t="shared" si="4"/>
        <v>14.12</v>
      </c>
      <c r="E68" s="43">
        <f t="shared" si="4"/>
        <v>238656.63000000003</v>
      </c>
      <c r="F68" s="43">
        <f t="shared" si="4"/>
        <v>5155.37</v>
      </c>
      <c r="G68" s="43">
        <f t="shared" si="4"/>
        <v>677913.72</v>
      </c>
      <c r="H68" s="43">
        <f t="shared" si="4"/>
        <v>37070.290000000008</v>
      </c>
      <c r="I68" s="43">
        <f t="shared" si="4"/>
        <v>0</v>
      </c>
      <c r="J68" s="43">
        <f t="shared" si="4"/>
        <v>14752.18</v>
      </c>
      <c r="K68" s="43">
        <f t="shared" si="4"/>
        <v>266763.18</v>
      </c>
      <c r="L68" s="43">
        <f t="shared" si="4"/>
        <v>8213915.8400000008</v>
      </c>
      <c r="M68" s="43">
        <f t="shared" si="4"/>
        <v>3733432.7699999996</v>
      </c>
      <c r="N68" s="43">
        <f t="shared" si="4"/>
        <v>0</v>
      </c>
      <c r="O68" s="43">
        <f t="shared" si="4"/>
        <v>7276.07</v>
      </c>
      <c r="P68" s="43">
        <f t="shared" si="4"/>
        <v>17261.53</v>
      </c>
      <c r="Q68" s="43">
        <f t="shared" si="4"/>
        <v>25423.43</v>
      </c>
      <c r="R68" s="43">
        <f t="shared" si="4"/>
        <v>2307428.5700000003</v>
      </c>
      <c r="S68" s="43">
        <f t="shared" si="4"/>
        <v>5956393.2499999991</v>
      </c>
      <c r="T68" s="43">
        <f t="shared" si="4"/>
        <v>404599.11999999994</v>
      </c>
      <c r="U68" s="43">
        <f t="shared" si="4"/>
        <v>43800.340000000004</v>
      </c>
      <c r="V68" s="43">
        <f t="shared" si="4"/>
        <v>1550931.0299999998</v>
      </c>
      <c r="W68" s="43">
        <f t="shared" si="4"/>
        <v>355693.56999999995</v>
      </c>
      <c r="X68" s="43">
        <f t="shared" si="4"/>
        <v>32073.7</v>
      </c>
      <c r="Y68" s="43">
        <f t="shared" si="4"/>
        <v>15366.119999999999</v>
      </c>
      <c r="Z68" s="43">
        <f t="shared" si="4"/>
        <v>208.53000000000003</v>
      </c>
      <c r="AA68" s="43">
        <f t="shared" si="4"/>
        <v>10235657.109999999</v>
      </c>
      <c r="AB68" s="43">
        <f t="shared" si="4"/>
        <v>433822.66</v>
      </c>
      <c r="AC68" s="43">
        <f t="shared" si="4"/>
        <v>3128604.12</v>
      </c>
      <c r="AD68" s="43">
        <f t="shared" si="4"/>
        <v>1111584.8099999998</v>
      </c>
      <c r="AE68" s="43">
        <f t="shared" si="4"/>
        <v>1850640.2100000002</v>
      </c>
      <c r="AF68" s="43">
        <f t="shared" si="4"/>
        <v>12162018.32</v>
      </c>
      <c r="AG68" s="43">
        <f t="shared" si="4"/>
        <v>1975925.7399999998</v>
      </c>
      <c r="AH68" s="43">
        <f t="shared" si="4"/>
        <v>17006.75</v>
      </c>
      <c r="AI68" s="43">
        <f t="shared" si="4"/>
        <v>8513.2000000000007</v>
      </c>
      <c r="AJ68" s="43">
        <f t="shared" si="4"/>
        <v>14398.14</v>
      </c>
      <c r="AK68" s="43">
        <f t="shared" si="4"/>
        <v>1233885.8400000001</v>
      </c>
      <c r="AL68" s="43">
        <f t="shared" si="4"/>
        <v>924013.32</v>
      </c>
      <c r="AM68" s="43">
        <f t="shared" si="4"/>
        <v>1348528.6700000002</v>
      </c>
      <c r="AN68" s="43">
        <f t="shared" si="4"/>
        <v>531072.93999999994</v>
      </c>
      <c r="AO68" s="43">
        <f t="shared" si="4"/>
        <v>0</v>
      </c>
      <c r="AP68" s="43">
        <f t="shared" si="4"/>
        <v>365170.48000000004</v>
      </c>
      <c r="AQ68" s="43">
        <f t="shared" si="4"/>
        <v>91165.36</v>
      </c>
      <c r="AR68" s="43">
        <f t="shared" si="4"/>
        <v>32.54</v>
      </c>
      <c r="AS68" s="43">
        <f t="shared" si="4"/>
        <v>0</v>
      </c>
      <c r="AT68" s="43">
        <f t="shared" si="4"/>
        <v>1149848.31</v>
      </c>
      <c r="AU68" s="43">
        <f t="shared" si="4"/>
        <v>60606128.319999993</v>
      </c>
    </row>
    <row r="69" spans="1:47">
      <c r="A69" s="4" t="s">
        <v>60</v>
      </c>
      <c r="B69" s="127">
        <v>8197.9699999999993</v>
      </c>
      <c r="C69" s="6">
        <v>0</v>
      </c>
      <c r="D69" s="6">
        <v>0</v>
      </c>
      <c r="E69" s="6">
        <v>35712.39</v>
      </c>
      <c r="F69" s="6">
        <v>0</v>
      </c>
      <c r="G69" s="6">
        <v>33173.050000000003</v>
      </c>
      <c r="H69" s="6">
        <v>8089.9</v>
      </c>
      <c r="I69" s="6">
        <v>0</v>
      </c>
      <c r="J69" s="6">
        <v>5559.63</v>
      </c>
      <c r="K69" s="6">
        <v>5581.72</v>
      </c>
      <c r="L69" s="6">
        <v>642555.07999999996</v>
      </c>
      <c r="M69" s="6">
        <v>296965.02</v>
      </c>
      <c r="N69" s="6">
        <v>0</v>
      </c>
      <c r="O69" s="6">
        <v>0</v>
      </c>
      <c r="P69" s="6">
        <v>3625.63</v>
      </c>
      <c r="Q69" s="6">
        <v>281.8</v>
      </c>
      <c r="R69" s="6">
        <v>232164.41</v>
      </c>
      <c r="S69" s="6">
        <v>760174.96</v>
      </c>
      <c r="T69" s="6">
        <v>25854.23</v>
      </c>
      <c r="U69" s="6">
        <v>1672.22</v>
      </c>
      <c r="V69" s="6">
        <v>142453.19</v>
      </c>
      <c r="W69" s="6">
        <v>33334.28</v>
      </c>
      <c r="X69" s="6">
        <v>10155.83</v>
      </c>
      <c r="Y69" s="6">
        <v>5046.5200000000004</v>
      </c>
      <c r="Z69" s="6">
        <v>0</v>
      </c>
      <c r="AA69" s="6">
        <v>471548.34</v>
      </c>
      <c r="AB69" s="6">
        <v>73059.03</v>
      </c>
      <c r="AC69" s="6">
        <v>443971.39</v>
      </c>
      <c r="AD69" s="6">
        <v>117148.28</v>
      </c>
      <c r="AE69" s="6">
        <v>165923.87</v>
      </c>
      <c r="AF69" s="6">
        <v>704130.81</v>
      </c>
      <c r="AG69" s="6">
        <v>92426.65</v>
      </c>
      <c r="AH69" s="6">
        <v>9937.7999999999993</v>
      </c>
      <c r="AI69" s="6">
        <v>0</v>
      </c>
      <c r="AJ69" s="6">
        <v>17327.16</v>
      </c>
      <c r="AK69" s="6">
        <v>146830.95000000001</v>
      </c>
      <c r="AL69" s="6">
        <v>145426.07999999999</v>
      </c>
      <c r="AM69" s="6">
        <v>121068.21</v>
      </c>
      <c r="AN69" s="6">
        <v>13068.3</v>
      </c>
      <c r="AO69" s="6">
        <v>0</v>
      </c>
      <c r="AP69" s="6">
        <v>27426.799999999999</v>
      </c>
      <c r="AQ69" s="6">
        <v>10863.39</v>
      </c>
      <c r="AR69" s="6">
        <v>0</v>
      </c>
      <c r="AS69" s="6">
        <v>0</v>
      </c>
      <c r="AT69" s="6">
        <v>45695.4</v>
      </c>
      <c r="AU69" s="7">
        <v>4872727.2300000004</v>
      </c>
    </row>
    <row r="70" spans="1:47">
      <c r="A70" s="4" t="s">
        <v>61</v>
      </c>
      <c r="B70" s="128">
        <v>14364.29</v>
      </c>
      <c r="C70" s="6">
        <v>11436.57</v>
      </c>
      <c r="D70" s="6">
        <v>0</v>
      </c>
      <c r="E70" s="6">
        <v>1347.99</v>
      </c>
      <c r="F70" s="6">
        <v>0</v>
      </c>
      <c r="G70" s="6">
        <v>40111.9</v>
      </c>
      <c r="H70" s="6">
        <v>196.02</v>
      </c>
      <c r="I70" s="6">
        <v>0</v>
      </c>
      <c r="J70" s="6">
        <v>0</v>
      </c>
      <c r="K70" s="6">
        <v>4395.21</v>
      </c>
      <c r="L70" s="6">
        <v>574008.93999999994</v>
      </c>
      <c r="M70" s="6">
        <v>320162.90000000002</v>
      </c>
      <c r="N70" s="6">
        <v>0</v>
      </c>
      <c r="O70" s="6">
        <v>0</v>
      </c>
      <c r="P70" s="6">
        <v>0</v>
      </c>
      <c r="Q70" s="6">
        <v>0</v>
      </c>
      <c r="R70" s="6">
        <v>162852.21</v>
      </c>
      <c r="S70" s="6">
        <v>796900.15</v>
      </c>
      <c r="T70" s="6">
        <v>10943.53</v>
      </c>
      <c r="U70" s="6">
        <v>810.02</v>
      </c>
      <c r="V70" s="6">
        <v>103659.4</v>
      </c>
      <c r="W70" s="6">
        <v>6805.23</v>
      </c>
      <c r="X70" s="6">
        <v>1246.99</v>
      </c>
      <c r="Y70" s="6">
        <v>1960.97</v>
      </c>
      <c r="Z70" s="6">
        <v>0</v>
      </c>
      <c r="AA70" s="6">
        <v>855422.28</v>
      </c>
      <c r="AB70" s="6">
        <v>26220.09</v>
      </c>
      <c r="AC70" s="6">
        <v>449830.2</v>
      </c>
      <c r="AD70" s="6">
        <v>134937.4</v>
      </c>
      <c r="AE70" s="6">
        <v>187395.61</v>
      </c>
      <c r="AF70" s="6">
        <v>1318869.47</v>
      </c>
      <c r="AG70" s="6">
        <v>190303.34</v>
      </c>
      <c r="AH70" s="6">
        <v>0</v>
      </c>
      <c r="AI70" s="6">
        <v>0</v>
      </c>
      <c r="AJ70" s="6">
        <v>0</v>
      </c>
      <c r="AK70" s="6">
        <v>126183.58</v>
      </c>
      <c r="AL70" s="6">
        <v>126621.3</v>
      </c>
      <c r="AM70" s="6">
        <v>136395.23000000001</v>
      </c>
      <c r="AN70" s="6">
        <v>56853.24</v>
      </c>
      <c r="AO70" s="6">
        <v>0</v>
      </c>
      <c r="AP70" s="6">
        <v>31471.07</v>
      </c>
      <c r="AQ70" s="6">
        <v>7156.8</v>
      </c>
      <c r="AR70" s="6">
        <v>0</v>
      </c>
      <c r="AS70" s="6">
        <v>0</v>
      </c>
      <c r="AT70" s="6">
        <v>55044.58</v>
      </c>
      <c r="AU70" s="7">
        <v>5739542.2199999997</v>
      </c>
    </row>
    <row r="71" spans="1:47">
      <c r="A71" s="4" t="s">
        <v>62</v>
      </c>
      <c r="B71" s="127">
        <v>12723.74</v>
      </c>
      <c r="C71" s="6">
        <v>0</v>
      </c>
      <c r="D71" s="6">
        <v>0</v>
      </c>
      <c r="E71" s="6">
        <v>42181.48</v>
      </c>
      <c r="F71" s="6">
        <v>0</v>
      </c>
      <c r="G71" s="6">
        <v>54668.57</v>
      </c>
      <c r="H71" s="6">
        <v>14436.98</v>
      </c>
      <c r="I71" s="6">
        <v>0</v>
      </c>
      <c r="J71" s="6">
        <v>0</v>
      </c>
      <c r="K71" s="6">
        <v>12999.13</v>
      </c>
      <c r="L71" s="6">
        <v>680274.89</v>
      </c>
      <c r="M71" s="6">
        <v>341305.76</v>
      </c>
      <c r="N71" s="6">
        <v>0</v>
      </c>
      <c r="O71" s="6">
        <v>1098.72</v>
      </c>
      <c r="P71" s="6">
        <v>1406.71</v>
      </c>
      <c r="Q71" s="6">
        <v>1119.1199999999999</v>
      </c>
      <c r="R71" s="6">
        <v>247528.51</v>
      </c>
      <c r="S71" s="6">
        <v>594375.93999999994</v>
      </c>
      <c r="T71" s="6">
        <v>9952.2099999999991</v>
      </c>
      <c r="U71" s="6">
        <v>1877.78</v>
      </c>
      <c r="V71" s="6">
        <v>56599.87</v>
      </c>
      <c r="W71" s="6">
        <v>31897.42</v>
      </c>
      <c r="X71" s="6">
        <v>6794.31</v>
      </c>
      <c r="Y71" s="6">
        <v>1465.12</v>
      </c>
      <c r="Z71" s="6">
        <v>41.72</v>
      </c>
      <c r="AA71" s="6">
        <v>717225.67</v>
      </c>
      <c r="AB71" s="6">
        <v>87919.54</v>
      </c>
      <c r="AC71" s="6">
        <v>445808.62</v>
      </c>
      <c r="AD71" s="6">
        <v>159558.35</v>
      </c>
      <c r="AE71" s="6">
        <v>260810.63</v>
      </c>
      <c r="AF71" s="6">
        <v>1069093.83</v>
      </c>
      <c r="AG71" s="6">
        <v>191942.28</v>
      </c>
      <c r="AH71" s="6">
        <v>0</v>
      </c>
      <c r="AI71" s="6">
        <v>0</v>
      </c>
      <c r="AJ71" s="6">
        <v>0</v>
      </c>
      <c r="AK71" s="6">
        <v>131948.31</v>
      </c>
      <c r="AL71" s="6">
        <v>158755.73000000001</v>
      </c>
      <c r="AM71" s="6">
        <v>137489.15</v>
      </c>
      <c r="AN71" s="6">
        <v>18279.89</v>
      </c>
      <c r="AO71" s="6">
        <v>0</v>
      </c>
      <c r="AP71" s="6">
        <v>20762.91</v>
      </c>
      <c r="AQ71" s="6">
        <v>10580.91</v>
      </c>
      <c r="AR71" s="6">
        <v>0</v>
      </c>
      <c r="AS71" s="6">
        <v>0</v>
      </c>
      <c r="AT71" s="6">
        <v>106729.25</v>
      </c>
      <c r="AU71" s="7">
        <v>5635666.8700000001</v>
      </c>
    </row>
    <row r="72" spans="1:47">
      <c r="A72" s="4" t="s">
        <v>63</v>
      </c>
      <c r="B72" s="128">
        <v>15814.23</v>
      </c>
      <c r="C72" s="6">
        <v>0</v>
      </c>
      <c r="D72" s="6">
        <v>20.03</v>
      </c>
      <c r="E72" s="6">
        <v>17030.8</v>
      </c>
      <c r="F72" s="6">
        <v>0</v>
      </c>
      <c r="G72" s="6">
        <v>50155.16</v>
      </c>
      <c r="H72" s="6">
        <v>0</v>
      </c>
      <c r="I72" s="6">
        <v>0</v>
      </c>
      <c r="J72" s="6">
        <v>0</v>
      </c>
      <c r="K72" s="6">
        <v>8060.24</v>
      </c>
      <c r="L72" s="6">
        <v>736099.39</v>
      </c>
      <c r="M72" s="6">
        <v>305540.43</v>
      </c>
      <c r="N72" s="6">
        <v>0</v>
      </c>
      <c r="O72" s="6">
        <v>0</v>
      </c>
      <c r="P72" s="6">
        <v>0</v>
      </c>
      <c r="Q72" s="6">
        <v>0</v>
      </c>
      <c r="R72" s="6">
        <v>241915.91</v>
      </c>
      <c r="S72" s="6">
        <v>229720.1</v>
      </c>
      <c r="T72" s="6">
        <v>9023.5</v>
      </c>
      <c r="U72" s="6">
        <v>1305.1400000000001</v>
      </c>
      <c r="V72" s="6">
        <v>20504.52</v>
      </c>
      <c r="W72" s="6">
        <v>20591.27</v>
      </c>
      <c r="X72" s="6">
        <v>2600.67</v>
      </c>
      <c r="Y72" s="6">
        <v>3632.29</v>
      </c>
      <c r="Z72" s="6">
        <v>0</v>
      </c>
      <c r="AA72" s="6">
        <v>391135.19</v>
      </c>
      <c r="AB72" s="6">
        <v>8013.94</v>
      </c>
      <c r="AC72" s="6">
        <v>476544.04</v>
      </c>
      <c r="AD72" s="6">
        <v>161409.01999999999</v>
      </c>
      <c r="AE72" s="6">
        <v>107495.15</v>
      </c>
      <c r="AF72" s="6">
        <v>678685.9</v>
      </c>
      <c r="AG72" s="6">
        <v>160212.16</v>
      </c>
      <c r="AH72" s="6">
        <v>0</v>
      </c>
      <c r="AI72" s="6">
        <v>0</v>
      </c>
      <c r="AJ72" s="6">
        <v>0</v>
      </c>
      <c r="AK72" s="6">
        <v>56276.75</v>
      </c>
      <c r="AL72" s="6">
        <v>27593.42</v>
      </c>
      <c r="AM72" s="6">
        <v>93964.46</v>
      </c>
      <c r="AN72" s="6">
        <v>45029.8</v>
      </c>
      <c r="AO72" s="6">
        <v>0</v>
      </c>
      <c r="AP72" s="6">
        <v>27768.01</v>
      </c>
      <c r="AQ72" s="6">
        <v>7830.75</v>
      </c>
      <c r="AR72" s="6">
        <v>0</v>
      </c>
      <c r="AS72" s="6">
        <v>0</v>
      </c>
      <c r="AT72" s="6">
        <v>92033.74</v>
      </c>
      <c r="AU72" s="7">
        <v>3998583.37</v>
      </c>
    </row>
    <row r="73" spans="1:47">
      <c r="A73" s="4" t="s">
        <v>64</v>
      </c>
      <c r="B73" s="127">
        <v>10537.9</v>
      </c>
      <c r="C73" s="6">
        <v>972.86</v>
      </c>
      <c r="D73" s="6">
        <v>0</v>
      </c>
      <c r="E73" s="6">
        <v>43805.2</v>
      </c>
      <c r="F73" s="6">
        <v>0</v>
      </c>
      <c r="G73" s="6">
        <v>89106.559999999998</v>
      </c>
      <c r="H73" s="6">
        <v>10228.209999999999</v>
      </c>
      <c r="I73" s="6">
        <v>0</v>
      </c>
      <c r="J73" s="6">
        <v>0</v>
      </c>
      <c r="K73" s="6">
        <v>20256.400000000001</v>
      </c>
      <c r="L73" s="6">
        <v>940965.77</v>
      </c>
      <c r="M73" s="6">
        <v>345050.26</v>
      </c>
      <c r="N73" s="6">
        <v>0</v>
      </c>
      <c r="O73" s="6">
        <v>5480.55</v>
      </c>
      <c r="P73" s="6">
        <v>1724.8</v>
      </c>
      <c r="Q73" s="6">
        <v>1331.9</v>
      </c>
      <c r="R73" s="6">
        <v>288484.8</v>
      </c>
      <c r="S73" s="6">
        <v>205441.12</v>
      </c>
      <c r="T73" s="6">
        <v>9960.36</v>
      </c>
      <c r="U73" s="6">
        <v>998.4</v>
      </c>
      <c r="V73" s="6">
        <v>35562.94</v>
      </c>
      <c r="W73" s="6">
        <v>0</v>
      </c>
      <c r="X73" s="6">
        <v>10940.81</v>
      </c>
      <c r="Y73" s="6">
        <v>3235.8</v>
      </c>
      <c r="Z73" s="6">
        <v>0</v>
      </c>
      <c r="AA73" s="6">
        <v>799085.18</v>
      </c>
      <c r="AB73" s="6">
        <v>66602.12</v>
      </c>
      <c r="AC73" s="6">
        <v>363118.44</v>
      </c>
      <c r="AD73" s="6">
        <v>133217.63</v>
      </c>
      <c r="AE73" s="6">
        <v>79244.73</v>
      </c>
      <c r="AF73" s="6">
        <v>1002237.7</v>
      </c>
      <c r="AG73" s="6">
        <v>128016.03</v>
      </c>
      <c r="AH73" s="6">
        <v>5933.86</v>
      </c>
      <c r="AI73" s="6">
        <v>0</v>
      </c>
      <c r="AJ73" s="6">
        <v>0</v>
      </c>
      <c r="AK73" s="6">
        <v>77124.81</v>
      </c>
      <c r="AL73" s="6">
        <v>52923.38</v>
      </c>
      <c r="AM73" s="6">
        <v>102944</v>
      </c>
      <c r="AN73" s="6">
        <v>82634.399999999994</v>
      </c>
      <c r="AO73" s="6">
        <v>0</v>
      </c>
      <c r="AP73" s="6">
        <v>27735.87</v>
      </c>
      <c r="AQ73" s="6">
        <v>5769.93</v>
      </c>
      <c r="AR73" s="6">
        <v>0</v>
      </c>
      <c r="AS73" s="6">
        <v>0</v>
      </c>
      <c r="AT73" s="6">
        <v>44693.279999999999</v>
      </c>
      <c r="AU73" s="7">
        <v>4984841.67</v>
      </c>
    </row>
    <row r="74" spans="1:47">
      <c r="A74" s="4" t="s">
        <v>65</v>
      </c>
      <c r="B74" s="128">
        <v>7992.83</v>
      </c>
      <c r="C74" s="6">
        <v>0</v>
      </c>
      <c r="D74" s="6">
        <v>0</v>
      </c>
      <c r="E74" s="6">
        <v>25579.1</v>
      </c>
      <c r="F74" s="6">
        <v>0</v>
      </c>
      <c r="G74" s="6">
        <v>54448.92</v>
      </c>
      <c r="H74" s="6">
        <v>5314.32</v>
      </c>
      <c r="I74" s="6">
        <v>0</v>
      </c>
      <c r="J74" s="6">
        <v>0</v>
      </c>
      <c r="K74" s="6">
        <v>20188.27</v>
      </c>
      <c r="L74" s="6">
        <v>830108.46</v>
      </c>
      <c r="M74" s="6">
        <v>310037.36</v>
      </c>
      <c r="N74" s="6">
        <v>0</v>
      </c>
      <c r="O74" s="6">
        <v>3394.7</v>
      </c>
      <c r="P74" s="6">
        <v>0</v>
      </c>
      <c r="Q74" s="6">
        <v>2003.25</v>
      </c>
      <c r="R74" s="6">
        <v>294423.21999999997</v>
      </c>
      <c r="S74" s="6">
        <v>255237.45</v>
      </c>
      <c r="T74" s="6">
        <v>6514.08</v>
      </c>
      <c r="U74" s="6">
        <v>1339.2</v>
      </c>
      <c r="V74" s="6">
        <v>6050.24</v>
      </c>
      <c r="W74" s="6">
        <v>0</v>
      </c>
      <c r="X74" s="6">
        <v>0</v>
      </c>
      <c r="Y74" s="6">
        <v>46.79</v>
      </c>
      <c r="Z74" s="6">
        <v>0</v>
      </c>
      <c r="AA74" s="6">
        <v>694971.28</v>
      </c>
      <c r="AB74" s="6">
        <v>61221.75</v>
      </c>
      <c r="AC74" s="6">
        <v>222229.2</v>
      </c>
      <c r="AD74" s="6">
        <v>34558.25</v>
      </c>
      <c r="AE74" s="6">
        <v>150388.84</v>
      </c>
      <c r="AF74" s="6">
        <v>1078426.52</v>
      </c>
      <c r="AG74" s="6">
        <v>180703.85</v>
      </c>
      <c r="AH74" s="6">
        <v>4289</v>
      </c>
      <c r="AI74" s="6">
        <v>0</v>
      </c>
      <c r="AJ74" s="6">
        <v>5915.66</v>
      </c>
      <c r="AK74" s="6">
        <v>106343.69</v>
      </c>
      <c r="AL74" s="6">
        <v>101839.78</v>
      </c>
      <c r="AM74" s="6">
        <v>101750.72</v>
      </c>
      <c r="AN74" s="6">
        <v>54999.5</v>
      </c>
      <c r="AO74" s="6">
        <v>0</v>
      </c>
      <c r="AP74" s="6">
        <v>20150.41</v>
      </c>
      <c r="AQ74" s="6">
        <v>1801.79</v>
      </c>
      <c r="AR74" s="6">
        <v>22.34</v>
      </c>
      <c r="AS74" s="6">
        <v>0</v>
      </c>
      <c r="AT74" s="6">
        <v>63673.85</v>
      </c>
      <c r="AU74" s="7">
        <v>4697971.79</v>
      </c>
    </row>
    <row r="75" spans="1:47">
      <c r="A75" s="4" t="s">
        <v>66</v>
      </c>
      <c r="B75" s="127">
        <v>11296.78</v>
      </c>
      <c r="C75" s="6">
        <v>6658.1</v>
      </c>
      <c r="D75" s="6">
        <v>0</v>
      </c>
      <c r="E75" s="6">
        <v>51002.54</v>
      </c>
      <c r="F75" s="6">
        <v>0</v>
      </c>
      <c r="G75" s="6">
        <v>114054.67</v>
      </c>
      <c r="H75" s="6">
        <v>5534.57</v>
      </c>
      <c r="I75" s="6">
        <v>0</v>
      </c>
      <c r="J75" s="6">
        <v>0</v>
      </c>
      <c r="K75" s="6">
        <v>18030.46</v>
      </c>
      <c r="L75" s="6">
        <v>803359.18</v>
      </c>
      <c r="M75" s="6">
        <v>330156.59999999998</v>
      </c>
      <c r="N75" s="6">
        <v>0</v>
      </c>
      <c r="O75" s="6">
        <v>4086.18</v>
      </c>
      <c r="P75" s="6">
        <v>4512.4799999999996</v>
      </c>
      <c r="Q75" s="6">
        <v>19403.080000000002</v>
      </c>
      <c r="R75" s="6">
        <v>321890</v>
      </c>
      <c r="S75" s="6">
        <v>404350.66</v>
      </c>
      <c r="T75" s="6">
        <v>43904.75</v>
      </c>
      <c r="U75" s="6">
        <v>0</v>
      </c>
      <c r="V75" s="6">
        <v>25214.21</v>
      </c>
      <c r="W75" s="6">
        <v>65226.44</v>
      </c>
      <c r="X75" s="6">
        <v>770.91</v>
      </c>
      <c r="Y75" s="6">
        <v>0</v>
      </c>
      <c r="Z75" s="6">
        <v>0</v>
      </c>
      <c r="AA75" s="6">
        <v>432891.74</v>
      </c>
      <c r="AB75" s="6">
        <v>69365.429999999993</v>
      </c>
      <c r="AC75" s="6">
        <v>9268.4599999999991</v>
      </c>
      <c r="AD75" s="6">
        <v>6300.83</v>
      </c>
      <c r="AE75" s="6">
        <v>204544.86</v>
      </c>
      <c r="AF75" s="6">
        <v>1663965.29</v>
      </c>
      <c r="AG75" s="6">
        <v>103229.97</v>
      </c>
      <c r="AH75" s="6">
        <v>2584.08</v>
      </c>
      <c r="AI75" s="6">
        <v>0</v>
      </c>
      <c r="AJ75" s="6">
        <v>1710</v>
      </c>
      <c r="AK75" s="6">
        <v>105070.19</v>
      </c>
      <c r="AL75" s="6">
        <v>69503.990000000005</v>
      </c>
      <c r="AM75" s="6">
        <v>132884.9</v>
      </c>
      <c r="AN75" s="6">
        <v>52716</v>
      </c>
      <c r="AO75" s="6">
        <v>0</v>
      </c>
      <c r="AP75" s="6">
        <v>37211.730000000003</v>
      </c>
      <c r="AQ75" s="6">
        <v>288.95999999999998</v>
      </c>
      <c r="AR75" s="6">
        <v>31.05</v>
      </c>
      <c r="AS75" s="6">
        <v>0</v>
      </c>
      <c r="AT75" s="6">
        <v>143668.9</v>
      </c>
      <c r="AU75" s="7">
        <v>5253391.21</v>
      </c>
    </row>
    <row r="76" spans="1:47">
      <c r="A76" s="4" t="s">
        <v>67</v>
      </c>
      <c r="B76" s="128">
        <v>10453.56</v>
      </c>
      <c r="C76" s="6">
        <v>0</v>
      </c>
      <c r="D76" s="6">
        <v>0</v>
      </c>
      <c r="E76" s="6">
        <v>19578.79</v>
      </c>
      <c r="F76" s="6">
        <v>0</v>
      </c>
      <c r="G76" s="6">
        <v>92658.34</v>
      </c>
      <c r="H76" s="6">
        <v>10611.25</v>
      </c>
      <c r="I76" s="6">
        <v>0</v>
      </c>
      <c r="J76" s="6">
        <v>0</v>
      </c>
      <c r="K76" s="6">
        <v>11221.92</v>
      </c>
      <c r="L76" s="6">
        <v>754451.71</v>
      </c>
      <c r="M76" s="6">
        <v>339638.07</v>
      </c>
      <c r="N76" s="6">
        <v>0</v>
      </c>
      <c r="O76" s="6">
        <v>4070.76</v>
      </c>
      <c r="P76" s="6">
        <v>4327.97</v>
      </c>
      <c r="Q76" s="6">
        <v>2128.11</v>
      </c>
      <c r="R76" s="6">
        <v>205072.69</v>
      </c>
      <c r="S76" s="6">
        <v>511908.95</v>
      </c>
      <c r="T76" s="6">
        <v>87755.19</v>
      </c>
      <c r="U76" s="6">
        <v>0</v>
      </c>
      <c r="V76" s="6">
        <v>60932.2</v>
      </c>
      <c r="W76" s="6">
        <v>30540.3</v>
      </c>
      <c r="X76" s="6">
        <v>0</v>
      </c>
      <c r="Y76" s="6">
        <v>0</v>
      </c>
      <c r="Z76" s="6">
        <v>0</v>
      </c>
      <c r="AA76" s="6">
        <v>721975.37</v>
      </c>
      <c r="AB76" s="6">
        <v>96777.98</v>
      </c>
      <c r="AC76" s="6">
        <v>216252.25</v>
      </c>
      <c r="AD76" s="6">
        <v>21728.47</v>
      </c>
      <c r="AE76" s="6">
        <v>170748.73</v>
      </c>
      <c r="AF76" s="6">
        <v>1122144.3899999999</v>
      </c>
      <c r="AG76" s="6">
        <v>222074.72</v>
      </c>
      <c r="AH76" s="6">
        <v>2160.44</v>
      </c>
      <c r="AI76" s="6">
        <v>0</v>
      </c>
      <c r="AJ76" s="6">
        <v>0</v>
      </c>
      <c r="AK76" s="6">
        <v>140312.6</v>
      </c>
      <c r="AL76" s="6">
        <v>69309.179999999993</v>
      </c>
      <c r="AM76" s="6">
        <v>129841.65</v>
      </c>
      <c r="AN76" s="6">
        <v>62128.21</v>
      </c>
      <c r="AO76" s="6">
        <v>0</v>
      </c>
      <c r="AP76" s="6">
        <v>35212.15</v>
      </c>
      <c r="AQ76" s="6">
        <v>349.52</v>
      </c>
      <c r="AR76" s="6">
        <v>0</v>
      </c>
      <c r="AS76" s="6">
        <v>0</v>
      </c>
      <c r="AT76" s="6">
        <v>251700.69</v>
      </c>
      <c r="AU76" s="7">
        <v>5397612.5999999996</v>
      </c>
    </row>
    <row r="77" spans="1:47">
      <c r="A77" s="4" t="s">
        <v>68</v>
      </c>
      <c r="B77" s="127">
        <v>6041.03</v>
      </c>
      <c r="C77" s="9">
        <v>2272.6</v>
      </c>
      <c r="D77" s="9">
        <v>0</v>
      </c>
      <c r="E77" s="9">
        <v>40345.75</v>
      </c>
      <c r="F77" s="9">
        <v>0</v>
      </c>
      <c r="G77" s="9">
        <v>42456.02</v>
      </c>
      <c r="H77" s="9">
        <v>2800.53</v>
      </c>
      <c r="I77" s="9">
        <v>0</v>
      </c>
      <c r="J77" s="9">
        <v>0</v>
      </c>
      <c r="K77" s="9">
        <v>1942.23</v>
      </c>
      <c r="L77" s="9">
        <v>641803.65</v>
      </c>
      <c r="M77" s="9">
        <v>342188.47</v>
      </c>
      <c r="N77" s="9">
        <v>0</v>
      </c>
      <c r="O77" s="9">
        <v>169.71</v>
      </c>
      <c r="P77" s="9">
        <v>458.74</v>
      </c>
      <c r="Q77" s="9">
        <v>155.59</v>
      </c>
      <c r="R77" s="9">
        <v>244775.83</v>
      </c>
      <c r="S77" s="9">
        <v>1004317.89</v>
      </c>
      <c r="T77" s="9">
        <v>94064.7</v>
      </c>
      <c r="U77" s="9">
        <v>0</v>
      </c>
      <c r="V77" s="9">
        <v>105329.97</v>
      </c>
      <c r="W77" s="9">
        <v>46303.63</v>
      </c>
      <c r="X77" s="9">
        <v>3862.7</v>
      </c>
      <c r="Y77" s="9">
        <v>1139.23</v>
      </c>
      <c r="Z77" s="9">
        <v>0</v>
      </c>
      <c r="AA77" s="9">
        <v>758298.34</v>
      </c>
      <c r="AB77" s="9">
        <v>117024.5</v>
      </c>
      <c r="AC77" s="9">
        <v>197883.36</v>
      </c>
      <c r="AD77" s="9">
        <v>14950.27</v>
      </c>
      <c r="AE77" s="9">
        <v>124845.77</v>
      </c>
      <c r="AF77" s="9">
        <v>1146672.47</v>
      </c>
      <c r="AG77" s="9">
        <v>89387.57</v>
      </c>
      <c r="AH77" s="9">
        <v>0</v>
      </c>
      <c r="AI77" s="9">
        <v>0</v>
      </c>
      <c r="AJ77" s="9">
        <v>0</v>
      </c>
      <c r="AK77" s="9">
        <v>94794.11</v>
      </c>
      <c r="AL77" s="9">
        <v>50917.52</v>
      </c>
      <c r="AM77" s="9">
        <v>89255.31</v>
      </c>
      <c r="AN77" s="9">
        <v>10123.06</v>
      </c>
      <c r="AO77" s="9">
        <v>0</v>
      </c>
      <c r="AP77" s="9">
        <v>43683.48</v>
      </c>
      <c r="AQ77" s="9">
        <v>8150.16</v>
      </c>
      <c r="AR77" s="9">
        <v>110.44</v>
      </c>
      <c r="AS77" s="9">
        <v>0</v>
      </c>
      <c r="AT77" s="9">
        <v>252656.91</v>
      </c>
      <c r="AU77" s="10">
        <v>5578175.6299999999</v>
      </c>
    </row>
    <row r="78" spans="1:47">
      <c r="A78" s="4" t="s">
        <v>69</v>
      </c>
      <c r="B78" s="128">
        <v>5424.54</v>
      </c>
      <c r="C78" s="6">
        <v>4517.59</v>
      </c>
      <c r="D78" s="6">
        <v>0</v>
      </c>
      <c r="E78" s="6">
        <v>12254.91</v>
      </c>
      <c r="F78" s="6">
        <v>0</v>
      </c>
      <c r="G78" s="6">
        <v>117185.8</v>
      </c>
      <c r="H78" s="6">
        <v>0</v>
      </c>
      <c r="I78" s="6">
        <v>0</v>
      </c>
      <c r="J78" s="6">
        <v>0</v>
      </c>
      <c r="K78" s="6">
        <v>30000.720000000001</v>
      </c>
      <c r="L78" s="6">
        <v>589794.31999999995</v>
      </c>
      <c r="M78" s="6">
        <v>379242.43</v>
      </c>
      <c r="N78" s="6">
        <v>0</v>
      </c>
      <c r="O78" s="6">
        <v>7.01</v>
      </c>
      <c r="P78" s="6">
        <v>0</v>
      </c>
      <c r="Q78" s="6">
        <v>50.42</v>
      </c>
      <c r="R78" s="6">
        <v>278653.42</v>
      </c>
      <c r="S78" s="6">
        <v>1026111.91</v>
      </c>
      <c r="T78" s="6">
        <v>54180.07</v>
      </c>
      <c r="U78" s="6">
        <v>543.73</v>
      </c>
      <c r="V78" s="6">
        <v>137683.09</v>
      </c>
      <c r="W78" s="6">
        <v>19465.16</v>
      </c>
      <c r="X78" s="6">
        <v>0</v>
      </c>
      <c r="Y78" s="6">
        <v>0</v>
      </c>
      <c r="Z78" s="6">
        <v>514.5</v>
      </c>
      <c r="AA78" s="6">
        <v>917645.35</v>
      </c>
      <c r="AB78" s="6">
        <v>12980.71</v>
      </c>
      <c r="AC78" s="6">
        <v>65258.77</v>
      </c>
      <c r="AD78" s="6">
        <v>7076.93</v>
      </c>
      <c r="AE78" s="6">
        <v>137028.06</v>
      </c>
      <c r="AF78" s="6">
        <v>1046455.2</v>
      </c>
      <c r="AG78" s="6">
        <v>243431.9</v>
      </c>
      <c r="AH78" s="6">
        <v>0</v>
      </c>
      <c r="AI78" s="6">
        <v>0</v>
      </c>
      <c r="AJ78" s="6">
        <v>0</v>
      </c>
      <c r="AK78" s="6">
        <v>148788.38</v>
      </c>
      <c r="AL78" s="6">
        <v>79260.990000000005</v>
      </c>
      <c r="AM78" s="6">
        <v>90130.64</v>
      </c>
      <c r="AN78" s="6">
        <v>66137.37</v>
      </c>
      <c r="AO78" s="6">
        <v>0</v>
      </c>
      <c r="AP78" s="6">
        <v>39521.82</v>
      </c>
      <c r="AQ78" s="6">
        <v>18361.400000000001</v>
      </c>
      <c r="AR78" s="6">
        <v>0</v>
      </c>
      <c r="AS78" s="6">
        <v>0</v>
      </c>
      <c r="AT78" s="6">
        <v>271090.39</v>
      </c>
      <c r="AU78" s="35">
        <v>5793372.9900000002</v>
      </c>
    </row>
    <row r="79" spans="1:47">
      <c r="A79" s="4" t="s">
        <v>70</v>
      </c>
      <c r="B79" s="127">
        <v>5424.54</v>
      </c>
      <c r="C79" s="6">
        <v>0</v>
      </c>
      <c r="D79" s="6">
        <v>0</v>
      </c>
      <c r="E79" s="6">
        <v>11923.92</v>
      </c>
      <c r="F79" s="6">
        <v>0</v>
      </c>
      <c r="G79" s="6">
        <v>43818.55</v>
      </c>
      <c r="H79" s="6">
        <v>2847.62</v>
      </c>
      <c r="I79" s="6">
        <v>0</v>
      </c>
      <c r="J79" s="6">
        <v>0</v>
      </c>
      <c r="K79" s="6">
        <v>17191.330000000002</v>
      </c>
      <c r="L79" s="6">
        <v>530297.14</v>
      </c>
      <c r="M79" s="6">
        <v>325612.5</v>
      </c>
      <c r="N79" s="6">
        <v>0</v>
      </c>
      <c r="O79" s="6">
        <v>0</v>
      </c>
      <c r="P79" s="6">
        <v>0</v>
      </c>
      <c r="Q79" s="6">
        <v>0</v>
      </c>
      <c r="R79" s="6">
        <v>270021.28999999998</v>
      </c>
      <c r="S79" s="6">
        <v>1293486.94</v>
      </c>
      <c r="T79" s="6">
        <v>66579.08</v>
      </c>
      <c r="U79" s="6">
        <v>0</v>
      </c>
      <c r="V79" s="6">
        <v>192425.04</v>
      </c>
      <c r="W79" s="6">
        <v>60473.1</v>
      </c>
      <c r="X79" s="6">
        <v>12927.47</v>
      </c>
      <c r="Y79" s="6">
        <v>1040.45</v>
      </c>
      <c r="Z79" s="6">
        <v>0</v>
      </c>
      <c r="AA79" s="6">
        <v>1374775.24</v>
      </c>
      <c r="AB79" s="6">
        <v>36725.83</v>
      </c>
      <c r="AC79" s="6">
        <v>258821.35</v>
      </c>
      <c r="AD79" s="6">
        <v>18163.34</v>
      </c>
      <c r="AE79" s="6">
        <v>117874.07</v>
      </c>
      <c r="AF79" s="6">
        <v>1913294.43</v>
      </c>
      <c r="AG79" s="6">
        <v>139242.39000000001</v>
      </c>
      <c r="AH79" s="6">
        <v>924.37</v>
      </c>
      <c r="AI79" s="6">
        <v>0</v>
      </c>
      <c r="AJ79" s="6">
        <v>13234.25</v>
      </c>
      <c r="AK79" s="6">
        <v>0</v>
      </c>
      <c r="AL79" s="6">
        <v>22171.119999999999</v>
      </c>
      <c r="AM79" s="6">
        <v>92147.02</v>
      </c>
      <c r="AN79" s="6">
        <v>71821.350000000006</v>
      </c>
      <c r="AO79" s="6">
        <v>0</v>
      </c>
      <c r="AP79" s="6">
        <v>34381.9</v>
      </c>
      <c r="AQ79" s="6">
        <v>23532.62</v>
      </c>
      <c r="AR79" s="6">
        <v>0</v>
      </c>
      <c r="AS79" s="6">
        <v>0</v>
      </c>
      <c r="AT79" s="6">
        <v>143472.26</v>
      </c>
      <c r="AU79" s="35">
        <v>7092113.7800000003</v>
      </c>
    </row>
    <row r="80" spans="1:47">
      <c r="A80" s="4" t="s">
        <v>71</v>
      </c>
      <c r="B80" s="128">
        <v>3616.36</v>
      </c>
      <c r="C80" s="6">
        <v>4136.99</v>
      </c>
      <c r="D80" s="6">
        <v>0</v>
      </c>
      <c r="E80" s="6">
        <v>32241.93</v>
      </c>
      <c r="F80" s="6">
        <v>3092.95</v>
      </c>
      <c r="G80" s="6">
        <v>147505.10999999999</v>
      </c>
      <c r="H80" s="6">
        <v>8360.4</v>
      </c>
      <c r="I80" s="6">
        <v>0</v>
      </c>
      <c r="J80" s="6">
        <v>5800.31</v>
      </c>
      <c r="K80" s="6">
        <v>27109.93</v>
      </c>
      <c r="L80" s="6">
        <v>544603.97</v>
      </c>
      <c r="M80" s="6">
        <v>289634.09000000003</v>
      </c>
      <c r="N80" s="6">
        <v>0</v>
      </c>
      <c r="O80" s="6">
        <v>0</v>
      </c>
      <c r="P80" s="6">
        <v>1856.75</v>
      </c>
      <c r="Q80" s="6">
        <v>578.29999999999995</v>
      </c>
      <c r="R80" s="6">
        <v>268090.03999999998</v>
      </c>
      <c r="S80" s="6">
        <v>1562478.78</v>
      </c>
      <c r="T80" s="6">
        <v>71417.38</v>
      </c>
      <c r="U80" s="6">
        <v>0</v>
      </c>
      <c r="V80" s="6">
        <v>233377.09</v>
      </c>
      <c r="W80" s="6">
        <v>186168.08</v>
      </c>
      <c r="X80" s="6">
        <v>10507.58</v>
      </c>
      <c r="Y80" s="6">
        <v>3354.9</v>
      </c>
      <c r="Z80" s="6">
        <v>0</v>
      </c>
      <c r="AA80" s="6">
        <v>2829259.77</v>
      </c>
      <c r="AB80" s="6">
        <v>12104.82</v>
      </c>
      <c r="AC80" s="6">
        <v>416266</v>
      </c>
      <c r="AD80" s="6">
        <v>77368.75</v>
      </c>
      <c r="AE80" s="6">
        <v>97501.96</v>
      </c>
      <c r="AF80" s="6">
        <v>1948837.99</v>
      </c>
      <c r="AG80" s="6">
        <v>428227.74</v>
      </c>
      <c r="AH80" s="6">
        <v>5532.46</v>
      </c>
      <c r="AI80" s="6">
        <v>0</v>
      </c>
      <c r="AJ80" s="6">
        <v>21379.93</v>
      </c>
      <c r="AK80" s="6">
        <v>110944.31</v>
      </c>
      <c r="AL80" s="6">
        <v>94190.28</v>
      </c>
      <c r="AM80" s="6">
        <v>112157.15</v>
      </c>
      <c r="AN80" s="6">
        <v>77732.58</v>
      </c>
      <c r="AO80" s="6">
        <v>0</v>
      </c>
      <c r="AP80" s="6">
        <v>20185.560000000001</v>
      </c>
      <c r="AQ80" s="6">
        <v>15348.98</v>
      </c>
      <c r="AR80" s="6">
        <v>0</v>
      </c>
      <c r="AS80" s="6">
        <v>0</v>
      </c>
      <c r="AT80" s="6">
        <v>78741.55</v>
      </c>
      <c r="AU80" s="35">
        <v>9776127.4000000004</v>
      </c>
    </row>
    <row r="81" spans="1:47">
      <c r="A81" s="4"/>
      <c r="B81" s="43">
        <f>SUBTOTAL(109,B69:B80)</f>
        <v>111887.76999999997</v>
      </c>
      <c r="C81" s="43">
        <f t="shared" ref="C81:AU81" si="5">SUBTOTAL(109,C69:C80)</f>
        <v>29994.71</v>
      </c>
      <c r="D81" s="43">
        <f t="shared" si="5"/>
        <v>20.03</v>
      </c>
      <c r="E81" s="43">
        <f t="shared" si="5"/>
        <v>333004.79999999999</v>
      </c>
      <c r="F81" s="43">
        <f t="shared" si="5"/>
        <v>3092.95</v>
      </c>
      <c r="G81" s="43">
        <f t="shared" si="5"/>
        <v>879342.65</v>
      </c>
      <c r="H81" s="43">
        <f t="shared" si="5"/>
        <v>68419.8</v>
      </c>
      <c r="I81" s="43">
        <f t="shared" si="5"/>
        <v>0</v>
      </c>
      <c r="J81" s="43">
        <f t="shared" si="5"/>
        <v>11359.94</v>
      </c>
      <c r="K81" s="43">
        <f t="shared" si="5"/>
        <v>176977.56</v>
      </c>
      <c r="L81" s="43">
        <f t="shared" si="5"/>
        <v>8268322.5</v>
      </c>
      <c r="M81" s="43">
        <f t="shared" si="5"/>
        <v>3925533.89</v>
      </c>
      <c r="N81" s="43">
        <f t="shared" si="5"/>
        <v>0</v>
      </c>
      <c r="O81" s="43">
        <f t="shared" si="5"/>
        <v>18307.63</v>
      </c>
      <c r="P81" s="43">
        <f t="shared" si="5"/>
        <v>17913.080000000002</v>
      </c>
      <c r="Q81" s="43">
        <f t="shared" si="5"/>
        <v>27051.57</v>
      </c>
      <c r="R81" s="43">
        <f t="shared" si="5"/>
        <v>3055872.33</v>
      </c>
      <c r="S81" s="43">
        <f t="shared" si="5"/>
        <v>8644504.8499999996</v>
      </c>
      <c r="T81" s="43">
        <f t="shared" si="5"/>
        <v>490149.08</v>
      </c>
      <c r="U81" s="43">
        <f t="shared" si="5"/>
        <v>8546.49</v>
      </c>
      <c r="V81" s="43">
        <f t="shared" si="5"/>
        <v>1119791.76</v>
      </c>
      <c r="W81" s="43">
        <f t="shared" si="5"/>
        <v>500804.91000000003</v>
      </c>
      <c r="X81" s="43">
        <f t="shared" si="5"/>
        <v>59807.270000000004</v>
      </c>
      <c r="Y81" s="43">
        <f t="shared" si="5"/>
        <v>20922.070000000003</v>
      </c>
      <c r="Z81" s="43">
        <f t="shared" si="5"/>
        <v>556.22</v>
      </c>
      <c r="AA81" s="43">
        <f t="shared" si="5"/>
        <v>10964233.75</v>
      </c>
      <c r="AB81" s="43">
        <f t="shared" si="5"/>
        <v>668015.73999999976</v>
      </c>
      <c r="AC81" s="43">
        <f t="shared" si="5"/>
        <v>3565252.08</v>
      </c>
      <c r="AD81" s="43">
        <f t="shared" si="5"/>
        <v>886417.52</v>
      </c>
      <c r="AE81" s="43">
        <f t="shared" si="5"/>
        <v>1803802.28</v>
      </c>
      <c r="AF81" s="43">
        <f t="shared" si="5"/>
        <v>14692814</v>
      </c>
      <c r="AG81" s="43">
        <f t="shared" si="5"/>
        <v>2169198.5999999996</v>
      </c>
      <c r="AH81" s="43">
        <f t="shared" si="5"/>
        <v>31362.009999999995</v>
      </c>
      <c r="AI81" s="43">
        <f t="shared" si="5"/>
        <v>0</v>
      </c>
      <c r="AJ81" s="43">
        <f t="shared" si="5"/>
        <v>59567</v>
      </c>
      <c r="AK81" s="43">
        <f t="shared" si="5"/>
        <v>1244617.6800000002</v>
      </c>
      <c r="AL81" s="43">
        <f t="shared" si="5"/>
        <v>998512.7699999999</v>
      </c>
      <c r="AM81" s="43">
        <f t="shared" si="5"/>
        <v>1340028.44</v>
      </c>
      <c r="AN81" s="43">
        <f t="shared" si="5"/>
        <v>611523.69999999995</v>
      </c>
      <c r="AO81" s="43">
        <f t="shared" si="5"/>
        <v>0</v>
      </c>
      <c r="AP81" s="43">
        <f t="shared" si="5"/>
        <v>365511.71</v>
      </c>
      <c r="AQ81" s="43">
        <f t="shared" si="5"/>
        <v>110035.20999999998</v>
      </c>
      <c r="AR81" s="43">
        <f t="shared" si="5"/>
        <v>163.82999999999998</v>
      </c>
      <c r="AS81" s="43">
        <f t="shared" si="5"/>
        <v>0</v>
      </c>
      <c r="AT81" s="43">
        <f t="shared" si="5"/>
        <v>1549200.7999999998</v>
      </c>
      <c r="AU81" s="43">
        <f t="shared" si="5"/>
        <v>68820126.760000005</v>
      </c>
    </row>
    <row r="82" spans="1:47">
      <c r="A82" s="4" t="s">
        <v>191</v>
      </c>
      <c r="B82" s="128">
        <v>10217.34</v>
      </c>
      <c r="C82" s="6">
        <v>0</v>
      </c>
      <c r="D82" s="6">
        <v>0</v>
      </c>
      <c r="E82" s="6">
        <v>517.79</v>
      </c>
      <c r="F82" s="6">
        <v>0</v>
      </c>
      <c r="G82" s="6">
        <v>26563.13</v>
      </c>
      <c r="H82" s="6">
        <v>0</v>
      </c>
      <c r="I82" s="6">
        <v>0</v>
      </c>
      <c r="J82" s="6">
        <v>0</v>
      </c>
      <c r="K82" s="6">
        <v>9262.44</v>
      </c>
      <c r="L82" s="6">
        <v>64132.1</v>
      </c>
      <c r="M82" s="6">
        <v>317835.24</v>
      </c>
      <c r="N82" s="6">
        <v>0</v>
      </c>
      <c r="O82" s="6">
        <v>0</v>
      </c>
      <c r="P82" s="6">
        <v>3151.72</v>
      </c>
      <c r="Q82" s="6">
        <v>0</v>
      </c>
      <c r="R82" s="6">
        <v>243473.88</v>
      </c>
      <c r="S82" s="6">
        <v>1646142.18</v>
      </c>
      <c r="T82" s="6">
        <v>1615.3</v>
      </c>
      <c r="U82" s="6">
        <v>0</v>
      </c>
      <c r="V82" s="6">
        <v>197126.3</v>
      </c>
      <c r="W82" s="6">
        <v>35499.17</v>
      </c>
      <c r="X82" s="6">
        <v>6985.46</v>
      </c>
      <c r="Y82" s="6">
        <v>2368.8000000000002</v>
      </c>
      <c r="Z82" s="6">
        <v>0</v>
      </c>
      <c r="AA82" s="6">
        <v>3948.76</v>
      </c>
      <c r="AB82" s="6">
        <v>1125.1600000000001</v>
      </c>
      <c r="AC82" s="6">
        <v>529.6</v>
      </c>
      <c r="AD82" s="6">
        <v>146137.54999999999</v>
      </c>
      <c r="AE82" s="6">
        <v>1913.12</v>
      </c>
      <c r="AF82" s="6">
        <v>77517.570000000007</v>
      </c>
      <c r="AG82" s="6">
        <v>13664.62</v>
      </c>
      <c r="AH82" s="6">
        <v>4692.45</v>
      </c>
      <c r="AI82" s="6">
        <v>0</v>
      </c>
      <c r="AJ82" s="6">
        <v>9695.42</v>
      </c>
      <c r="AK82" s="6">
        <v>62568.32</v>
      </c>
      <c r="AL82" s="6">
        <v>4554.95</v>
      </c>
      <c r="AM82" s="6">
        <v>13687.15</v>
      </c>
      <c r="AN82" s="6">
        <v>0</v>
      </c>
      <c r="AO82" s="6">
        <v>0</v>
      </c>
      <c r="AP82" s="6">
        <v>1123.17</v>
      </c>
      <c r="AQ82" s="6">
        <v>4317.8</v>
      </c>
      <c r="AR82" s="6">
        <v>0</v>
      </c>
      <c r="AS82" s="6">
        <v>0</v>
      </c>
      <c r="AT82" s="6">
        <v>52388.97</v>
      </c>
      <c r="AU82" s="7">
        <v>551253.27</v>
      </c>
    </row>
    <row r="83" spans="1:47">
      <c r="A83" s="4" t="s">
        <v>193</v>
      </c>
      <c r="B83" s="127">
        <v>3616.36</v>
      </c>
      <c r="C83" s="73">
        <v>166.21</v>
      </c>
      <c r="D83" s="6">
        <v>0</v>
      </c>
      <c r="E83" s="73">
        <v>19939.189999999999</v>
      </c>
      <c r="F83" s="6">
        <v>0</v>
      </c>
      <c r="G83" s="73">
        <v>129471.94</v>
      </c>
      <c r="H83" s="73">
        <v>1352.68</v>
      </c>
      <c r="I83" s="6">
        <v>0</v>
      </c>
      <c r="J83" s="6">
        <v>0</v>
      </c>
      <c r="K83" s="73">
        <v>39475.17</v>
      </c>
      <c r="L83" s="73">
        <v>624152.72</v>
      </c>
      <c r="M83" s="73">
        <v>314618.69</v>
      </c>
      <c r="N83" s="6">
        <v>0</v>
      </c>
      <c r="O83" s="6">
        <v>0</v>
      </c>
      <c r="P83" s="6">
        <v>0</v>
      </c>
      <c r="Q83" s="73">
        <v>869.62</v>
      </c>
      <c r="R83" s="73">
        <v>245899.9</v>
      </c>
      <c r="S83" s="73">
        <v>1456295.69</v>
      </c>
      <c r="T83" s="73">
        <v>17193.32</v>
      </c>
      <c r="U83" s="6">
        <v>0</v>
      </c>
      <c r="V83" s="73">
        <v>136621.56</v>
      </c>
      <c r="W83" s="73">
        <v>6245.4</v>
      </c>
      <c r="X83" s="6">
        <v>0</v>
      </c>
      <c r="Y83" s="73">
        <v>8328.94</v>
      </c>
      <c r="Z83" s="6">
        <v>0</v>
      </c>
      <c r="AA83" s="73">
        <v>81766.679999999993</v>
      </c>
      <c r="AB83" s="73">
        <v>21199.75</v>
      </c>
      <c r="AC83" s="73">
        <v>422459.23</v>
      </c>
      <c r="AD83" s="73">
        <v>174251.56</v>
      </c>
      <c r="AE83" s="73">
        <v>17835.27</v>
      </c>
      <c r="AF83" s="73">
        <v>138344.76</v>
      </c>
      <c r="AG83" s="73">
        <v>19128.240000000002</v>
      </c>
      <c r="AH83" s="6">
        <v>0</v>
      </c>
      <c r="AI83" s="6">
        <v>0</v>
      </c>
      <c r="AJ83" s="6">
        <v>0</v>
      </c>
      <c r="AK83" s="73">
        <v>61359.99</v>
      </c>
      <c r="AL83" s="73">
        <v>87899.36</v>
      </c>
      <c r="AM83" s="73">
        <v>9581.9</v>
      </c>
      <c r="AN83" s="73">
        <v>66577.98</v>
      </c>
      <c r="AO83" s="6">
        <v>0</v>
      </c>
      <c r="AP83" s="73">
        <v>12874.7</v>
      </c>
      <c r="AQ83" s="73">
        <v>5158.87</v>
      </c>
      <c r="AR83" s="6">
        <v>0</v>
      </c>
      <c r="AS83" s="6">
        <v>0</v>
      </c>
      <c r="AT83" s="73">
        <v>4144.8100000000004</v>
      </c>
      <c r="AU83" s="73">
        <v>4126830.49</v>
      </c>
    </row>
    <row r="84" spans="1:47">
      <c r="A84" s="4" t="s">
        <v>194</v>
      </c>
      <c r="B84" s="128">
        <v>8136.81</v>
      </c>
      <c r="C84" s="73">
        <v>51.72</v>
      </c>
      <c r="D84" s="73">
        <v>0</v>
      </c>
      <c r="E84" s="73">
        <v>21131.9</v>
      </c>
      <c r="F84" s="73">
        <v>0</v>
      </c>
      <c r="G84" s="73">
        <v>90000.81</v>
      </c>
      <c r="H84" s="73">
        <v>52.94</v>
      </c>
      <c r="I84" s="73">
        <v>0</v>
      </c>
      <c r="J84" s="73">
        <v>0</v>
      </c>
      <c r="K84" s="73">
        <v>14090.08</v>
      </c>
      <c r="L84" s="73">
        <v>696679.25</v>
      </c>
      <c r="M84" s="73">
        <v>337092.48</v>
      </c>
      <c r="N84" s="73">
        <v>0</v>
      </c>
      <c r="O84" s="73">
        <v>0</v>
      </c>
      <c r="P84" s="73">
        <v>0</v>
      </c>
      <c r="Q84" s="73">
        <v>0</v>
      </c>
      <c r="R84" s="73">
        <v>252547.08</v>
      </c>
      <c r="S84" s="73">
        <v>1263450.8700000001</v>
      </c>
      <c r="T84" s="73">
        <v>14502.85</v>
      </c>
      <c r="U84" s="73">
        <v>0</v>
      </c>
      <c r="V84" s="73">
        <v>133646.04</v>
      </c>
      <c r="W84" s="73">
        <v>35953.85</v>
      </c>
      <c r="X84" s="73">
        <v>5543.31</v>
      </c>
      <c r="Y84" s="73">
        <v>6765.38</v>
      </c>
      <c r="Z84" s="73">
        <v>0</v>
      </c>
      <c r="AA84" s="73">
        <v>1262630.8999999999</v>
      </c>
      <c r="AB84" s="73">
        <v>64713.23</v>
      </c>
      <c r="AC84" s="73">
        <v>527742.23</v>
      </c>
      <c r="AD84" s="73">
        <v>204758.6</v>
      </c>
      <c r="AE84" s="73">
        <v>199317.96</v>
      </c>
      <c r="AF84" s="73">
        <v>1845225.55</v>
      </c>
      <c r="AG84" s="73">
        <v>329702.36</v>
      </c>
      <c r="AH84" s="73">
        <v>0</v>
      </c>
      <c r="AI84" s="73">
        <v>0</v>
      </c>
      <c r="AJ84" s="73">
        <v>0</v>
      </c>
      <c r="AK84" s="73">
        <v>136341.4</v>
      </c>
      <c r="AL84" s="73">
        <v>123742.84</v>
      </c>
      <c r="AM84" s="73">
        <v>122083.36</v>
      </c>
      <c r="AN84" s="73">
        <v>0</v>
      </c>
      <c r="AO84" s="73">
        <v>0</v>
      </c>
      <c r="AP84" s="73">
        <v>17085.55</v>
      </c>
      <c r="AQ84" s="73">
        <v>5268.5</v>
      </c>
      <c r="AR84" s="73">
        <v>0</v>
      </c>
      <c r="AS84" s="73">
        <v>0</v>
      </c>
      <c r="AT84" s="73">
        <v>99342.17</v>
      </c>
      <c r="AU84" s="73">
        <v>7809463.21</v>
      </c>
    </row>
    <row r="85" spans="1:47">
      <c r="A85" s="4" t="s">
        <v>198</v>
      </c>
      <c r="B85" s="127">
        <v>2712.27</v>
      </c>
      <c r="C85" s="81">
        <v>4086.86</v>
      </c>
      <c r="D85" s="81">
        <v>0</v>
      </c>
      <c r="E85" s="81">
        <v>44383.92</v>
      </c>
      <c r="F85" s="81">
        <v>0</v>
      </c>
      <c r="G85" s="81">
        <v>136244.38</v>
      </c>
      <c r="H85" s="81">
        <v>12165.16</v>
      </c>
      <c r="I85" s="81">
        <v>0</v>
      </c>
      <c r="J85" s="81">
        <v>0</v>
      </c>
      <c r="K85" s="81">
        <v>21632.22</v>
      </c>
      <c r="L85" s="81">
        <v>684775.51</v>
      </c>
      <c r="M85" s="81">
        <v>320512.23</v>
      </c>
      <c r="N85" s="81">
        <v>0</v>
      </c>
      <c r="O85" s="81">
        <v>0</v>
      </c>
      <c r="P85" s="81">
        <v>3115.96</v>
      </c>
      <c r="Q85" s="81">
        <v>859.3</v>
      </c>
      <c r="R85" s="81">
        <v>242056.62</v>
      </c>
      <c r="S85" s="81">
        <v>681424.17</v>
      </c>
      <c r="T85" s="81">
        <v>2663.92</v>
      </c>
      <c r="U85" s="81">
        <v>1040.18</v>
      </c>
      <c r="V85" s="81">
        <v>141060.71</v>
      </c>
      <c r="W85" s="81">
        <v>13502.12</v>
      </c>
      <c r="X85" s="81">
        <v>0</v>
      </c>
      <c r="Y85" s="81">
        <v>3301.48</v>
      </c>
      <c r="Z85" s="81">
        <v>0</v>
      </c>
      <c r="AA85" s="81">
        <v>485511.63</v>
      </c>
      <c r="AB85" s="81">
        <v>17830.71</v>
      </c>
      <c r="AC85" s="81">
        <v>422501.01</v>
      </c>
      <c r="AD85" s="81">
        <v>192982.9</v>
      </c>
      <c r="AE85" s="81">
        <v>136111.49</v>
      </c>
      <c r="AF85" s="81">
        <v>1031334.64</v>
      </c>
      <c r="AG85" s="81">
        <v>71494.2</v>
      </c>
      <c r="AH85" s="81">
        <v>0</v>
      </c>
      <c r="AI85" s="81">
        <v>0</v>
      </c>
      <c r="AJ85" s="81">
        <v>0</v>
      </c>
      <c r="AK85" s="81">
        <v>46719.44</v>
      </c>
      <c r="AL85" s="81">
        <v>35324.26</v>
      </c>
      <c r="AM85" s="81">
        <v>127497.59</v>
      </c>
      <c r="AN85" s="81">
        <v>44317.65</v>
      </c>
      <c r="AO85" s="81">
        <v>0</v>
      </c>
      <c r="AP85" s="81">
        <v>15968.78</v>
      </c>
      <c r="AQ85" s="81">
        <v>5327.96</v>
      </c>
      <c r="AR85" s="81">
        <v>0</v>
      </c>
      <c r="AS85" s="81">
        <v>0</v>
      </c>
      <c r="AT85" s="81">
        <v>68227.03</v>
      </c>
      <c r="AU85" s="81">
        <v>5072298.8899999997</v>
      </c>
    </row>
    <row r="86" spans="1:47">
      <c r="A86" s="4" t="s">
        <v>199</v>
      </c>
      <c r="B86" s="255">
        <v>0</v>
      </c>
      <c r="C86" s="73">
        <v>0</v>
      </c>
      <c r="D86" s="73">
        <v>0</v>
      </c>
      <c r="E86" s="73">
        <v>31035.18</v>
      </c>
      <c r="F86" s="73">
        <v>0</v>
      </c>
      <c r="G86" s="73">
        <v>65209.18</v>
      </c>
      <c r="H86" s="73">
        <v>8778.61</v>
      </c>
      <c r="I86" s="73">
        <v>4800.74</v>
      </c>
      <c r="J86" s="73">
        <v>0</v>
      </c>
      <c r="K86" s="73">
        <v>5183.08</v>
      </c>
      <c r="L86" s="73">
        <v>768573.35</v>
      </c>
      <c r="M86" s="73">
        <v>321109.90000000002</v>
      </c>
      <c r="N86" s="73">
        <v>0</v>
      </c>
      <c r="O86" s="73">
        <v>0</v>
      </c>
      <c r="P86" s="73">
        <v>3132.19</v>
      </c>
      <c r="Q86" s="73">
        <v>1015.35</v>
      </c>
      <c r="R86" s="73">
        <v>321480.98</v>
      </c>
      <c r="S86" s="73">
        <v>344505.72</v>
      </c>
      <c r="T86" s="73">
        <v>3662.91</v>
      </c>
      <c r="U86" s="73">
        <v>0</v>
      </c>
      <c r="V86" s="73">
        <v>213746.06</v>
      </c>
      <c r="W86" s="73">
        <v>51625.18</v>
      </c>
      <c r="X86" s="73">
        <v>15699.61</v>
      </c>
      <c r="Y86" s="73">
        <v>1223.02</v>
      </c>
      <c r="Z86" s="73">
        <v>0</v>
      </c>
      <c r="AA86" s="73">
        <v>247823.62</v>
      </c>
      <c r="AB86" s="73">
        <v>10723.17</v>
      </c>
      <c r="AC86" s="73">
        <v>364145.49</v>
      </c>
      <c r="AD86" s="73">
        <v>116604.8</v>
      </c>
      <c r="AE86" s="73">
        <v>119588.96</v>
      </c>
      <c r="AF86" s="73">
        <v>609288.72</v>
      </c>
      <c r="AG86" s="73">
        <v>133335.76999999999</v>
      </c>
      <c r="AH86" s="73">
        <v>1919.7</v>
      </c>
      <c r="AI86" s="73">
        <v>0</v>
      </c>
      <c r="AJ86" s="73">
        <v>2895.18</v>
      </c>
      <c r="AK86" s="73">
        <v>70710.52</v>
      </c>
      <c r="AL86" s="73">
        <v>46092.08</v>
      </c>
      <c r="AM86" s="73">
        <v>118451.36</v>
      </c>
      <c r="AN86" s="73">
        <v>76426.149999999994</v>
      </c>
      <c r="AO86" s="73">
        <v>0</v>
      </c>
      <c r="AP86" s="73">
        <v>34009.269999999997</v>
      </c>
      <c r="AQ86" s="73">
        <v>3182.12</v>
      </c>
      <c r="AR86" s="73">
        <v>0</v>
      </c>
      <c r="AS86" s="73">
        <v>0</v>
      </c>
      <c r="AT86" s="73">
        <v>74700.990000000005</v>
      </c>
      <c r="AU86" s="73">
        <v>4192424.1</v>
      </c>
    </row>
    <row r="87" spans="1:47">
      <c r="A87" s="4" t="s">
        <v>200</v>
      </c>
      <c r="B87" s="127">
        <v>7146.25</v>
      </c>
      <c r="C87" s="73">
        <v>11962.59</v>
      </c>
      <c r="D87" s="73">
        <v>0</v>
      </c>
      <c r="E87" s="73">
        <v>39933.449999999997</v>
      </c>
      <c r="F87" s="73">
        <v>0</v>
      </c>
      <c r="G87" s="73">
        <v>78006.33</v>
      </c>
      <c r="H87" s="73">
        <v>0</v>
      </c>
      <c r="I87" s="73">
        <v>0</v>
      </c>
      <c r="J87" s="73">
        <v>31.61</v>
      </c>
      <c r="K87" s="73">
        <v>21644.81</v>
      </c>
      <c r="L87" s="73">
        <v>757169.92</v>
      </c>
      <c r="M87" s="73">
        <v>316238.34000000003</v>
      </c>
      <c r="N87" s="73">
        <v>0</v>
      </c>
      <c r="O87" s="73">
        <v>568.35</v>
      </c>
      <c r="P87" s="73">
        <v>0</v>
      </c>
      <c r="Q87" s="73">
        <v>6991.44</v>
      </c>
      <c r="R87" s="73">
        <v>329895.49</v>
      </c>
      <c r="S87" s="73">
        <v>249162.82</v>
      </c>
      <c r="T87" s="73">
        <v>4068.84</v>
      </c>
      <c r="U87" s="73">
        <v>0</v>
      </c>
      <c r="V87" s="73">
        <v>173647</v>
      </c>
      <c r="W87" s="73">
        <v>36850.160000000003</v>
      </c>
      <c r="X87" s="73">
        <v>2113.59</v>
      </c>
      <c r="Y87" s="73">
        <v>0</v>
      </c>
      <c r="Z87" s="73">
        <v>0</v>
      </c>
      <c r="AA87" s="73">
        <v>389890.76</v>
      </c>
      <c r="AB87" s="73">
        <v>57105.21</v>
      </c>
      <c r="AC87" s="73">
        <v>223795.85</v>
      </c>
      <c r="AD87" s="73">
        <v>61209.14</v>
      </c>
      <c r="AE87" s="73">
        <v>92121.06</v>
      </c>
      <c r="AF87" s="73">
        <v>1033060.98</v>
      </c>
      <c r="AG87" s="73">
        <v>264681.63</v>
      </c>
      <c r="AH87" s="73">
        <v>0</v>
      </c>
      <c r="AI87" s="73">
        <v>7988.27</v>
      </c>
      <c r="AJ87" s="73">
        <v>2081.8200000000002</v>
      </c>
      <c r="AK87" s="73">
        <v>82535.11</v>
      </c>
      <c r="AL87" s="73">
        <v>129023.23</v>
      </c>
      <c r="AM87" s="73">
        <v>127310.83</v>
      </c>
      <c r="AN87" s="73">
        <v>17152.330000000002</v>
      </c>
      <c r="AO87" s="73">
        <v>0</v>
      </c>
      <c r="AP87" s="73">
        <v>32324.15</v>
      </c>
      <c r="AQ87" s="73">
        <v>198.38</v>
      </c>
      <c r="AR87" s="73">
        <v>0</v>
      </c>
      <c r="AS87" s="73">
        <v>0</v>
      </c>
      <c r="AT87" s="73">
        <v>52702.33</v>
      </c>
      <c r="AU87" s="73">
        <v>4601465.82</v>
      </c>
    </row>
    <row r="88" spans="1:47">
      <c r="A88" s="4" t="s">
        <v>201</v>
      </c>
      <c r="B88" s="128">
        <v>16885.96</v>
      </c>
      <c r="C88" s="73">
        <v>10350.969999999999</v>
      </c>
      <c r="D88" s="73">
        <v>0</v>
      </c>
      <c r="E88" s="73">
        <v>22053.98</v>
      </c>
      <c r="F88" s="73">
        <v>0</v>
      </c>
      <c r="G88" s="73">
        <v>34842.400000000001</v>
      </c>
      <c r="H88" s="73">
        <v>0</v>
      </c>
      <c r="I88" s="73">
        <v>0</v>
      </c>
      <c r="J88" s="73">
        <v>0</v>
      </c>
      <c r="K88" s="73">
        <v>1104.9100000000001</v>
      </c>
      <c r="L88" s="73">
        <v>776560.97</v>
      </c>
      <c r="M88" s="73">
        <v>351679.43</v>
      </c>
      <c r="N88" s="73">
        <v>0</v>
      </c>
      <c r="O88" s="73">
        <v>0</v>
      </c>
      <c r="P88" s="73">
        <v>175.44</v>
      </c>
      <c r="Q88" s="73">
        <v>14635.99</v>
      </c>
      <c r="R88" s="73">
        <v>375055.37</v>
      </c>
      <c r="S88" s="73">
        <v>254119.38</v>
      </c>
      <c r="T88" s="73">
        <v>57975.53</v>
      </c>
      <c r="U88" s="73">
        <v>0</v>
      </c>
      <c r="V88" s="73">
        <v>178892.28</v>
      </c>
      <c r="W88" s="73">
        <v>26722.55</v>
      </c>
      <c r="X88" s="73">
        <v>969.87</v>
      </c>
      <c r="Y88" s="73">
        <v>1328.81</v>
      </c>
      <c r="Z88" s="73">
        <v>16.68</v>
      </c>
      <c r="AA88" s="73">
        <v>1021428.23</v>
      </c>
      <c r="AB88" s="73">
        <v>48565.41</v>
      </c>
      <c r="AC88" s="73">
        <v>92391.73</v>
      </c>
      <c r="AD88" s="73">
        <v>70308.05</v>
      </c>
      <c r="AE88" s="73">
        <v>149087.22</v>
      </c>
      <c r="AF88" s="73">
        <v>2103145.5099999998</v>
      </c>
      <c r="AG88" s="73">
        <v>269686.89</v>
      </c>
      <c r="AH88" s="73">
        <v>0</v>
      </c>
      <c r="AI88" s="73">
        <v>0</v>
      </c>
      <c r="AJ88" s="73">
        <v>4884.93</v>
      </c>
      <c r="AK88" s="73">
        <v>128612.62</v>
      </c>
      <c r="AL88" s="73">
        <v>98779.7</v>
      </c>
      <c r="AM88" s="73">
        <v>138753.82</v>
      </c>
      <c r="AN88" s="73">
        <v>74931.92</v>
      </c>
      <c r="AO88" s="73">
        <v>0</v>
      </c>
      <c r="AP88" s="73">
        <v>27961.54</v>
      </c>
      <c r="AQ88" s="73">
        <v>369.98</v>
      </c>
      <c r="AR88" s="73">
        <v>0</v>
      </c>
      <c r="AS88" s="73">
        <v>0</v>
      </c>
      <c r="AT88" s="73">
        <v>25915.29</v>
      </c>
      <c r="AU88" s="73">
        <v>6378598.4199999999</v>
      </c>
    </row>
    <row r="89" spans="1:47">
      <c r="A89" s="4" t="s">
        <v>202</v>
      </c>
      <c r="B89" s="127">
        <v>15043.92</v>
      </c>
      <c r="C89" s="73">
        <v>0</v>
      </c>
      <c r="D89" s="73">
        <v>0</v>
      </c>
      <c r="E89" s="73">
        <v>33073.17</v>
      </c>
      <c r="F89" s="73">
        <v>0</v>
      </c>
      <c r="G89" s="73">
        <v>102257.47</v>
      </c>
      <c r="H89" s="73">
        <v>2501.48</v>
      </c>
      <c r="I89" s="73">
        <v>0</v>
      </c>
      <c r="J89" s="73">
        <v>0</v>
      </c>
      <c r="K89" s="73">
        <v>9449.25</v>
      </c>
      <c r="L89" s="73">
        <v>737821.59</v>
      </c>
      <c r="M89" s="73">
        <v>363027.13</v>
      </c>
      <c r="N89" s="73">
        <v>516.09</v>
      </c>
      <c r="O89" s="73">
        <v>4896.28</v>
      </c>
      <c r="P89" s="73">
        <v>1508.3</v>
      </c>
      <c r="Q89" s="73">
        <v>7837.9</v>
      </c>
      <c r="R89" s="73">
        <v>344029.6</v>
      </c>
      <c r="S89" s="73">
        <v>612958.99</v>
      </c>
      <c r="T89" s="73">
        <v>43327.11</v>
      </c>
      <c r="U89" s="73">
        <v>0</v>
      </c>
      <c r="V89" s="73">
        <v>120338.27</v>
      </c>
      <c r="W89" s="73">
        <v>32754.71</v>
      </c>
      <c r="X89" s="73">
        <v>0</v>
      </c>
      <c r="Y89" s="73">
        <v>2536.48</v>
      </c>
      <c r="Z89" s="73">
        <v>0</v>
      </c>
      <c r="AA89" s="73">
        <v>517617.82</v>
      </c>
      <c r="AB89" s="73">
        <v>60441.72</v>
      </c>
      <c r="AC89" s="73">
        <v>458122.01</v>
      </c>
      <c r="AD89" s="73">
        <v>63742.65</v>
      </c>
      <c r="AE89" s="73">
        <v>205291.59</v>
      </c>
      <c r="AF89" s="73">
        <v>1296741.5900000001</v>
      </c>
      <c r="AG89" s="73">
        <v>50889.06</v>
      </c>
      <c r="AH89" s="73">
        <v>0</v>
      </c>
      <c r="AI89" s="73">
        <v>0</v>
      </c>
      <c r="AJ89" s="73">
        <v>3554.99</v>
      </c>
      <c r="AK89" s="73">
        <v>101305.09</v>
      </c>
      <c r="AL89" s="73">
        <v>22237.16</v>
      </c>
      <c r="AM89" s="73">
        <v>122348.16</v>
      </c>
      <c r="AN89" s="73">
        <v>101885.75</v>
      </c>
      <c r="AO89" s="73">
        <v>0</v>
      </c>
      <c r="AP89" s="73">
        <v>38832.910000000003</v>
      </c>
      <c r="AQ89" s="73">
        <v>193.25</v>
      </c>
      <c r="AR89" s="73">
        <v>0</v>
      </c>
      <c r="AS89" s="73">
        <v>0</v>
      </c>
      <c r="AT89" s="73">
        <v>48441.62</v>
      </c>
      <c r="AU89" s="73">
        <v>5510491.3899999997</v>
      </c>
    </row>
    <row r="90" spans="1:47">
      <c r="A90" s="4" t="s">
        <v>203</v>
      </c>
      <c r="B90" s="128">
        <v>7963.87</v>
      </c>
      <c r="C90" s="81">
        <v>0</v>
      </c>
      <c r="D90" s="81">
        <v>0</v>
      </c>
      <c r="E90" s="81">
        <v>30801.47</v>
      </c>
      <c r="F90" s="81">
        <v>22043.71</v>
      </c>
      <c r="G90" s="81">
        <v>98452.56</v>
      </c>
      <c r="H90" s="81">
        <v>5285.51</v>
      </c>
      <c r="I90" s="81">
        <v>0</v>
      </c>
      <c r="J90" s="81">
        <v>0</v>
      </c>
      <c r="K90" s="81">
        <v>14394.48</v>
      </c>
      <c r="L90" s="81">
        <v>739247.75</v>
      </c>
      <c r="M90" s="81">
        <v>379718.3</v>
      </c>
      <c r="N90" s="81">
        <v>0</v>
      </c>
      <c r="O90" s="81">
        <v>54.44</v>
      </c>
      <c r="P90" s="81">
        <v>3088.13</v>
      </c>
      <c r="Q90" s="81">
        <v>823.46</v>
      </c>
      <c r="R90" s="81">
        <v>278481.02</v>
      </c>
      <c r="S90" s="81">
        <v>795493.39</v>
      </c>
      <c r="T90" s="81">
        <v>47688.43</v>
      </c>
      <c r="U90" s="81">
        <v>0</v>
      </c>
      <c r="V90" s="81">
        <v>139951.91</v>
      </c>
      <c r="W90" s="81">
        <v>17560.189999999999</v>
      </c>
      <c r="X90" s="81">
        <v>0</v>
      </c>
      <c r="Y90" s="81">
        <v>1316.79</v>
      </c>
      <c r="Z90" s="81">
        <v>0</v>
      </c>
      <c r="AA90" s="81">
        <v>1271497.8500000001</v>
      </c>
      <c r="AB90" s="81">
        <v>63594.6</v>
      </c>
      <c r="AC90" s="81">
        <v>181911.86</v>
      </c>
      <c r="AD90" s="81">
        <v>44822.75</v>
      </c>
      <c r="AE90" s="81">
        <v>162158.21</v>
      </c>
      <c r="AF90" s="81">
        <v>1022123.1</v>
      </c>
      <c r="AG90" s="81">
        <v>170638.76</v>
      </c>
      <c r="AH90" s="81">
        <v>0</v>
      </c>
      <c r="AI90" s="81">
        <v>0</v>
      </c>
      <c r="AJ90" s="81">
        <v>0</v>
      </c>
      <c r="AK90" s="81">
        <v>90702.46</v>
      </c>
      <c r="AL90" s="81">
        <v>34974.35</v>
      </c>
      <c r="AM90" s="81">
        <v>90632.04</v>
      </c>
      <c r="AN90" s="81">
        <v>52992</v>
      </c>
      <c r="AO90" s="81">
        <v>0</v>
      </c>
      <c r="AP90" s="81">
        <v>58121.84</v>
      </c>
      <c r="AQ90" s="81">
        <v>167.07</v>
      </c>
      <c r="AR90" s="81">
        <v>0</v>
      </c>
      <c r="AS90" s="81">
        <v>0</v>
      </c>
      <c r="AT90" s="81">
        <v>119262.47</v>
      </c>
      <c r="AU90" s="81">
        <v>5938000.9000000004</v>
      </c>
    </row>
    <row r="91" spans="1:47">
      <c r="A91" s="4" t="s">
        <v>204</v>
      </c>
      <c r="B91" s="127">
        <v>7146.25</v>
      </c>
      <c r="C91" s="73">
        <v>0</v>
      </c>
      <c r="D91" s="73">
        <v>0</v>
      </c>
      <c r="E91" s="73">
        <v>8005.97</v>
      </c>
      <c r="F91" s="73">
        <v>0</v>
      </c>
      <c r="G91" s="73">
        <v>77465.78</v>
      </c>
      <c r="H91" s="73">
        <v>0</v>
      </c>
      <c r="I91" s="73">
        <v>0</v>
      </c>
      <c r="J91" s="73">
        <v>0</v>
      </c>
      <c r="K91" s="73">
        <v>1974.34</v>
      </c>
      <c r="L91" s="73">
        <v>743401.02</v>
      </c>
      <c r="M91" s="73">
        <v>396995.36</v>
      </c>
      <c r="N91" s="73">
        <v>0</v>
      </c>
      <c r="O91" s="73">
        <v>2260.27</v>
      </c>
      <c r="P91" s="73">
        <v>1252.7</v>
      </c>
      <c r="Q91" s="73">
        <v>59.15</v>
      </c>
      <c r="R91" s="73">
        <v>358049.61</v>
      </c>
      <c r="S91" s="73">
        <v>1150945.29</v>
      </c>
      <c r="T91" s="73">
        <v>8630</v>
      </c>
      <c r="U91" s="73">
        <v>0</v>
      </c>
      <c r="V91" s="73">
        <v>130676.52</v>
      </c>
      <c r="W91" s="73">
        <v>31190.080000000002</v>
      </c>
      <c r="X91" s="73">
        <v>340.56</v>
      </c>
      <c r="Y91" s="73">
        <v>1442.59</v>
      </c>
      <c r="Z91" s="73">
        <v>85.66</v>
      </c>
      <c r="AA91" s="73">
        <v>834106.15</v>
      </c>
      <c r="AB91" s="73">
        <v>87345.96</v>
      </c>
      <c r="AC91" s="73">
        <v>56842.73</v>
      </c>
      <c r="AD91" s="73">
        <v>35177.589999999997</v>
      </c>
      <c r="AE91" s="73">
        <v>150662.26</v>
      </c>
      <c r="AF91" s="73">
        <v>1140948.1399999999</v>
      </c>
      <c r="AG91" s="73">
        <v>259372.7</v>
      </c>
      <c r="AH91" s="73">
        <v>0</v>
      </c>
      <c r="AI91" s="73">
        <v>0</v>
      </c>
      <c r="AJ91" s="73">
        <v>0</v>
      </c>
      <c r="AK91" s="73">
        <v>120352.9</v>
      </c>
      <c r="AL91" s="73">
        <v>63618.43</v>
      </c>
      <c r="AM91" s="73">
        <v>72051.23</v>
      </c>
      <c r="AN91" s="73">
        <v>51600</v>
      </c>
      <c r="AO91" s="73">
        <v>0</v>
      </c>
      <c r="AP91" s="73">
        <v>40197.32</v>
      </c>
      <c r="AQ91" s="73">
        <v>12945.39</v>
      </c>
      <c r="AR91" s="73">
        <v>0</v>
      </c>
      <c r="AS91" s="73">
        <v>0</v>
      </c>
      <c r="AT91" s="73">
        <v>114452.01</v>
      </c>
      <c r="AU91" s="73">
        <v>5955887.25</v>
      </c>
    </row>
    <row r="92" spans="1:47">
      <c r="A92" s="4" t="s">
        <v>205</v>
      </c>
      <c r="B92" s="128">
        <v>11620.96</v>
      </c>
      <c r="C92" s="73">
        <v>0</v>
      </c>
      <c r="D92" s="73">
        <v>0</v>
      </c>
      <c r="E92" s="73">
        <v>22210.959999999999</v>
      </c>
      <c r="F92" s="73">
        <v>4646.1099999999997</v>
      </c>
      <c r="G92" s="73">
        <v>88125.23</v>
      </c>
      <c r="H92" s="73">
        <v>105.58</v>
      </c>
      <c r="I92" s="73">
        <v>0</v>
      </c>
      <c r="J92" s="73">
        <v>0</v>
      </c>
      <c r="K92" s="73">
        <v>18191.580000000002</v>
      </c>
      <c r="L92" s="73">
        <v>692127.14</v>
      </c>
      <c r="M92" s="73">
        <v>363495.65</v>
      </c>
      <c r="N92" s="73">
        <v>0</v>
      </c>
      <c r="O92" s="73">
        <v>2230.67</v>
      </c>
      <c r="P92" s="73">
        <v>1676.75</v>
      </c>
      <c r="Q92" s="73">
        <v>1394.32</v>
      </c>
      <c r="R92" s="73">
        <v>311338.5</v>
      </c>
      <c r="S92" s="73">
        <v>1252398.97</v>
      </c>
      <c r="T92" s="73">
        <v>73655.11</v>
      </c>
      <c r="U92" s="73">
        <v>0</v>
      </c>
      <c r="V92" s="73">
        <v>155993.28</v>
      </c>
      <c r="W92" s="73">
        <v>43283.85</v>
      </c>
      <c r="X92" s="73">
        <v>5362.32</v>
      </c>
      <c r="Y92" s="73">
        <v>3929.01</v>
      </c>
      <c r="Z92" s="73">
        <v>0</v>
      </c>
      <c r="AA92" s="73">
        <v>2215861.4</v>
      </c>
      <c r="AB92" s="73">
        <v>22275.27</v>
      </c>
      <c r="AC92" s="73">
        <v>143538.35</v>
      </c>
      <c r="AD92" s="73">
        <v>35529.839999999997</v>
      </c>
      <c r="AE92" s="73">
        <v>233312.72</v>
      </c>
      <c r="AF92" s="73">
        <v>1690555.42</v>
      </c>
      <c r="AG92" s="73">
        <v>292131.20000000001</v>
      </c>
      <c r="AH92" s="73">
        <v>0</v>
      </c>
      <c r="AI92" s="73">
        <v>0</v>
      </c>
      <c r="AJ92" s="73">
        <v>3200</v>
      </c>
      <c r="AK92" s="73">
        <v>0</v>
      </c>
      <c r="AL92" s="73">
        <v>119874.73</v>
      </c>
      <c r="AM92" s="73">
        <v>87187.26</v>
      </c>
      <c r="AN92" s="73">
        <v>44857.120000000003</v>
      </c>
      <c r="AO92" s="73">
        <v>0</v>
      </c>
      <c r="AP92" s="73">
        <v>27553.14</v>
      </c>
      <c r="AQ92" s="73">
        <v>21462.05</v>
      </c>
      <c r="AR92" s="73">
        <v>0</v>
      </c>
      <c r="AS92" s="73">
        <v>0</v>
      </c>
      <c r="AT92" s="73">
        <v>66332.23</v>
      </c>
      <c r="AU92" s="73">
        <v>8046827.6399999997</v>
      </c>
    </row>
    <row r="93" spans="1:47">
      <c r="A93" s="4" t="s">
        <v>206</v>
      </c>
      <c r="B93" s="127">
        <v>15071.19</v>
      </c>
      <c r="C93" s="73">
        <v>20202.59</v>
      </c>
      <c r="D93" s="73">
        <v>46831.11</v>
      </c>
      <c r="E93" s="73">
        <v>97335.55</v>
      </c>
      <c r="F93" s="73">
        <v>0</v>
      </c>
      <c r="G93" s="73">
        <v>4683.8599999999997</v>
      </c>
      <c r="H93" s="73">
        <v>0</v>
      </c>
      <c r="I93" s="73">
        <v>3329.21</v>
      </c>
      <c r="J93" s="73">
        <v>0</v>
      </c>
      <c r="K93" s="73">
        <v>30601.66</v>
      </c>
      <c r="L93" s="73">
        <v>735341.32</v>
      </c>
      <c r="M93" s="73">
        <v>334060.46999999997</v>
      </c>
      <c r="N93" s="73">
        <v>103.57</v>
      </c>
      <c r="O93" s="73">
        <v>1100.8</v>
      </c>
      <c r="P93" s="73">
        <v>149.01</v>
      </c>
      <c r="Q93" s="73">
        <v>0</v>
      </c>
      <c r="R93" s="73">
        <v>346070.21</v>
      </c>
      <c r="S93" s="73">
        <v>1561824.34</v>
      </c>
      <c r="T93" s="73">
        <v>115778.77</v>
      </c>
      <c r="U93" s="73">
        <v>0</v>
      </c>
      <c r="V93" s="73">
        <v>208514.55</v>
      </c>
      <c r="W93" s="73">
        <v>91547.73</v>
      </c>
      <c r="X93" s="73">
        <v>0</v>
      </c>
      <c r="Y93" s="73">
        <v>1668.91</v>
      </c>
      <c r="Z93" s="73">
        <v>3122239.9</v>
      </c>
      <c r="AA93" s="73">
        <v>0</v>
      </c>
      <c r="AB93" s="73">
        <v>40154.620000000003</v>
      </c>
      <c r="AC93" s="73">
        <v>271535.89</v>
      </c>
      <c r="AD93" s="73">
        <v>121624.47</v>
      </c>
      <c r="AE93" s="73">
        <v>187928.18</v>
      </c>
      <c r="AF93" s="73">
        <v>2204855.84</v>
      </c>
      <c r="AG93" s="73">
        <v>306481.40999999997</v>
      </c>
      <c r="AH93" s="73">
        <v>4632.26</v>
      </c>
      <c r="AI93" s="73">
        <v>0</v>
      </c>
      <c r="AJ93" s="73">
        <v>23544.29</v>
      </c>
      <c r="AK93" s="73">
        <v>127209.07</v>
      </c>
      <c r="AL93" s="73">
        <v>15840.77</v>
      </c>
      <c r="AM93" s="73">
        <v>87746.15</v>
      </c>
      <c r="AN93" s="73">
        <v>30118.95</v>
      </c>
      <c r="AO93" s="73">
        <v>0</v>
      </c>
      <c r="AP93" s="73">
        <v>38107.33</v>
      </c>
      <c r="AQ93" s="73">
        <v>17276.75</v>
      </c>
      <c r="AR93" s="73">
        <v>0</v>
      </c>
      <c r="AS93" s="73">
        <v>0</v>
      </c>
      <c r="AT93" s="73">
        <v>47696.38</v>
      </c>
      <c r="AU93" s="73">
        <v>10249109.619999999</v>
      </c>
    </row>
    <row r="94" spans="1:47">
      <c r="A94" s="4"/>
      <c r="B94" s="43">
        <f>SUBTOTAL(109,B82:B93)</f>
        <v>105561.18</v>
      </c>
      <c r="C94" s="43">
        <f t="shared" ref="C94:AU94" si="6">SUBTOTAL(109,C82:C93)</f>
        <v>46820.94</v>
      </c>
      <c r="D94" s="43">
        <f t="shared" si="6"/>
        <v>46831.11</v>
      </c>
      <c r="E94" s="43">
        <f t="shared" si="6"/>
        <v>370422.53</v>
      </c>
      <c r="F94" s="43">
        <f t="shared" si="6"/>
        <v>26689.82</v>
      </c>
      <c r="G94" s="43">
        <f t="shared" si="6"/>
        <v>931323.07</v>
      </c>
      <c r="H94" s="43">
        <f t="shared" si="6"/>
        <v>30241.96</v>
      </c>
      <c r="I94" s="43">
        <f t="shared" si="6"/>
        <v>8129.95</v>
      </c>
      <c r="J94" s="43">
        <f t="shared" si="6"/>
        <v>31.61</v>
      </c>
      <c r="K94" s="43">
        <f t="shared" si="6"/>
        <v>187004.02</v>
      </c>
      <c r="L94" s="43">
        <f t="shared" si="6"/>
        <v>8019982.6399999997</v>
      </c>
      <c r="M94" s="43">
        <f t="shared" si="6"/>
        <v>4116383.2199999997</v>
      </c>
      <c r="N94" s="43">
        <f t="shared" si="6"/>
        <v>619.66000000000008</v>
      </c>
      <c r="O94" s="43">
        <f t="shared" si="6"/>
        <v>11110.81</v>
      </c>
      <c r="P94" s="43">
        <f t="shared" si="6"/>
        <v>17250.2</v>
      </c>
      <c r="Q94" s="43">
        <f t="shared" si="6"/>
        <v>34486.53</v>
      </c>
      <c r="R94" s="43">
        <f t="shared" si="6"/>
        <v>3648378.26</v>
      </c>
      <c r="S94" s="43">
        <f t="shared" si="6"/>
        <v>11268721.810000001</v>
      </c>
      <c r="T94" s="43">
        <f t="shared" si="6"/>
        <v>390762.09</v>
      </c>
      <c r="U94" s="43">
        <f t="shared" si="6"/>
        <v>1040.18</v>
      </c>
      <c r="V94" s="43">
        <f t="shared" si="6"/>
        <v>1930214.48</v>
      </c>
      <c r="W94" s="43">
        <f t="shared" si="6"/>
        <v>422734.98999999993</v>
      </c>
      <c r="X94" s="43">
        <f t="shared" si="6"/>
        <v>37014.720000000001</v>
      </c>
      <c r="Y94" s="43">
        <f t="shared" si="6"/>
        <v>34210.210000000006</v>
      </c>
      <c r="Z94" s="43">
        <f t="shared" si="6"/>
        <v>3122342.2399999998</v>
      </c>
      <c r="AA94" s="43">
        <f t="shared" si="6"/>
        <v>8332083.8000000007</v>
      </c>
      <c r="AB94" s="43">
        <f t="shared" si="6"/>
        <v>495074.81</v>
      </c>
      <c r="AC94" s="43">
        <f t="shared" si="6"/>
        <v>3165515.98</v>
      </c>
      <c r="AD94" s="43">
        <f t="shared" si="6"/>
        <v>1267149.9000000001</v>
      </c>
      <c r="AE94" s="43">
        <f t="shared" si="6"/>
        <v>1655328.0399999998</v>
      </c>
      <c r="AF94" s="43">
        <f t="shared" si="6"/>
        <v>14193141.82</v>
      </c>
      <c r="AG94" s="43">
        <f t="shared" si="6"/>
        <v>2181206.84</v>
      </c>
      <c r="AH94" s="43">
        <f t="shared" si="6"/>
        <v>11244.41</v>
      </c>
      <c r="AI94" s="43">
        <f t="shared" si="6"/>
        <v>7988.27</v>
      </c>
      <c r="AJ94" s="43">
        <f t="shared" si="6"/>
        <v>49856.63</v>
      </c>
      <c r="AK94" s="43">
        <f t="shared" si="6"/>
        <v>1028416.9199999999</v>
      </c>
      <c r="AL94" s="43">
        <f t="shared" si="6"/>
        <v>781961.86</v>
      </c>
      <c r="AM94" s="43">
        <f t="shared" si="6"/>
        <v>1117330.8500000001</v>
      </c>
      <c r="AN94" s="43">
        <f t="shared" si="6"/>
        <v>560859.85</v>
      </c>
      <c r="AO94" s="43">
        <f t="shared" si="6"/>
        <v>0</v>
      </c>
      <c r="AP94" s="43">
        <f t="shared" si="6"/>
        <v>344159.7</v>
      </c>
      <c r="AQ94" s="43">
        <f t="shared" si="6"/>
        <v>75868.12</v>
      </c>
      <c r="AR94" s="43">
        <f t="shared" si="6"/>
        <v>0</v>
      </c>
      <c r="AS94" s="43">
        <f t="shared" si="6"/>
        <v>0</v>
      </c>
      <c r="AT94" s="43">
        <f t="shared" si="6"/>
        <v>773606.3</v>
      </c>
      <c r="AU94" s="43">
        <f t="shared" si="6"/>
        <v>68432651</v>
      </c>
    </row>
    <row r="95" spans="1:47" ht="18.75" customHeight="1">
      <c r="A95" s="96" t="s">
        <v>207</v>
      </c>
      <c r="B95" s="127">
        <v>11045.3</v>
      </c>
      <c r="C95" s="97">
        <v>8282.1200000000008</v>
      </c>
      <c r="D95" s="97">
        <v>0</v>
      </c>
      <c r="E95" s="97">
        <v>16243.23</v>
      </c>
      <c r="F95" s="97">
        <v>0</v>
      </c>
      <c r="G95" s="97">
        <v>101254.42</v>
      </c>
      <c r="H95" s="97">
        <v>0</v>
      </c>
      <c r="I95" s="97">
        <v>0</v>
      </c>
      <c r="J95" s="97">
        <v>0</v>
      </c>
      <c r="K95" s="97">
        <v>6977.3</v>
      </c>
      <c r="L95" s="97">
        <v>780243.79</v>
      </c>
      <c r="M95" s="97">
        <v>358746.29</v>
      </c>
      <c r="N95" s="97">
        <v>0</v>
      </c>
      <c r="O95" s="97">
        <v>0</v>
      </c>
      <c r="P95" s="97">
        <v>0</v>
      </c>
      <c r="Q95" s="97">
        <v>0</v>
      </c>
      <c r="R95" s="97">
        <v>292296.84000000003</v>
      </c>
      <c r="S95" s="97">
        <v>1559074.48</v>
      </c>
      <c r="T95" s="97">
        <v>16328.57</v>
      </c>
      <c r="U95" s="97">
        <v>0</v>
      </c>
      <c r="V95" s="97">
        <v>160693.72</v>
      </c>
      <c r="W95" s="97" t="s">
        <v>209</v>
      </c>
      <c r="X95" s="97">
        <v>7349.75</v>
      </c>
      <c r="Y95" s="97">
        <v>0</v>
      </c>
      <c r="Z95" s="97">
        <v>0</v>
      </c>
      <c r="AA95" s="97">
        <v>281971.76</v>
      </c>
      <c r="AB95" s="97">
        <v>62234.05</v>
      </c>
      <c r="AC95" s="97">
        <v>430987.78</v>
      </c>
      <c r="AD95" s="97">
        <v>174680.28</v>
      </c>
      <c r="AE95" s="97">
        <v>241697.26</v>
      </c>
      <c r="AF95" s="97">
        <v>850309.34</v>
      </c>
      <c r="AG95" s="97">
        <v>113380.64</v>
      </c>
      <c r="AH95" s="97">
        <v>4992.29</v>
      </c>
      <c r="AI95" s="97">
        <v>0</v>
      </c>
      <c r="AJ95" s="97">
        <v>4224.33</v>
      </c>
      <c r="AK95" s="97">
        <v>22373.18</v>
      </c>
      <c r="AL95" s="97">
        <v>49003.74</v>
      </c>
      <c r="AM95" s="97">
        <v>95751.59</v>
      </c>
      <c r="AN95" s="97">
        <v>10635.14</v>
      </c>
      <c r="AO95" s="97">
        <v>0</v>
      </c>
      <c r="AP95" s="97">
        <v>35939.47</v>
      </c>
      <c r="AQ95" s="97">
        <v>5534.98</v>
      </c>
      <c r="AR95" s="97">
        <v>0</v>
      </c>
      <c r="AS95" s="97">
        <v>0</v>
      </c>
      <c r="AT95" s="97">
        <v>73316.47</v>
      </c>
      <c r="AU95" s="98">
        <v>5885760.79</v>
      </c>
    </row>
    <row r="96" spans="1:47">
      <c r="A96" s="96" t="s">
        <v>219</v>
      </c>
      <c r="B96" s="128">
        <v>11997.42</v>
      </c>
      <c r="C96" s="73">
        <v>0</v>
      </c>
      <c r="D96" s="73">
        <v>27784.07</v>
      </c>
      <c r="E96" s="73">
        <v>0</v>
      </c>
      <c r="F96" s="73">
        <v>0</v>
      </c>
      <c r="G96" s="73">
        <v>58206.9</v>
      </c>
      <c r="H96" s="73">
        <v>1461.23</v>
      </c>
      <c r="I96" s="73">
        <v>0</v>
      </c>
      <c r="J96" s="73">
        <v>0</v>
      </c>
      <c r="K96" s="73">
        <v>3509.21</v>
      </c>
      <c r="L96" s="73">
        <v>690265.88</v>
      </c>
      <c r="M96" s="73">
        <v>320603.27</v>
      </c>
      <c r="N96" s="73">
        <v>0</v>
      </c>
      <c r="O96" s="73">
        <v>2298.52</v>
      </c>
      <c r="P96" s="73">
        <v>0</v>
      </c>
      <c r="Q96" s="73">
        <v>640.92999999999995</v>
      </c>
      <c r="R96" s="73">
        <v>309881.48</v>
      </c>
      <c r="S96" s="81">
        <v>1244889.3600000001</v>
      </c>
      <c r="T96" s="73">
        <v>12036.17</v>
      </c>
      <c r="U96" s="73">
        <v>287.63</v>
      </c>
      <c r="V96" s="73">
        <v>99573.35</v>
      </c>
      <c r="W96" s="73">
        <v>43883.16</v>
      </c>
      <c r="X96" s="73">
        <v>8900.5400000000009</v>
      </c>
      <c r="Y96" s="73">
        <v>121.87</v>
      </c>
      <c r="Z96" s="73">
        <v>0</v>
      </c>
      <c r="AA96" s="73">
        <v>474182.06</v>
      </c>
      <c r="AB96" s="73">
        <v>72739.649999999994</v>
      </c>
      <c r="AC96" s="73">
        <v>513249.68</v>
      </c>
      <c r="AD96" s="73">
        <v>191358.37</v>
      </c>
      <c r="AE96" s="73">
        <v>203323.46</v>
      </c>
      <c r="AF96" s="73" t="s">
        <v>220</v>
      </c>
      <c r="AG96" s="73">
        <v>281128.78999999998</v>
      </c>
      <c r="AH96" s="73">
        <v>0</v>
      </c>
      <c r="AI96" s="73">
        <v>0</v>
      </c>
      <c r="AJ96" s="73">
        <v>0</v>
      </c>
      <c r="AK96" s="73">
        <v>72022.8</v>
      </c>
      <c r="AL96" s="73">
        <v>73313.95</v>
      </c>
      <c r="AM96" s="73">
        <v>103256.5</v>
      </c>
      <c r="AN96" s="73">
        <v>54856.46</v>
      </c>
      <c r="AO96" s="73">
        <v>0</v>
      </c>
      <c r="AP96" s="73">
        <v>23180.26</v>
      </c>
      <c r="AQ96" s="73">
        <v>3517.26</v>
      </c>
      <c r="AR96" s="73">
        <v>0</v>
      </c>
      <c r="AS96" s="73">
        <v>0</v>
      </c>
      <c r="AT96" s="73">
        <v>63021.46</v>
      </c>
      <c r="AU96" s="106">
        <v>6190778.9900000002</v>
      </c>
    </row>
    <row r="97" spans="1:47">
      <c r="A97" s="96" t="s">
        <v>230</v>
      </c>
      <c r="B97" s="127">
        <v>9405.6200000000008</v>
      </c>
      <c r="C97" s="73">
        <v>3395.96</v>
      </c>
      <c r="D97" s="73">
        <v>0</v>
      </c>
      <c r="E97" s="73">
        <v>28962.93</v>
      </c>
      <c r="F97" s="73">
        <v>105.25</v>
      </c>
      <c r="G97" s="73">
        <v>108817.45</v>
      </c>
      <c r="H97" s="73">
        <v>8540.7900000000009</v>
      </c>
      <c r="I97" s="73">
        <v>0</v>
      </c>
      <c r="J97" s="73">
        <v>1.41</v>
      </c>
      <c r="K97" s="73">
        <v>16409.72</v>
      </c>
      <c r="L97" s="73">
        <v>692858.45</v>
      </c>
      <c r="M97" s="73">
        <v>346667.82</v>
      </c>
      <c r="N97" s="73">
        <v>0</v>
      </c>
      <c r="O97" s="73">
        <v>1157.7</v>
      </c>
      <c r="P97" s="73">
        <v>0</v>
      </c>
      <c r="Q97" s="73">
        <v>0</v>
      </c>
      <c r="R97" s="73">
        <v>267619.96999999997</v>
      </c>
      <c r="S97" s="81">
        <v>1349007.58</v>
      </c>
      <c r="T97" s="73">
        <v>19435.47</v>
      </c>
      <c r="U97" s="73">
        <v>0</v>
      </c>
      <c r="V97" s="73">
        <v>96973.1</v>
      </c>
      <c r="W97" s="73">
        <v>33082.19</v>
      </c>
      <c r="X97" s="73">
        <v>13869.65</v>
      </c>
      <c r="Y97" s="73">
        <v>3068.12</v>
      </c>
      <c r="Z97" s="73">
        <v>0</v>
      </c>
      <c r="AA97" s="81" t="s">
        <v>231</v>
      </c>
      <c r="AB97" s="73">
        <v>53544.58</v>
      </c>
      <c r="AC97" s="73">
        <v>504775.25</v>
      </c>
      <c r="AD97" s="73">
        <v>243398.66</v>
      </c>
      <c r="AE97" s="73">
        <v>183034.02</v>
      </c>
      <c r="AF97" s="73" t="s">
        <v>232</v>
      </c>
      <c r="AG97" s="73">
        <v>305727.34000000003</v>
      </c>
      <c r="AH97" s="73">
        <v>161966.48000000001</v>
      </c>
      <c r="AI97" s="73">
        <v>0</v>
      </c>
      <c r="AJ97" s="73">
        <v>0</v>
      </c>
      <c r="AK97" s="73">
        <v>0</v>
      </c>
      <c r="AL97" s="73">
        <v>87083.55</v>
      </c>
      <c r="AM97" s="73">
        <v>117965.54</v>
      </c>
      <c r="AN97" s="73">
        <v>21241.919999999998</v>
      </c>
      <c r="AO97" s="73">
        <v>0</v>
      </c>
      <c r="AP97" s="73">
        <v>26098.13</v>
      </c>
      <c r="AQ97" s="73">
        <v>4928.38</v>
      </c>
      <c r="AR97" s="73">
        <v>0</v>
      </c>
      <c r="AS97" s="73">
        <v>0</v>
      </c>
      <c r="AT97" s="73">
        <v>109231.42</v>
      </c>
      <c r="AU97" s="106">
        <v>7465702.8899999997</v>
      </c>
    </row>
    <row r="98" spans="1:47">
      <c r="A98" s="96" t="s">
        <v>233</v>
      </c>
      <c r="B98" s="128">
        <v>12164.09</v>
      </c>
      <c r="C98" s="73">
        <v>0</v>
      </c>
      <c r="D98" s="73">
        <v>0</v>
      </c>
      <c r="E98" s="73">
        <v>5913.78</v>
      </c>
      <c r="F98" s="73">
        <v>0</v>
      </c>
      <c r="G98" s="73">
        <v>18391.47</v>
      </c>
      <c r="H98" s="73">
        <v>0</v>
      </c>
      <c r="I98" s="73">
        <v>0</v>
      </c>
      <c r="J98" s="73">
        <v>0</v>
      </c>
      <c r="K98" s="73">
        <v>7310.87</v>
      </c>
      <c r="L98" s="73">
        <v>701691.33</v>
      </c>
      <c r="M98" s="73">
        <v>371775.41</v>
      </c>
      <c r="N98" s="73">
        <v>0</v>
      </c>
      <c r="O98" s="73">
        <v>0</v>
      </c>
      <c r="P98" s="73">
        <v>0</v>
      </c>
      <c r="Q98" s="73">
        <v>0</v>
      </c>
      <c r="R98" s="73">
        <v>321684.09999999998</v>
      </c>
      <c r="S98" s="81">
        <v>1056536.6200000001</v>
      </c>
      <c r="T98" s="73">
        <v>9616.2800000000007</v>
      </c>
      <c r="U98" s="73">
        <v>0</v>
      </c>
      <c r="V98" s="73">
        <v>86206.31</v>
      </c>
      <c r="W98" s="73">
        <v>0</v>
      </c>
      <c r="X98" s="73">
        <v>0</v>
      </c>
      <c r="Y98" s="73">
        <v>0</v>
      </c>
      <c r="Z98" s="73">
        <v>0</v>
      </c>
      <c r="AA98" s="73">
        <v>677156.96</v>
      </c>
      <c r="AB98" s="73">
        <v>17807.52</v>
      </c>
      <c r="AC98" s="73">
        <v>476330.04</v>
      </c>
      <c r="AD98" s="73">
        <v>244692.79</v>
      </c>
      <c r="AE98" s="73">
        <v>127004.63</v>
      </c>
      <c r="AF98" s="73">
        <v>996960.22</v>
      </c>
      <c r="AG98" s="73">
        <v>190574.22</v>
      </c>
      <c r="AH98" s="73">
        <v>0</v>
      </c>
      <c r="AI98" s="73">
        <v>0</v>
      </c>
      <c r="AJ98" s="73">
        <v>0</v>
      </c>
      <c r="AK98" s="73">
        <v>22004.76</v>
      </c>
      <c r="AL98" s="73">
        <v>68602.490000000005</v>
      </c>
      <c r="AM98" s="73">
        <v>100236.46</v>
      </c>
      <c r="AN98" s="73">
        <v>21680.14</v>
      </c>
      <c r="AO98" s="73">
        <v>0</v>
      </c>
      <c r="AP98" s="73">
        <v>40634.54</v>
      </c>
      <c r="AQ98" s="73">
        <v>6475.09</v>
      </c>
      <c r="AR98" s="73">
        <v>0</v>
      </c>
      <c r="AS98" s="73">
        <v>0</v>
      </c>
      <c r="AT98" s="73">
        <v>61580.52</v>
      </c>
      <c r="AU98" s="106">
        <v>5632257.0499999998</v>
      </c>
    </row>
    <row r="99" spans="1:47">
      <c r="A99" s="96" t="s">
        <v>234</v>
      </c>
      <c r="B99" s="127">
        <v>12845.55</v>
      </c>
      <c r="C99" s="73">
        <v>0</v>
      </c>
      <c r="D99" s="73">
        <v>0</v>
      </c>
      <c r="E99" s="73">
        <v>107.75</v>
      </c>
      <c r="F99" s="73">
        <v>0</v>
      </c>
      <c r="G99" s="73">
        <v>48537.29</v>
      </c>
      <c r="H99" s="73">
        <v>0</v>
      </c>
      <c r="I99" s="73">
        <v>0</v>
      </c>
      <c r="J99" s="73">
        <v>2233</v>
      </c>
      <c r="K99" s="73">
        <v>866.04</v>
      </c>
      <c r="L99" s="73">
        <v>731616.8</v>
      </c>
      <c r="M99" s="73">
        <v>327057.89</v>
      </c>
      <c r="N99" s="73">
        <v>0</v>
      </c>
      <c r="O99" s="73">
        <v>0</v>
      </c>
      <c r="P99" s="73">
        <v>0</v>
      </c>
      <c r="Q99" s="73">
        <v>100.34</v>
      </c>
      <c r="R99" s="73">
        <v>356430.98</v>
      </c>
      <c r="S99" s="81">
        <v>560793.26</v>
      </c>
      <c r="T99" s="73">
        <v>1147.25</v>
      </c>
      <c r="U99" s="73">
        <v>0</v>
      </c>
      <c r="V99" s="73">
        <v>119016.87</v>
      </c>
      <c r="W99" s="73">
        <v>33235</v>
      </c>
      <c r="X99" s="73">
        <v>0</v>
      </c>
      <c r="Y99" s="73">
        <v>2510</v>
      </c>
      <c r="Z99" s="73">
        <v>0</v>
      </c>
      <c r="AA99" s="73">
        <v>902513.37</v>
      </c>
      <c r="AB99" s="73">
        <v>10973.89</v>
      </c>
      <c r="AC99" s="73">
        <v>332131.14</v>
      </c>
      <c r="AD99" s="73">
        <v>130889.99</v>
      </c>
      <c r="AE99" s="73">
        <v>138776.32000000001</v>
      </c>
      <c r="AF99" s="73">
        <v>984250.94</v>
      </c>
      <c r="AG99" s="73">
        <v>164900.67000000001</v>
      </c>
      <c r="AH99" s="73">
        <v>0</v>
      </c>
      <c r="AI99" s="73">
        <v>0</v>
      </c>
      <c r="AJ99" s="73">
        <v>3000</v>
      </c>
      <c r="AK99" s="73">
        <v>15375.15</v>
      </c>
      <c r="AL99" s="73">
        <v>12970.7</v>
      </c>
      <c r="AM99" s="73">
        <v>79376.09</v>
      </c>
      <c r="AN99" s="73">
        <v>22018.26</v>
      </c>
      <c r="AO99" s="73">
        <v>0</v>
      </c>
      <c r="AP99" s="73">
        <v>33920.75</v>
      </c>
      <c r="AQ99" s="73">
        <v>4457.8100000000004</v>
      </c>
      <c r="AR99" s="73">
        <v>0</v>
      </c>
      <c r="AS99" s="73">
        <v>0</v>
      </c>
      <c r="AT99" s="73">
        <v>31799.94</v>
      </c>
      <c r="AU99" s="106">
        <v>5051007.49</v>
      </c>
    </row>
    <row r="100" spans="1:47">
      <c r="A100" s="96" t="s">
        <v>235</v>
      </c>
      <c r="B100" s="128">
        <v>11224.71</v>
      </c>
      <c r="C100" s="73">
        <v>13383.3</v>
      </c>
      <c r="D100" s="73">
        <v>0</v>
      </c>
      <c r="E100" s="73">
        <v>48850.52</v>
      </c>
      <c r="F100" s="73">
        <v>16078.02</v>
      </c>
      <c r="G100" s="73">
        <v>11719.4</v>
      </c>
      <c r="H100" s="73">
        <v>11334.03</v>
      </c>
      <c r="I100" s="73">
        <v>20.79</v>
      </c>
      <c r="J100" s="73">
        <v>0</v>
      </c>
      <c r="K100" s="73">
        <v>9266.0400000000009</v>
      </c>
      <c r="L100" s="73">
        <v>648788.9</v>
      </c>
      <c r="M100" s="73">
        <v>315277.46000000002</v>
      </c>
      <c r="N100" s="73">
        <v>0</v>
      </c>
      <c r="O100" s="73">
        <v>0</v>
      </c>
      <c r="P100" s="73">
        <v>266.95</v>
      </c>
      <c r="Q100" s="73">
        <v>5280.75</v>
      </c>
      <c r="R100" s="73">
        <v>357348.84</v>
      </c>
      <c r="S100" s="73">
        <v>326961.18</v>
      </c>
      <c r="T100" s="73">
        <v>2013.98</v>
      </c>
      <c r="U100" s="73">
        <v>0</v>
      </c>
      <c r="V100" s="73">
        <v>126180.45</v>
      </c>
      <c r="W100" s="73">
        <v>25170.76</v>
      </c>
      <c r="X100" s="73">
        <v>0</v>
      </c>
      <c r="Y100" s="73">
        <v>0</v>
      </c>
      <c r="Z100" s="73">
        <v>0</v>
      </c>
      <c r="AA100" s="73">
        <v>296170.76</v>
      </c>
      <c r="AB100" s="73">
        <v>60316.28</v>
      </c>
      <c r="AC100" s="73">
        <v>193950.53</v>
      </c>
      <c r="AD100" s="73">
        <v>56066.43</v>
      </c>
      <c r="AE100" s="73">
        <v>120662.81</v>
      </c>
      <c r="AF100" s="73" t="s">
        <v>236</v>
      </c>
      <c r="AG100" s="73">
        <v>151240.28</v>
      </c>
      <c r="AH100" s="73">
        <v>9528.7900000000009</v>
      </c>
      <c r="AI100" s="73">
        <v>0</v>
      </c>
      <c r="AJ100" s="73">
        <v>9471.8799999999992</v>
      </c>
      <c r="AK100" s="73">
        <v>97982.5</v>
      </c>
      <c r="AL100" s="73">
        <v>66114.22</v>
      </c>
      <c r="AM100" s="73">
        <v>89463.98</v>
      </c>
      <c r="AN100" s="73">
        <v>104437.81</v>
      </c>
      <c r="AO100" s="73">
        <v>0</v>
      </c>
      <c r="AP100" s="73">
        <v>36287.300000000003</v>
      </c>
      <c r="AQ100" s="73">
        <v>561.55999999999995</v>
      </c>
      <c r="AR100" s="73">
        <v>0</v>
      </c>
      <c r="AS100" s="73">
        <v>0</v>
      </c>
      <c r="AT100" s="73">
        <v>10826.85</v>
      </c>
      <c r="AU100" s="106">
        <v>4265823.38</v>
      </c>
    </row>
    <row r="101" spans="1:47">
      <c r="A101" s="96" t="s">
        <v>237</v>
      </c>
      <c r="B101" s="127">
        <v>12338.36</v>
      </c>
      <c r="C101" s="73">
        <v>0</v>
      </c>
      <c r="D101" s="73">
        <v>0</v>
      </c>
      <c r="E101" s="73">
        <v>76699.05</v>
      </c>
      <c r="F101" s="73">
        <v>12359.57</v>
      </c>
      <c r="G101" s="73">
        <v>33243.870000000003</v>
      </c>
      <c r="H101" s="73">
        <v>136.41</v>
      </c>
      <c r="I101" s="73">
        <v>0</v>
      </c>
      <c r="J101" s="73">
        <v>14263.96</v>
      </c>
      <c r="K101" s="73">
        <v>14263.96</v>
      </c>
      <c r="L101" s="73">
        <v>658562.5</v>
      </c>
      <c r="M101" s="73">
        <v>351189.71</v>
      </c>
      <c r="N101" s="73">
        <v>0</v>
      </c>
      <c r="O101" s="73">
        <v>0</v>
      </c>
      <c r="P101" s="73">
        <v>0</v>
      </c>
      <c r="Q101" s="73">
        <v>4887.38</v>
      </c>
      <c r="R101" s="73">
        <v>369667.67</v>
      </c>
      <c r="S101" s="73">
        <v>681661.12</v>
      </c>
      <c r="T101" s="73">
        <v>32289.06</v>
      </c>
      <c r="U101" s="73">
        <v>0</v>
      </c>
      <c r="V101" s="73">
        <v>139201.22</v>
      </c>
      <c r="W101" s="73">
        <v>47812.66</v>
      </c>
      <c r="X101" s="73">
        <v>7931.96</v>
      </c>
      <c r="Y101" s="73">
        <v>0</v>
      </c>
      <c r="Z101" s="73">
        <v>0</v>
      </c>
      <c r="AA101" s="73">
        <v>905746.85</v>
      </c>
      <c r="AB101" s="73">
        <v>13141.38</v>
      </c>
      <c r="AC101" s="73">
        <v>33189.08</v>
      </c>
      <c r="AD101" s="73">
        <v>33005.760000000002</v>
      </c>
      <c r="AE101" s="73">
        <v>212821.33</v>
      </c>
      <c r="AF101" s="73" t="s">
        <v>238</v>
      </c>
      <c r="AG101" s="73">
        <v>296973.40000000002</v>
      </c>
      <c r="AH101" s="73">
        <v>11469.04</v>
      </c>
      <c r="AI101" s="73">
        <v>0</v>
      </c>
      <c r="AJ101" s="73">
        <v>5627.39</v>
      </c>
      <c r="AK101" s="73">
        <v>88701.78</v>
      </c>
      <c r="AL101" s="73">
        <v>81708.91</v>
      </c>
      <c r="AM101" s="73">
        <v>108073.45</v>
      </c>
      <c r="AN101" s="73">
        <v>86034.32</v>
      </c>
      <c r="AO101" s="73">
        <v>0</v>
      </c>
      <c r="AP101" s="73">
        <v>30877.78</v>
      </c>
      <c r="AQ101" s="73">
        <v>292.52999999999997</v>
      </c>
      <c r="AR101" s="73">
        <v>0</v>
      </c>
      <c r="AS101" s="73">
        <v>0</v>
      </c>
      <c r="AT101" s="73">
        <v>23762.51</v>
      </c>
      <c r="AU101" s="106">
        <v>5815925.1500000004</v>
      </c>
    </row>
    <row r="102" spans="1:47">
      <c r="A102" s="96" t="s">
        <v>239</v>
      </c>
      <c r="B102" s="128">
        <v>8962.7099999999991</v>
      </c>
      <c r="C102" s="73">
        <v>3371.35</v>
      </c>
      <c r="D102" s="73">
        <v>0</v>
      </c>
      <c r="E102" s="73">
        <v>31615.86</v>
      </c>
      <c r="F102" s="73">
        <v>498.34</v>
      </c>
      <c r="G102" s="73">
        <v>120488.81</v>
      </c>
      <c r="H102" s="73">
        <v>4467.21</v>
      </c>
      <c r="I102" s="73">
        <v>0</v>
      </c>
      <c r="J102" s="73">
        <v>0</v>
      </c>
      <c r="K102" s="73">
        <v>20473.259999999998</v>
      </c>
      <c r="L102" s="73">
        <v>665584.46</v>
      </c>
      <c r="M102" s="73">
        <v>369341.71</v>
      </c>
      <c r="N102" s="73">
        <v>0</v>
      </c>
      <c r="O102" s="73">
        <v>0</v>
      </c>
      <c r="P102" s="73">
        <v>0</v>
      </c>
      <c r="Q102" s="73">
        <v>3169.4</v>
      </c>
      <c r="R102" s="73">
        <v>287877.86</v>
      </c>
      <c r="S102" s="81">
        <v>1007415.72</v>
      </c>
      <c r="T102" s="73">
        <v>34992.019999999997</v>
      </c>
      <c r="U102" s="73">
        <v>0</v>
      </c>
      <c r="V102" s="73">
        <v>161020.15</v>
      </c>
      <c r="W102" s="81" t="s">
        <v>240</v>
      </c>
      <c r="X102" s="73">
        <v>10906.54</v>
      </c>
      <c r="Y102" s="73">
        <v>0</v>
      </c>
      <c r="Z102" s="73">
        <v>0</v>
      </c>
      <c r="AA102" s="73">
        <v>839431.96</v>
      </c>
      <c r="AB102" s="73">
        <v>79913.350000000006</v>
      </c>
      <c r="AC102" s="73">
        <v>147660.20000000001</v>
      </c>
      <c r="AD102" s="73">
        <v>47289.62</v>
      </c>
      <c r="AE102" s="73">
        <v>178160.61</v>
      </c>
      <c r="AF102" s="73" t="s">
        <v>241</v>
      </c>
      <c r="AG102" s="73">
        <v>211224.65</v>
      </c>
      <c r="AH102" s="73">
        <v>0</v>
      </c>
      <c r="AI102" s="73">
        <v>0</v>
      </c>
      <c r="AJ102" s="73">
        <v>0</v>
      </c>
      <c r="AK102" s="73">
        <v>69994.289999999994</v>
      </c>
      <c r="AL102" s="73">
        <v>60842.86</v>
      </c>
      <c r="AM102" s="73">
        <v>93152.4</v>
      </c>
      <c r="AN102" s="73">
        <v>99998</v>
      </c>
      <c r="AO102" s="73">
        <v>0</v>
      </c>
      <c r="AP102" s="73">
        <v>41741.839999999997</v>
      </c>
      <c r="AQ102" s="73">
        <v>153.16999999999999</v>
      </c>
      <c r="AR102" s="73">
        <v>0</v>
      </c>
      <c r="AS102" s="73">
        <v>0</v>
      </c>
      <c r="AT102" s="73">
        <v>24153.14</v>
      </c>
      <c r="AU102" s="106">
        <v>5678479.5499999998</v>
      </c>
    </row>
    <row r="103" spans="1:47">
      <c r="A103" s="96" t="s">
        <v>242</v>
      </c>
      <c r="B103" s="127">
        <v>5004.37</v>
      </c>
      <c r="C103" s="73">
        <v>0</v>
      </c>
      <c r="D103" s="73">
        <v>0</v>
      </c>
      <c r="E103" s="73">
        <v>10733.87</v>
      </c>
      <c r="F103" s="73">
        <v>6455.5</v>
      </c>
      <c r="G103" s="73">
        <v>68296.94</v>
      </c>
      <c r="H103" s="73">
        <v>0</v>
      </c>
      <c r="I103" s="73">
        <v>0</v>
      </c>
      <c r="J103" s="73">
        <v>0</v>
      </c>
      <c r="K103" s="73">
        <v>7980.2</v>
      </c>
      <c r="L103" s="73">
        <v>684241.97</v>
      </c>
      <c r="M103" s="73">
        <v>359199.68</v>
      </c>
      <c r="N103" s="73">
        <v>0</v>
      </c>
      <c r="O103" s="73">
        <v>0</v>
      </c>
      <c r="P103" s="73">
        <v>4022.7</v>
      </c>
      <c r="Q103" s="73">
        <v>838.82</v>
      </c>
      <c r="R103" s="73">
        <v>342538.9</v>
      </c>
      <c r="S103" s="81">
        <v>1113330.7</v>
      </c>
      <c r="T103" s="73">
        <v>19172.91</v>
      </c>
      <c r="U103" s="73">
        <v>0</v>
      </c>
      <c r="V103" s="73">
        <v>133026.01</v>
      </c>
      <c r="W103" s="81" t="s">
        <v>243</v>
      </c>
      <c r="X103" s="73">
        <v>0</v>
      </c>
      <c r="Y103" s="73">
        <v>37.18</v>
      </c>
      <c r="Z103" s="73">
        <v>0</v>
      </c>
      <c r="AA103" s="73">
        <v>492221.79</v>
      </c>
      <c r="AB103" s="73">
        <v>145453.22</v>
      </c>
      <c r="AC103" s="73">
        <v>122598.93</v>
      </c>
      <c r="AD103" s="73">
        <v>40609.08</v>
      </c>
      <c r="AE103" s="73">
        <v>167734.95000000001</v>
      </c>
      <c r="AF103" s="73" t="s">
        <v>244</v>
      </c>
      <c r="AG103" s="73">
        <v>85854.77</v>
      </c>
      <c r="AH103" s="73">
        <v>0</v>
      </c>
      <c r="AI103" s="73">
        <v>0</v>
      </c>
      <c r="AJ103" s="73">
        <v>0</v>
      </c>
      <c r="AK103" s="73">
        <v>74200.990000000005</v>
      </c>
      <c r="AL103" s="73">
        <v>16536.29</v>
      </c>
      <c r="AM103" s="73">
        <v>68713.960000000006</v>
      </c>
      <c r="AN103" s="73">
        <v>48856</v>
      </c>
      <c r="AO103" s="73">
        <v>0</v>
      </c>
      <c r="AP103" s="73">
        <v>48751.51</v>
      </c>
      <c r="AQ103" s="73">
        <v>136.44999999999999</v>
      </c>
      <c r="AR103" s="73">
        <v>0</v>
      </c>
      <c r="AS103" s="73">
        <v>0</v>
      </c>
      <c r="AT103" s="73">
        <v>21466.97</v>
      </c>
      <c r="AU103" s="106">
        <v>5223065.1500000004</v>
      </c>
    </row>
    <row r="104" spans="1:47">
      <c r="A104" s="96" t="s">
        <v>245</v>
      </c>
      <c r="B104" s="128">
        <v>1579.05</v>
      </c>
      <c r="C104" s="81">
        <v>0</v>
      </c>
      <c r="D104" s="81">
        <v>0</v>
      </c>
      <c r="E104" s="81">
        <v>0</v>
      </c>
      <c r="F104" s="81">
        <v>5385.41</v>
      </c>
      <c r="G104" s="81">
        <v>73189.440000000002</v>
      </c>
      <c r="H104" s="81">
        <v>0</v>
      </c>
      <c r="I104" s="81">
        <v>0</v>
      </c>
      <c r="J104" s="81">
        <v>0</v>
      </c>
      <c r="K104" s="81">
        <v>12663.8</v>
      </c>
      <c r="L104" s="81">
        <v>743062.7</v>
      </c>
      <c r="M104" s="81">
        <v>373865.55</v>
      </c>
      <c r="N104" s="81">
        <v>0</v>
      </c>
      <c r="O104" s="81">
        <v>52.39</v>
      </c>
      <c r="P104" s="81">
        <v>0</v>
      </c>
      <c r="Q104" s="81">
        <v>0</v>
      </c>
      <c r="R104" s="81">
        <v>330577.74</v>
      </c>
      <c r="S104" s="81">
        <v>1046798.95</v>
      </c>
      <c r="T104" s="81">
        <v>39986.71</v>
      </c>
      <c r="U104" s="81">
        <v>0</v>
      </c>
      <c r="V104" s="81">
        <v>137404.35999999999</v>
      </c>
      <c r="W104" s="81">
        <v>62916.480000000003</v>
      </c>
      <c r="X104" s="81">
        <v>6212.5</v>
      </c>
      <c r="Y104" s="81">
        <v>3527.82</v>
      </c>
      <c r="Z104" s="81">
        <v>0</v>
      </c>
      <c r="AA104" s="81" t="s">
        <v>246</v>
      </c>
      <c r="AB104" s="81">
        <v>5315.23</v>
      </c>
      <c r="AC104" s="81">
        <v>53882.21</v>
      </c>
      <c r="AD104" s="81">
        <v>34938.25</v>
      </c>
      <c r="AE104" s="81">
        <v>153438.85</v>
      </c>
      <c r="AF104" s="81" t="s">
        <v>247</v>
      </c>
      <c r="AG104" s="81">
        <v>217215.4</v>
      </c>
      <c r="AH104" s="81">
        <v>0</v>
      </c>
      <c r="AI104" s="81">
        <v>0</v>
      </c>
      <c r="AJ104" s="81">
        <v>0</v>
      </c>
      <c r="AK104" s="81">
        <v>124501.57</v>
      </c>
      <c r="AL104" s="81">
        <v>101596.61</v>
      </c>
      <c r="AM104" s="81">
        <v>67551.89</v>
      </c>
      <c r="AN104" s="81">
        <v>52014.19</v>
      </c>
      <c r="AO104" s="81">
        <v>0</v>
      </c>
      <c r="AP104" s="81">
        <v>41067.64</v>
      </c>
      <c r="AQ104" s="81">
        <v>8144.1</v>
      </c>
      <c r="AR104" s="81">
        <v>0</v>
      </c>
      <c r="AS104" s="81">
        <v>0</v>
      </c>
      <c r="AT104" s="81">
        <v>91164.43</v>
      </c>
      <c r="AU104" s="106">
        <v>6354298.0099999998</v>
      </c>
    </row>
    <row r="105" spans="1:47">
      <c r="A105" s="96" t="s">
        <v>248</v>
      </c>
      <c r="B105" s="127">
        <v>3914.1</v>
      </c>
      <c r="C105" s="73">
        <v>10160.86</v>
      </c>
      <c r="D105" s="73">
        <v>0</v>
      </c>
      <c r="E105" s="73">
        <v>52734.91</v>
      </c>
      <c r="F105" s="73">
        <v>7557.83</v>
      </c>
      <c r="G105" s="73">
        <v>81601.88</v>
      </c>
      <c r="H105" s="73">
        <v>4281.03</v>
      </c>
      <c r="I105" s="73">
        <v>0</v>
      </c>
      <c r="J105" s="73">
        <v>0</v>
      </c>
      <c r="K105" s="73">
        <v>4653.33</v>
      </c>
      <c r="L105" s="73">
        <v>702513.44</v>
      </c>
      <c r="M105" s="73">
        <v>350001.07</v>
      </c>
      <c r="N105" s="73">
        <v>0</v>
      </c>
      <c r="O105" s="73">
        <v>2387.6799999999998</v>
      </c>
      <c r="P105" s="73">
        <v>6848.01</v>
      </c>
      <c r="Q105" s="73">
        <v>1504.11</v>
      </c>
      <c r="R105" s="73">
        <v>317125.15999999997</v>
      </c>
      <c r="S105" s="81">
        <v>1474877.97</v>
      </c>
      <c r="T105" s="73">
        <v>64329.77</v>
      </c>
      <c r="U105" s="73">
        <v>0</v>
      </c>
      <c r="V105" s="73">
        <v>168851.53</v>
      </c>
      <c r="W105" s="81" t="s">
        <v>249</v>
      </c>
      <c r="X105" s="73">
        <v>2511.64</v>
      </c>
      <c r="Y105" s="73">
        <v>0</v>
      </c>
      <c r="Z105" s="73">
        <v>0</v>
      </c>
      <c r="AA105" s="81" t="s">
        <v>250</v>
      </c>
      <c r="AB105" s="73">
        <v>22691.18</v>
      </c>
      <c r="AC105" s="73">
        <v>85408.98</v>
      </c>
      <c r="AD105" s="73">
        <v>59848.639999999999</v>
      </c>
      <c r="AE105" s="73">
        <v>154628.94</v>
      </c>
      <c r="AF105" s="73" t="s">
        <v>251</v>
      </c>
      <c r="AG105" s="73">
        <v>405622.26</v>
      </c>
      <c r="AH105" s="73">
        <v>0</v>
      </c>
      <c r="AI105" s="73">
        <v>0</v>
      </c>
      <c r="AJ105" s="73">
        <v>4650</v>
      </c>
      <c r="AK105" s="73">
        <v>41375.5</v>
      </c>
      <c r="AL105" s="73">
        <v>54379.79</v>
      </c>
      <c r="AM105" s="73">
        <v>57191.67</v>
      </c>
      <c r="AN105" s="73">
        <v>50582.82</v>
      </c>
      <c r="AO105" s="73">
        <v>0</v>
      </c>
      <c r="AP105" s="73">
        <v>39829.75</v>
      </c>
      <c r="AQ105" s="73">
        <v>14828.58</v>
      </c>
      <c r="AR105" s="73">
        <v>0</v>
      </c>
      <c r="AS105" s="73">
        <v>0</v>
      </c>
      <c r="AT105" s="73">
        <v>162977.72</v>
      </c>
      <c r="AU105" s="106">
        <v>7961123.7800000003</v>
      </c>
    </row>
    <row r="106" spans="1:47">
      <c r="A106" s="96" t="s">
        <v>252</v>
      </c>
      <c r="B106" s="128">
        <v>3028.1</v>
      </c>
      <c r="C106" s="73">
        <v>0</v>
      </c>
      <c r="D106" s="73">
        <v>0</v>
      </c>
      <c r="E106" s="1">
        <v>96.26</v>
      </c>
      <c r="F106" s="1">
        <v>10642.48</v>
      </c>
      <c r="G106" s="1">
        <v>9902.67</v>
      </c>
      <c r="H106" s="73">
        <v>0</v>
      </c>
      <c r="I106" s="73">
        <v>0</v>
      </c>
      <c r="J106" s="73">
        <v>0</v>
      </c>
      <c r="K106" s="1">
        <v>16841.060000000001</v>
      </c>
      <c r="L106" s="1">
        <v>651141.17000000004</v>
      </c>
      <c r="M106" s="1">
        <v>289497.89</v>
      </c>
      <c r="N106" s="1">
        <v>28.56</v>
      </c>
      <c r="O106" s="1">
        <v>62.96</v>
      </c>
      <c r="P106" s="1">
        <v>1242.8900000000001</v>
      </c>
      <c r="Q106" s="73">
        <v>0</v>
      </c>
      <c r="R106" s="1">
        <v>338834.42</v>
      </c>
      <c r="S106" s="81">
        <v>1536170.36</v>
      </c>
      <c r="T106" s="1">
        <v>19355.23</v>
      </c>
      <c r="U106" s="73">
        <v>0</v>
      </c>
      <c r="V106" s="1">
        <v>177856.37</v>
      </c>
      <c r="W106" s="80" t="s">
        <v>255</v>
      </c>
      <c r="X106" s="1">
        <v>11220.34</v>
      </c>
      <c r="Y106" s="1">
        <v>1880.48</v>
      </c>
      <c r="Z106" s="73">
        <v>0</v>
      </c>
      <c r="AA106" s="80" t="s">
        <v>256</v>
      </c>
      <c r="AB106" s="1">
        <v>42387.98</v>
      </c>
      <c r="AC106" s="1">
        <v>270309.52</v>
      </c>
      <c r="AD106" s="1">
        <v>152407.53</v>
      </c>
      <c r="AE106" s="1">
        <v>198273.61</v>
      </c>
      <c r="AF106" s="1" t="s">
        <v>257</v>
      </c>
      <c r="AG106" s="1">
        <v>164792.06</v>
      </c>
      <c r="AH106" s="73">
        <v>0</v>
      </c>
      <c r="AI106" s="73">
        <v>0</v>
      </c>
      <c r="AJ106" s="1">
        <v>11011.78</v>
      </c>
      <c r="AK106" s="1">
        <v>73448.34</v>
      </c>
      <c r="AL106" s="1">
        <v>27470.639999999999</v>
      </c>
      <c r="AM106" s="1">
        <v>75616.67</v>
      </c>
      <c r="AN106" s="1">
        <v>36569.69</v>
      </c>
      <c r="AO106" s="73">
        <v>0</v>
      </c>
      <c r="AP106" s="1">
        <v>32888.699999999997</v>
      </c>
      <c r="AQ106" s="1">
        <v>17640.259999999998</v>
      </c>
      <c r="AR106" s="73">
        <v>0</v>
      </c>
      <c r="AS106" s="73">
        <v>0</v>
      </c>
      <c r="AT106" s="1">
        <v>38101.089999999997</v>
      </c>
      <c r="AU106" s="106">
        <v>9580804.1400000006</v>
      </c>
    </row>
    <row r="107" spans="1:47">
      <c r="B107" s="43">
        <f>SUBTOTAL(109,B95:B106)</f>
        <v>103509.38000000002</v>
      </c>
      <c r="C107" s="43">
        <f t="shared" ref="C107:AT107" si="7">SUBTOTAL(109,C95:C106)</f>
        <v>38593.589999999997</v>
      </c>
      <c r="D107" s="43">
        <f t="shared" si="7"/>
        <v>27784.07</v>
      </c>
      <c r="E107" s="43">
        <f t="shared" si="7"/>
        <v>271958.16000000003</v>
      </c>
      <c r="F107" s="43">
        <f t="shared" si="7"/>
        <v>59082.399999999994</v>
      </c>
      <c r="G107" s="43">
        <f t="shared" si="7"/>
        <v>733650.54</v>
      </c>
      <c r="H107" s="43">
        <f t="shared" si="7"/>
        <v>30220.7</v>
      </c>
      <c r="I107" s="43">
        <f t="shared" si="7"/>
        <v>20.79</v>
      </c>
      <c r="J107" s="43">
        <f t="shared" si="7"/>
        <v>16498.37</v>
      </c>
      <c r="K107" s="43">
        <f t="shared" si="7"/>
        <v>121214.79000000001</v>
      </c>
      <c r="L107" s="43">
        <f t="shared" si="7"/>
        <v>8350571.3900000006</v>
      </c>
      <c r="M107" s="43">
        <f t="shared" si="7"/>
        <v>4133223.75</v>
      </c>
      <c r="N107" s="43">
        <f t="shared" si="7"/>
        <v>28.56</v>
      </c>
      <c r="O107" s="43">
        <f t="shared" si="7"/>
        <v>5959.25</v>
      </c>
      <c r="P107" s="43">
        <f t="shared" si="7"/>
        <v>12380.55</v>
      </c>
      <c r="Q107" s="43">
        <f t="shared" si="7"/>
        <v>16421.73</v>
      </c>
      <c r="R107" s="43">
        <f t="shared" si="7"/>
        <v>3891883.96</v>
      </c>
      <c r="S107" s="43">
        <f t="shared" si="7"/>
        <v>12957517.299999999</v>
      </c>
      <c r="T107" s="43">
        <f t="shared" si="7"/>
        <v>270703.42</v>
      </c>
      <c r="U107" s="43">
        <f t="shared" si="7"/>
        <v>287.63</v>
      </c>
      <c r="V107" s="43">
        <f t="shared" si="7"/>
        <v>1606003.44</v>
      </c>
      <c r="W107" s="43">
        <f t="shared" si="7"/>
        <v>246100.25000000003</v>
      </c>
      <c r="X107" s="43">
        <f t="shared" si="7"/>
        <v>68902.92</v>
      </c>
      <c r="Y107" s="43">
        <f t="shared" si="7"/>
        <v>11145.47</v>
      </c>
      <c r="Z107" s="43">
        <f t="shared" si="7"/>
        <v>0</v>
      </c>
      <c r="AA107" s="43">
        <f t="shared" si="7"/>
        <v>4869395.5100000007</v>
      </c>
      <c r="AB107" s="43">
        <f t="shared" si="7"/>
        <v>586518.30999999994</v>
      </c>
      <c r="AC107" s="43">
        <f t="shared" si="7"/>
        <v>3164473.3400000003</v>
      </c>
      <c r="AD107" s="43">
        <f t="shared" si="7"/>
        <v>1409185.4000000001</v>
      </c>
      <c r="AE107" s="43">
        <f t="shared" si="7"/>
        <v>2079556.79</v>
      </c>
      <c r="AF107" s="43">
        <f t="shared" si="7"/>
        <v>2831520.5</v>
      </c>
      <c r="AG107" s="43">
        <f t="shared" si="7"/>
        <v>2588634.48</v>
      </c>
      <c r="AH107" s="43">
        <f t="shared" si="7"/>
        <v>187956.60000000003</v>
      </c>
      <c r="AI107" s="43">
        <f t="shared" si="7"/>
        <v>0</v>
      </c>
      <c r="AJ107" s="43">
        <f t="shared" si="7"/>
        <v>37985.379999999997</v>
      </c>
      <c r="AK107" s="43">
        <f t="shared" si="7"/>
        <v>701980.86</v>
      </c>
      <c r="AL107" s="43">
        <f t="shared" si="7"/>
        <v>699623.75000000012</v>
      </c>
      <c r="AM107" s="43">
        <f t="shared" si="7"/>
        <v>1056350.2</v>
      </c>
      <c r="AN107" s="43">
        <f t="shared" si="7"/>
        <v>608924.75</v>
      </c>
      <c r="AO107" s="43">
        <f t="shared" si="7"/>
        <v>0</v>
      </c>
      <c r="AP107" s="43">
        <f t="shared" si="7"/>
        <v>431217.67000000004</v>
      </c>
      <c r="AQ107" s="43">
        <f t="shared" si="7"/>
        <v>66670.17</v>
      </c>
      <c r="AR107" s="43">
        <f t="shared" si="7"/>
        <v>0</v>
      </c>
      <c r="AS107" s="43">
        <f t="shared" si="7"/>
        <v>0</v>
      </c>
      <c r="AT107" s="43">
        <f t="shared" si="7"/>
        <v>711402.52</v>
      </c>
      <c r="AU107" s="140">
        <f>SUBTOTAL(109,AU95:AU106)</f>
        <v>75105026.370000005</v>
      </c>
    </row>
    <row r="108" spans="1:47">
      <c r="A108" s="96" t="s">
        <v>259</v>
      </c>
      <c r="B108" s="73">
        <v>2585.1</v>
      </c>
      <c r="C108" s="73">
        <v>0</v>
      </c>
      <c r="D108" s="73">
        <v>0</v>
      </c>
      <c r="E108" s="73">
        <v>0</v>
      </c>
      <c r="F108" s="73">
        <v>0</v>
      </c>
      <c r="G108" s="73">
        <v>41593.67</v>
      </c>
      <c r="H108" s="73">
        <v>0</v>
      </c>
      <c r="I108" s="73">
        <v>0</v>
      </c>
      <c r="J108" s="73">
        <v>3647.5</v>
      </c>
      <c r="K108" s="73">
        <v>26279.27</v>
      </c>
      <c r="L108" s="73">
        <v>756452.16</v>
      </c>
      <c r="M108" s="73">
        <v>327137.52</v>
      </c>
      <c r="N108" s="73">
        <v>0</v>
      </c>
      <c r="O108" s="73">
        <v>296.29000000000002</v>
      </c>
      <c r="P108" s="73">
        <v>2844.02</v>
      </c>
      <c r="Q108" s="73">
        <v>0</v>
      </c>
      <c r="R108" s="73">
        <v>257135</v>
      </c>
      <c r="S108" s="73">
        <v>1740145.96</v>
      </c>
      <c r="T108" s="73">
        <v>10537.48</v>
      </c>
      <c r="U108" s="73">
        <v>0</v>
      </c>
      <c r="V108" s="73">
        <v>136507.19</v>
      </c>
      <c r="W108" s="73">
        <v>0</v>
      </c>
      <c r="X108" s="73">
        <v>7773.17</v>
      </c>
      <c r="Y108" s="73">
        <v>2049.42</v>
      </c>
      <c r="Z108" s="73">
        <v>667.25</v>
      </c>
      <c r="AA108" s="73">
        <v>603310.24</v>
      </c>
      <c r="AB108" s="73">
        <v>22589.9</v>
      </c>
      <c r="AC108" s="73">
        <v>371887.01</v>
      </c>
      <c r="AD108" s="73">
        <v>189616.75</v>
      </c>
      <c r="AE108" s="73">
        <v>249743.62</v>
      </c>
      <c r="AF108" s="73">
        <v>1148229.46</v>
      </c>
      <c r="AG108" s="73">
        <v>88673.279999999999</v>
      </c>
      <c r="AH108" s="73">
        <v>0</v>
      </c>
      <c r="AI108" s="73">
        <v>0</v>
      </c>
      <c r="AJ108" s="73">
        <v>0</v>
      </c>
      <c r="AK108" s="73">
        <v>62345.27</v>
      </c>
      <c r="AL108" s="73">
        <v>80862.710000000006</v>
      </c>
      <c r="AM108" s="73">
        <v>59120.83</v>
      </c>
      <c r="AN108" s="73">
        <v>10471.469999999999</v>
      </c>
      <c r="AO108" s="73">
        <v>0</v>
      </c>
      <c r="AP108" s="73">
        <v>37538.879999999997</v>
      </c>
      <c r="AQ108" s="73">
        <v>8274.83</v>
      </c>
      <c r="AR108" s="73">
        <v>0</v>
      </c>
      <c r="AS108" s="73">
        <v>0</v>
      </c>
      <c r="AT108" s="73">
        <v>50304.24</v>
      </c>
      <c r="AU108" s="73">
        <f>SUM(Tabla3[[#This Row],[0801120000]:[ 0810909000]])</f>
        <v>6298619.4900000002</v>
      </c>
    </row>
    <row r="109" spans="1:47" s="135" customFormat="1">
      <c r="A109" s="145" t="s">
        <v>311</v>
      </c>
      <c r="B109" s="73">
        <v>375.84</v>
      </c>
      <c r="C109" s="73">
        <v>459.04</v>
      </c>
      <c r="D109" s="73">
        <v>0</v>
      </c>
      <c r="E109" s="73">
        <v>36335.49</v>
      </c>
      <c r="F109" s="73">
        <v>0</v>
      </c>
      <c r="G109" s="73">
        <v>105442.59</v>
      </c>
      <c r="H109" s="73">
        <v>10934.37</v>
      </c>
      <c r="I109" s="73">
        <v>0</v>
      </c>
      <c r="J109" s="73">
        <v>0</v>
      </c>
      <c r="K109" s="73">
        <v>17000.330000000002</v>
      </c>
      <c r="L109" s="73">
        <v>737432.98</v>
      </c>
      <c r="M109" s="73">
        <v>319868.24</v>
      </c>
      <c r="N109" s="73">
        <v>0</v>
      </c>
      <c r="O109" s="73">
        <v>2916.88</v>
      </c>
      <c r="P109" s="73">
        <v>6090.54</v>
      </c>
      <c r="Q109" s="73">
        <v>6017.85</v>
      </c>
      <c r="R109" s="73">
        <v>261214.23</v>
      </c>
      <c r="S109" s="73">
        <v>1384043.91</v>
      </c>
      <c r="T109" s="73">
        <v>18449.84</v>
      </c>
      <c r="U109" s="73">
        <v>0</v>
      </c>
      <c r="V109" s="73">
        <v>121642.3</v>
      </c>
      <c r="W109" s="73">
        <v>0</v>
      </c>
      <c r="X109" s="73">
        <v>9655.51</v>
      </c>
      <c r="Y109" s="73">
        <v>3000.75</v>
      </c>
      <c r="Z109" s="73">
        <v>0</v>
      </c>
      <c r="AA109" s="73">
        <v>642796.24</v>
      </c>
      <c r="AB109" s="73">
        <v>67415.600000000006</v>
      </c>
      <c r="AC109" s="73">
        <v>335331.71000000002</v>
      </c>
      <c r="AD109" s="73">
        <v>205411.08</v>
      </c>
      <c r="AE109" s="73">
        <v>255856.05</v>
      </c>
      <c r="AF109" s="73">
        <v>757933.52</v>
      </c>
      <c r="AG109" s="73">
        <v>348391.66</v>
      </c>
      <c r="AH109" s="73">
        <v>0</v>
      </c>
      <c r="AI109" s="73">
        <v>0</v>
      </c>
      <c r="AJ109" s="73">
        <v>0</v>
      </c>
      <c r="AK109" s="73">
        <v>96734.080000000002</v>
      </c>
      <c r="AL109" s="73">
        <v>70795.570000000007</v>
      </c>
      <c r="AM109" s="73">
        <v>62659.49</v>
      </c>
      <c r="AN109" s="73">
        <v>64759.02</v>
      </c>
      <c r="AO109" s="73">
        <v>0</v>
      </c>
      <c r="AP109" s="73">
        <v>23479</v>
      </c>
      <c r="AQ109" s="73">
        <v>7285.71</v>
      </c>
      <c r="AR109" s="73">
        <v>0</v>
      </c>
      <c r="AS109" s="73">
        <v>0</v>
      </c>
      <c r="AT109" s="73">
        <v>67149.97</v>
      </c>
      <c r="AU109" s="73">
        <f>SUM(Tabla3[[#This Row],[0801120000]:[ 0810909000]])</f>
        <v>6046879.3899999987</v>
      </c>
    </row>
    <row r="110" spans="1:47" s="135" customFormat="1">
      <c r="A110" s="145" t="s">
        <v>371</v>
      </c>
      <c r="B110" s="73">
        <v>548.70000000000005</v>
      </c>
      <c r="C110" s="73">
        <v>0</v>
      </c>
      <c r="D110" s="73">
        <v>2827.2</v>
      </c>
      <c r="E110" s="73">
        <v>58216.32</v>
      </c>
      <c r="F110" s="73">
        <v>983.48</v>
      </c>
      <c r="G110" s="73">
        <v>120920.13</v>
      </c>
      <c r="H110" s="73">
        <v>13040.61</v>
      </c>
      <c r="I110" s="73">
        <v>0</v>
      </c>
      <c r="J110" s="73">
        <v>0</v>
      </c>
      <c r="K110" s="73">
        <v>19374.71</v>
      </c>
      <c r="L110" s="73">
        <v>786908.61</v>
      </c>
      <c r="M110" s="73">
        <v>374310.12</v>
      </c>
      <c r="N110" s="73">
        <v>0</v>
      </c>
      <c r="O110" s="73">
        <v>2271.5100000000002</v>
      </c>
      <c r="P110" s="73">
        <v>4228.07</v>
      </c>
      <c r="Q110" s="73">
        <v>2570.9699999999998</v>
      </c>
      <c r="R110" s="73">
        <v>352031.26</v>
      </c>
      <c r="S110" s="73">
        <v>1173981.81</v>
      </c>
      <c r="T110" s="73">
        <v>33336.39</v>
      </c>
      <c r="U110" s="73">
        <v>0</v>
      </c>
      <c r="V110" s="73">
        <v>143919.16</v>
      </c>
      <c r="W110" s="73">
        <v>0</v>
      </c>
      <c r="X110" s="73">
        <v>10603.1</v>
      </c>
      <c r="Y110" s="73">
        <v>1189.51</v>
      </c>
      <c r="Z110" s="73">
        <v>0</v>
      </c>
      <c r="AA110" s="73">
        <v>822890.15</v>
      </c>
      <c r="AB110" s="73">
        <v>24280</v>
      </c>
      <c r="AC110" s="73">
        <v>395159.17</v>
      </c>
      <c r="AD110" s="73">
        <v>231824.8</v>
      </c>
      <c r="AE110" s="73">
        <v>284577.63</v>
      </c>
      <c r="AF110" s="73">
        <v>1183882.8400000001</v>
      </c>
      <c r="AG110" s="73">
        <v>245179.66</v>
      </c>
      <c r="AH110" s="73">
        <v>0</v>
      </c>
      <c r="AI110" s="73">
        <v>0</v>
      </c>
      <c r="AJ110" s="73">
        <v>0</v>
      </c>
      <c r="AK110" s="73">
        <v>58136.54</v>
      </c>
      <c r="AL110" s="73">
        <v>84802.73</v>
      </c>
      <c r="AM110" s="73">
        <v>100321.32</v>
      </c>
      <c r="AN110" s="73">
        <v>33132</v>
      </c>
      <c r="AO110" s="73">
        <v>0</v>
      </c>
      <c r="AP110" s="73">
        <v>15538.72</v>
      </c>
      <c r="AQ110" s="73">
        <v>7244.34</v>
      </c>
      <c r="AR110" s="73">
        <v>0</v>
      </c>
      <c r="AS110" s="73">
        <v>0</v>
      </c>
      <c r="AT110" s="73">
        <v>54583.040000000001</v>
      </c>
      <c r="AU110" s="73">
        <f>SUM(Tabla3[[#This Row],[0801120000]:[ 0810909000]])</f>
        <v>6642814.6000000006</v>
      </c>
    </row>
    <row r="111" spans="1:47" s="135" customFormat="1">
      <c r="A111" s="145" t="s">
        <v>408</v>
      </c>
      <c r="B111" s="73">
        <v>1251.97</v>
      </c>
      <c r="C111" s="73">
        <v>1564.91</v>
      </c>
      <c r="D111" s="73">
        <v>3522.7</v>
      </c>
      <c r="E111" s="73">
        <v>25545.94</v>
      </c>
      <c r="F111" s="73">
        <v>2885.3</v>
      </c>
      <c r="G111" s="73">
        <v>101905.4</v>
      </c>
      <c r="H111" s="73">
        <v>0</v>
      </c>
      <c r="I111" s="73">
        <v>0</v>
      </c>
      <c r="J111" s="73">
        <v>0</v>
      </c>
      <c r="K111" s="73">
        <v>9432.81</v>
      </c>
      <c r="L111" s="73">
        <v>643142.5</v>
      </c>
      <c r="M111" s="73">
        <v>314509.14</v>
      </c>
      <c r="N111" s="73">
        <v>0</v>
      </c>
      <c r="O111" s="73">
        <v>107.34</v>
      </c>
      <c r="P111" s="73">
        <v>0</v>
      </c>
      <c r="Q111" s="73">
        <v>0</v>
      </c>
      <c r="R111" s="73">
        <v>235081.62</v>
      </c>
      <c r="S111" s="73">
        <v>679393.32</v>
      </c>
      <c r="T111" s="73">
        <v>22249.34</v>
      </c>
      <c r="U111" s="73">
        <v>0</v>
      </c>
      <c r="V111" s="73">
        <v>129919.52</v>
      </c>
      <c r="W111" s="73">
        <v>0</v>
      </c>
      <c r="X111" s="73">
        <v>0</v>
      </c>
      <c r="Y111" s="73">
        <v>4325.1400000000003</v>
      </c>
      <c r="Z111" s="73">
        <v>0</v>
      </c>
      <c r="AA111" s="73">
        <v>373911.44</v>
      </c>
      <c r="AB111" s="73">
        <v>44906.46</v>
      </c>
      <c r="AC111" s="73">
        <v>385794.11</v>
      </c>
      <c r="AD111" s="73">
        <v>172530.54</v>
      </c>
      <c r="AE111" s="73">
        <v>252605.64</v>
      </c>
      <c r="AF111" s="73">
        <v>802792.49</v>
      </c>
      <c r="AG111" s="73">
        <v>125144.68</v>
      </c>
      <c r="AH111" s="73">
        <v>0</v>
      </c>
      <c r="AI111" s="73">
        <v>0</v>
      </c>
      <c r="AJ111" s="73">
        <v>0</v>
      </c>
      <c r="AK111" s="73">
        <v>30386.53</v>
      </c>
      <c r="AL111" s="73">
        <v>31882.65</v>
      </c>
      <c r="AM111" s="73">
        <v>100872.81</v>
      </c>
      <c r="AN111" s="73">
        <v>33528</v>
      </c>
      <c r="AO111" s="73">
        <v>0</v>
      </c>
      <c r="AP111" s="73">
        <v>28498.65</v>
      </c>
      <c r="AQ111" s="73">
        <v>3475.95</v>
      </c>
      <c r="AR111" s="73">
        <v>0</v>
      </c>
      <c r="AS111" s="73">
        <v>0</v>
      </c>
      <c r="AT111" s="73">
        <v>96638.69</v>
      </c>
      <c r="AU111" s="73">
        <f>SUM(Tabla3[[#This Row],[0801120000]:[ 0810909000]])</f>
        <v>4657805.5900000008</v>
      </c>
    </row>
    <row r="112" spans="1:47" s="135" customFormat="1">
      <c r="A112" s="145" t="s">
        <v>410</v>
      </c>
      <c r="B112" s="73">
        <v>746.28</v>
      </c>
      <c r="C112" s="73">
        <v>0</v>
      </c>
      <c r="D112" s="73">
        <v>0</v>
      </c>
      <c r="E112" s="73">
        <v>124151.61</v>
      </c>
      <c r="F112" s="73">
        <v>2863.52</v>
      </c>
      <c r="G112" s="73">
        <v>56027.25</v>
      </c>
      <c r="H112" s="73">
        <v>9090.2800000000007</v>
      </c>
      <c r="I112" s="73">
        <v>119.79</v>
      </c>
      <c r="J112" s="73">
        <v>3634.97</v>
      </c>
      <c r="K112" s="73">
        <v>16314.54</v>
      </c>
      <c r="L112" s="73">
        <v>688886.09</v>
      </c>
      <c r="M112" s="73">
        <v>326768.02</v>
      </c>
      <c r="N112" s="73">
        <v>0</v>
      </c>
      <c r="O112" s="73">
        <v>58.52</v>
      </c>
      <c r="P112" s="73">
        <v>3764.93</v>
      </c>
      <c r="Q112" s="73">
        <v>3499.22</v>
      </c>
      <c r="R112" s="73">
        <v>361328.75</v>
      </c>
      <c r="S112" s="73">
        <v>499548.01</v>
      </c>
      <c r="T112" s="73">
        <v>3125.14</v>
      </c>
      <c r="U112" s="73">
        <v>0</v>
      </c>
      <c r="V112" s="73">
        <v>149536.85999999999</v>
      </c>
      <c r="W112" s="73">
        <v>0</v>
      </c>
      <c r="X112" s="73">
        <v>11599.51</v>
      </c>
      <c r="Y112" s="73">
        <v>3050.65</v>
      </c>
      <c r="Z112" s="73">
        <v>0</v>
      </c>
      <c r="AA112" s="73">
        <v>746665.05</v>
      </c>
      <c r="AB112" s="73">
        <v>26894.9</v>
      </c>
      <c r="AC112" s="73">
        <v>283090.23</v>
      </c>
      <c r="AD112" s="73">
        <v>148133.65</v>
      </c>
      <c r="AE112" s="73">
        <v>245437.13</v>
      </c>
      <c r="AF112" s="73">
        <v>1231277.31</v>
      </c>
      <c r="AG112" s="73">
        <v>245845.81</v>
      </c>
      <c r="AH112" s="73">
        <v>37.479999999999997</v>
      </c>
      <c r="AI112" s="73">
        <v>0</v>
      </c>
      <c r="AJ112" s="73">
        <v>0</v>
      </c>
      <c r="AK112" s="73">
        <v>86868.67</v>
      </c>
      <c r="AL112" s="73">
        <v>17461.87</v>
      </c>
      <c r="AM112" s="73">
        <v>89145.65</v>
      </c>
      <c r="AN112" s="73">
        <v>30481.599999999999</v>
      </c>
      <c r="AO112" s="73">
        <v>0</v>
      </c>
      <c r="AP112" s="73">
        <v>48183.839999999997</v>
      </c>
      <c r="AQ112" s="73">
        <v>1151.9000000000001</v>
      </c>
      <c r="AR112" s="73">
        <v>0</v>
      </c>
      <c r="AS112" s="73">
        <v>0</v>
      </c>
      <c r="AT112" s="73">
        <v>71144.05</v>
      </c>
      <c r="AU112" s="73">
        <f>SUM(Tabla3[[#This Row],[0801120000]:[ 0810909000]])</f>
        <v>5535933.0799999991</v>
      </c>
    </row>
    <row r="113" spans="1:49" s="135" customFormat="1">
      <c r="A113" s="145" t="s">
        <v>412</v>
      </c>
      <c r="B113" s="73">
        <v>1590.26</v>
      </c>
      <c r="C113" s="73">
        <v>0</v>
      </c>
      <c r="D113" s="73">
        <v>0</v>
      </c>
      <c r="E113" s="73">
        <v>2497.42</v>
      </c>
      <c r="F113" s="73">
        <v>2934.58</v>
      </c>
      <c r="G113" s="73">
        <v>34923.599999999999</v>
      </c>
      <c r="H113" s="73">
        <v>4445.05</v>
      </c>
      <c r="I113" s="73">
        <v>0</v>
      </c>
      <c r="J113" s="73">
        <v>0</v>
      </c>
      <c r="K113" s="73">
        <v>193.05</v>
      </c>
      <c r="L113" s="73">
        <v>670721.64</v>
      </c>
      <c r="M113" s="73">
        <v>349646.62</v>
      </c>
      <c r="N113" s="73">
        <v>40.090000000000003</v>
      </c>
      <c r="O113" s="73">
        <v>48.3</v>
      </c>
      <c r="P113" s="73">
        <v>73.5</v>
      </c>
      <c r="Q113" s="73">
        <v>6917.85</v>
      </c>
      <c r="R113" s="73">
        <v>366322.73</v>
      </c>
      <c r="S113" s="73">
        <v>195543.36</v>
      </c>
      <c r="T113" s="73">
        <v>7700.83</v>
      </c>
      <c r="U113" s="73">
        <v>0</v>
      </c>
      <c r="V113" s="73">
        <v>107697.82</v>
      </c>
      <c r="W113" s="73">
        <v>0</v>
      </c>
      <c r="X113" s="73">
        <v>0</v>
      </c>
      <c r="Y113" s="73">
        <v>260.18</v>
      </c>
      <c r="Z113" s="73">
        <v>120.27</v>
      </c>
      <c r="AA113" s="73">
        <v>684263.41</v>
      </c>
      <c r="AB113" s="73">
        <v>33916.019999999997</v>
      </c>
      <c r="AC113" s="73">
        <v>241216.41</v>
      </c>
      <c r="AD113" s="73">
        <v>28232.21</v>
      </c>
      <c r="AE113" s="73">
        <v>238326.6</v>
      </c>
      <c r="AF113" s="73">
        <v>1121284.8999999999</v>
      </c>
      <c r="AG113" s="73">
        <v>167929.7</v>
      </c>
      <c r="AH113" s="73">
        <v>12279.23</v>
      </c>
      <c r="AI113" s="73">
        <v>0</v>
      </c>
      <c r="AJ113" s="73">
        <v>5675.16</v>
      </c>
      <c r="AK113" s="73">
        <v>138305.57</v>
      </c>
      <c r="AL113" s="73">
        <v>55996.37</v>
      </c>
      <c r="AM113" s="73">
        <v>81186.990000000005</v>
      </c>
      <c r="AN113" s="73">
        <v>142690.01999999999</v>
      </c>
      <c r="AO113" s="73">
        <v>0</v>
      </c>
      <c r="AP113" s="73">
        <v>33793.47</v>
      </c>
      <c r="AQ113" s="73">
        <v>312.58</v>
      </c>
      <c r="AR113" s="73">
        <v>0</v>
      </c>
      <c r="AS113" s="73">
        <v>0</v>
      </c>
      <c r="AT113" s="73">
        <v>72523.17</v>
      </c>
      <c r="AU113" s="73">
        <f>SUM(Tabla3[[#This Row],[0801120000]:[ 0810909000]])</f>
        <v>4809608.9600000009</v>
      </c>
    </row>
    <row r="114" spans="1:49" s="135" customFormat="1">
      <c r="A114" s="145" t="s">
        <v>414</v>
      </c>
      <c r="B114" s="73">
        <v>1239.42</v>
      </c>
      <c r="C114" s="73">
        <v>0</v>
      </c>
      <c r="D114" s="73">
        <v>0</v>
      </c>
      <c r="E114" s="73">
        <v>31371.15</v>
      </c>
      <c r="F114" s="73">
        <v>4231.96</v>
      </c>
      <c r="G114" s="73">
        <v>33967.870000000003</v>
      </c>
      <c r="H114" s="73">
        <v>4719.8999999999996</v>
      </c>
      <c r="I114" s="73">
        <v>0</v>
      </c>
      <c r="J114" s="73">
        <v>0</v>
      </c>
      <c r="K114" s="73">
        <v>745.4</v>
      </c>
      <c r="L114" s="73">
        <v>691765.67</v>
      </c>
      <c r="M114" s="73">
        <v>364289.72</v>
      </c>
      <c r="N114" s="73">
        <v>0</v>
      </c>
      <c r="O114" s="73">
        <v>41.77</v>
      </c>
      <c r="P114" s="73">
        <v>625.76</v>
      </c>
      <c r="Q114" s="73">
        <v>32.79</v>
      </c>
      <c r="R114" s="73">
        <v>308158.42</v>
      </c>
      <c r="S114" s="73">
        <v>691510.43</v>
      </c>
      <c r="T114" s="73">
        <v>42802.080000000002</v>
      </c>
      <c r="U114" s="73">
        <v>0</v>
      </c>
      <c r="V114" s="73">
        <v>104441.44</v>
      </c>
      <c r="W114" s="73">
        <v>0</v>
      </c>
      <c r="X114" s="73">
        <v>4574.67</v>
      </c>
      <c r="Y114" s="73">
        <v>187.25</v>
      </c>
      <c r="Z114" s="73">
        <v>0</v>
      </c>
      <c r="AA114" s="73">
        <v>697584.51</v>
      </c>
      <c r="AB114" s="73">
        <v>14237.51</v>
      </c>
      <c r="AC114" s="73">
        <v>54542.61</v>
      </c>
      <c r="AD114" s="73">
        <v>26754.57</v>
      </c>
      <c r="AE114" s="73">
        <v>301744.65999999997</v>
      </c>
      <c r="AF114" s="73">
        <v>1481386.25</v>
      </c>
      <c r="AG114" s="73">
        <v>360008.56</v>
      </c>
      <c r="AH114" s="73">
        <v>0</v>
      </c>
      <c r="AI114" s="73">
        <v>0</v>
      </c>
      <c r="AJ114" s="73">
        <v>3002.65</v>
      </c>
      <c r="AK114" s="73">
        <v>108020.01</v>
      </c>
      <c r="AL114" s="73">
        <v>141350.60999999999</v>
      </c>
      <c r="AM114" s="73">
        <v>84514.47</v>
      </c>
      <c r="AN114" s="73">
        <v>70595.75</v>
      </c>
      <c r="AO114" s="73">
        <v>0</v>
      </c>
      <c r="AP114" s="73">
        <v>40871.199999999997</v>
      </c>
      <c r="AQ114" s="73">
        <v>169.72</v>
      </c>
      <c r="AR114" s="73">
        <v>0</v>
      </c>
      <c r="AS114" s="73">
        <v>0</v>
      </c>
      <c r="AT114" s="73">
        <v>17311.28</v>
      </c>
      <c r="AU114" s="73">
        <f>SUM(Tabla3[[#This Row],[0801120000]:[ 0810909000]])</f>
        <v>5686800.0599999996</v>
      </c>
    </row>
    <row r="115" spans="1:49" s="135" customFormat="1">
      <c r="A115" s="145" t="s">
        <v>416</v>
      </c>
      <c r="B115" s="73">
        <v>1977.98</v>
      </c>
      <c r="C115" s="73">
        <v>0</v>
      </c>
      <c r="D115" s="73">
        <v>0</v>
      </c>
      <c r="E115" s="73">
        <v>27692.61</v>
      </c>
      <c r="F115" s="73">
        <v>0</v>
      </c>
      <c r="G115" s="73">
        <v>146024.16</v>
      </c>
      <c r="H115" s="73">
        <v>4563.43</v>
      </c>
      <c r="I115" s="73">
        <v>0</v>
      </c>
      <c r="J115" s="73">
        <v>0</v>
      </c>
      <c r="K115" s="73">
        <v>19184.86</v>
      </c>
      <c r="L115" s="73">
        <v>669448.29</v>
      </c>
      <c r="M115" s="73">
        <v>397256.94</v>
      </c>
      <c r="N115" s="73">
        <v>0</v>
      </c>
      <c r="O115" s="73">
        <v>2024.94</v>
      </c>
      <c r="P115" s="73">
        <v>6768.13</v>
      </c>
      <c r="Q115" s="73">
        <v>2336.21</v>
      </c>
      <c r="R115" s="73">
        <v>311866.11</v>
      </c>
      <c r="S115" s="73">
        <v>451617.15</v>
      </c>
      <c r="T115" s="73">
        <v>37516.85</v>
      </c>
      <c r="U115" s="73">
        <v>0</v>
      </c>
      <c r="V115" s="73">
        <v>153039.21</v>
      </c>
      <c r="W115" s="73">
        <v>0</v>
      </c>
      <c r="X115" s="73">
        <v>10770.18</v>
      </c>
      <c r="Y115" s="73">
        <v>337.45</v>
      </c>
      <c r="Z115" s="73">
        <v>0</v>
      </c>
      <c r="AA115" s="73">
        <v>493304.75</v>
      </c>
      <c r="AB115" s="73">
        <v>132680.32000000001</v>
      </c>
      <c r="AC115" s="73">
        <v>100111.8</v>
      </c>
      <c r="AD115" s="73">
        <v>54184.58</v>
      </c>
      <c r="AE115" s="73">
        <v>259621.07</v>
      </c>
      <c r="AF115" s="73">
        <v>1535479.57</v>
      </c>
      <c r="AG115" s="73">
        <v>136211.73000000001</v>
      </c>
      <c r="AH115" s="73">
        <v>0</v>
      </c>
      <c r="AI115" s="73">
        <v>0</v>
      </c>
      <c r="AJ115" s="73">
        <v>6700</v>
      </c>
      <c r="AK115" s="73">
        <v>131703.17000000001</v>
      </c>
      <c r="AL115" s="73">
        <v>59776.01</v>
      </c>
      <c r="AM115" s="73">
        <v>85678.41</v>
      </c>
      <c r="AN115" s="73">
        <v>73056.210000000006</v>
      </c>
      <c r="AO115" s="73">
        <v>0</v>
      </c>
      <c r="AP115" s="73">
        <v>40956.050000000003</v>
      </c>
      <c r="AQ115" s="73">
        <v>314.01</v>
      </c>
      <c r="AR115" s="73">
        <v>0</v>
      </c>
      <c r="AS115" s="73">
        <v>0</v>
      </c>
      <c r="AT115" s="73">
        <v>32127.19</v>
      </c>
      <c r="AU115" s="73">
        <f>SUM(Tabla3[[#This Row],[0801120000]:[ 0810909000]])</f>
        <v>5384329.3700000001</v>
      </c>
    </row>
    <row r="116" spans="1:49" s="135" customFormat="1">
      <c r="A116" s="145" t="s">
        <v>425</v>
      </c>
      <c r="B116" s="73">
        <v>1167.8399999999999</v>
      </c>
      <c r="C116" s="73">
        <v>0</v>
      </c>
      <c r="D116" s="73">
        <v>0</v>
      </c>
      <c r="E116" s="73">
        <v>0</v>
      </c>
      <c r="F116" s="73">
        <v>957.26</v>
      </c>
      <c r="G116" s="73">
        <v>38320.93</v>
      </c>
      <c r="H116" s="73">
        <v>0</v>
      </c>
      <c r="I116" s="73">
        <v>122.33</v>
      </c>
      <c r="J116" s="73">
        <v>0</v>
      </c>
      <c r="K116" s="73">
        <v>4023.77</v>
      </c>
      <c r="L116" s="73">
        <v>713297.54</v>
      </c>
      <c r="M116" s="73">
        <v>374064.6</v>
      </c>
      <c r="N116" s="73">
        <v>0</v>
      </c>
      <c r="O116" s="73">
        <v>334.36</v>
      </c>
      <c r="P116" s="73">
        <v>0</v>
      </c>
      <c r="Q116" s="73">
        <v>3510.75</v>
      </c>
      <c r="R116" s="73">
        <v>321439.78999999998</v>
      </c>
      <c r="S116" s="73">
        <v>1067848.67</v>
      </c>
      <c r="T116" s="73">
        <v>38225.800000000003</v>
      </c>
      <c r="U116" s="73">
        <v>0</v>
      </c>
      <c r="V116" s="73">
        <v>147812.12</v>
      </c>
      <c r="W116" s="73">
        <v>0</v>
      </c>
      <c r="X116" s="73">
        <v>0</v>
      </c>
      <c r="Y116" s="73">
        <v>0</v>
      </c>
      <c r="Z116" s="73">
        <v>0</v>
      </c>
      <c r="AA116" s="73">
        <v>953019.79</v>
      </c>
      <c r="AB116" s="73">
        <v>135073.87</v>
      </c>
      <c r="AC116" s="73">
        <v>158221.37</v>
      </c>
      <c r="AD116" s="73">
        <v>47431.77</v>
      </c>
      <c r="AE116" s="73">
        <v>167852.47</v>
      </c>
      <c r="AF116" s="73">
        <v>1489430.85</v>
      </c>
      <c r="AG116" s="73">
        <v>123447.03999999999</v>
      </c>
      <c r="AH116" s="73">
        <v>0</v>
      </c>
      <c r="AI116" s="73"/>
      <c r="AJ116" s="73">
        <v>0</v>
      </c>
      <c r="AK116" s="73">
        <v>50075.11</v>
      </c>
      <c r="AL116" s="73">
        <v>47871.39</v>
      </c>
      <c r="AM116" s="73">
        <v>71021.66</v>
      </c>
      <c r="AN116" s="73">
        <v>94407.87</v>
      </c>
      <c r="AO116" s="73">
        <v>0</v>
      </c>
      <c r="AP116" s="73">
        <v>32252.95</v>
      </c>
      <c r="AQ116" s="73">
        <v>541.03</v>
      </c>
      <c r="AR116" s="73">
        <v>0</v>
      </c>
      <c r="AS116" s="73">
        <v>0</v>
      </c>
      <c r="AT116" s="73">
        <v>65517.84</v>
      </c>
      <c r="AU116" s="73">
        <f>SUM(Tabla3[[#This Row],[0801120000]:[ 0810909000]])</f>
        <v>6147290.7700000014</v>
      </c>
    </row>
    <row r="117" spans="1:49" s="135" customFormat="1">
      <c r="A117" s="145" t="s">
        <v>427</v>
      </c>
      <c r="B117" s="73">
        <v>1197.8399999999999</v>
      </c>
      <c r="C117" s="73">
        <v>0</v>
      </c>
      <c r="D117" s="73">
        <v>0</v>
      </c>
      <c r="E117" s="73">
        <v>5393.44</v>
      </c>
      <c r="F117" s="73">
        <v>0</v>
      </c>
      <c r="G117" s="73">
        <v>39808.47</v>
      </c>
      <c r="H117" s="73">
        <v>10521.17</v>
      </c>
      <c r="I117" s="73">
        <v>0</v>
      </c>
      <c r="J117" s="73">
        <v>0</v>
      </c>
      <c r="K117" s="73">
        <v>23898.51</v>
      </c>
      <c r="L117" s="73">
        <v>777394.64</v>
      </c>
      <c r="M117" s="73">
        <v>374937.17</v>
      </c>
      <c r="N117" s="73">
        <v>0</v>
      </c>
      <c r="O117" s="73">
        <v>3671.77</v>
      </c>
      <c r="P117" s="73">
        <v>3699.55</v>
      </c>
      <c r="Q117" s="73">
        <v>0</v>
      </c>
      <c r="R117" s="73">
        <v>337174.14</v>
      </c>
      <c r="S117" s="73">
        <v>1236258.77</v>
      </c>
      <c r="T117" s="73">
        <v>29237.03</v>
      </c>
      <c r="U117" s="73">
        <v>0</v>
      </c>
      <c r="V117" s="73">
        <v>140908.01999999999</v>
      </c>
      <c r="W117" s="73">
        <v>0</v>
      </c>
      <c r="X117" s="73">
        <v>0</v>
      </c>
      <c r="Y117" s="73">
        <v>1897</v>
      </c>
      <c r="Z117" s="73">
        <v>0</v>
      </c>
      <c r="AA117" s="73">
        <v>1072110.3999999999</v>
      </c>
      <c r="AB117" s="73">
        <v>52955.65</v>
      </c>
      <c r="AC117" s="73">
        <v>52800.19</v>
      </c>
      <c r="AD117" s="73">
        <v>35032.76</v>
      </c>
      <c r="AE117" s="73">
        <v>181376.15</v>
      </c>
      <c r="AF117" s="73">
        <v>1712105.17</v>
      </c>
      <c r="AG117" s="73">
        <v>279159.45</v>
      </c>
      <c r="AH117" s="73">
        <v>0</v>
      </c>
      <c r="AI117" s="73">
        <v>0</v>
      </c>
      <c r="AJ117" s="73">
        <v>86.1</v>
      </c>
      <c r="AK117" s="73">
        <v>89207.43</v>
      </c>
      <c r="AL117" s="73">
        <v>68049.440000000002</v>
      </c>
      <c r="AM117" s="73">
        <v>52667.65</v>
      </c>
      <c r="AN117" s="73">
        <v>0</v>
      </c>
      <c r="AO117" s="73">
        <v>0</v>
      </c>
      <c r="AP117" s="73">
        <v>35909.47</v>
      </c>
      <c r="AQ117" s="73">
        <v>11473.8</v>
      </c>
      <c r="AR117" s="73">
        <v>0</v>
      </c>
      <c r="AS117" s="73">
        <v>0</v>
      </c>
      <c r="AT117" s="73">
        <v>124089.18</v>
      </c>
      <c r="AU117" s="73">
        <f>SUM(Tabla3[[#This Row],[0801120000]:[ 0810909000]])</f>
        <v>6753020.3599999994</v>
      </c>
    </row>
    <row r="118" spans="1:49" s="135" customFormat="1">
      <c r="A118" s="145" t="s">
        <v>429</v>
      </c>
      <c r="B118" s="73">
        <v>2082.94</v>
      </c>
      <c r="C118" s="73">
        <v>0</v>
      </c>
      <c r="D118" s="73">
        <v>55.6</v>
      </c>
      <c r="E118" s="73">
        <v>2600.67</v>
      </c>
      <c r="F118" s="73">
        <v>8273.33</v>
      </c>
      <c r="G118" s="73">
        <v>92884.97</v>
      </c>
      <c r="H118" s="73">
        <v>95.35</v>
      </c>
      <c r="I118" s="73">
        <v>0</v>
      </c>
      <c r="J118" s="73">
        <v>0</v>
      </c>
      <c r="K118" s="73">
        <v>24024.959999999999</v>
      </c>
      <c r="L118" s="73">
        <v>706317.39</v>
      </c>
      <c r="M118" s="73">
        <v>342945.44</v>
      </c>
      <c r="N118" s="73">
        <v>0</v>
      </c>
      <c r="O118" s="73">
        <v>285.41000000000003</v>
      </c>
      <c r="P118" s="73">
        <v>0</v>
      </c>
      <c r="Q118" s="73">
        <v>2443</v>
      </c>
      <c r="R118" s="73">
        <v>362070.87</v>
      </c>
      <c r="S118" s="73">
        <v>1832211.4</v>
      </c>
      <c r="T118" s="73">
        <v>23844.17</v>
      </c>
      <c r="U118" s="73">
        <v>0</v>
      </c>
      <c r="V118" s="73">
        <v>178472.41</v>
      </c>
      <c r="W118" s="73">
        <v>0</v>
      </c>
      <c r="X118" s="73">
        <v>10325.07</v>
      </c>
      <c r="Y118" s="73">
        <v>0</v>
      </c>
      <c r="Z118" s="73">
        <v>0</v>
      </c>
      <c r="AA118" s="73">
        <v>1470650.43</v>
      </c>
      <c r="AB118" s="73">
        <v>11341.67</v>
      </c>
      <c r="AC118" s="73">
        <v>116781.99</v>
      </c>
      <c r="AD118" s="73">
        <v>45183</v>
      </c>
      <c r="AE118" s="73">
        <v>216922.63</v>
      </c>
      <c r="AF118" s="73">
        <v>1421806.11</v>
      </c>
      <c r="AG118" s="73">
        <v>161151.79999999999</v>
      </c>
      <c r="AH118" s="73">
        <v>0</v>
      </c>
      <c r="AI118" s="73">
        <v>0</v>
      </c>
      <c r="AJ118" s="73">
        <v>7344.23</v>
      </c>
      <c r="AK118" s="73">
        <v>15126.28</v>
      </c>
      <c r="AL118" s="73">
        <v>96608.24</v>
      </c>
      <c r="AM118" s="73">
        <v>97155.29</v>
      </c>
      <c r="AN118" s="73">
        <v>87185.8</v>
      </c>
      <c r="AO118" s="73">
        <v>0</v>
      </c>
      <c r="AP118" s="73">
        <v>34222.42</v>
      </c>
      <c r="AQ118" s="73">
        <v>20919.04</v>
      </c>
      <c r="AR118" s="73">
        <v>0</v>
      </c>
      <c r="AS118" s="73">
        <v>0</v>
      </c>
      <c r="AT118" s="73">
        <v>69822.11</v>
      </c>
      <c r="AU118" s="73">
        <f>SUM(Tabla3[[#This Row],[0801120000]:[ 0810909000]])</f>
        <v>7461154.0200000005</v>
      </c>
    </row>
    <row r="119" spans="1:49" s="135" customFormat="1">
      <c r="A119" s="145" t="s">
        <v>431</v>
      </c>
      <c r="B119" s="73">
        <v>0</v>
      </c>
      <c r="C119" s="73">
        <v>0</v>
      </c>
      <c r="D119" s="73">
        <v>0</v>
      </c>
      <c r="E119" s="73">
        <v>0</v>
      </c>
      <c r="F119" s="73">
        <v>2239.59</v>
      </c>
      <c r="G119" s="73">
        <v>105204.36</v>
      </c>
      <c r="H119" s="73">
        <v>8644.75</v>
      </c>
      <c r="I119" s="73">
        <v>0</v>
      </c>
      <c r="J119" s="73">
        <v>0</v>
      </c>
      <c r="K119" s="73">
        <v>25611.91</v>
      </c>
      <c r="L119" s="73">
        <v>573752.29</v>
      </c>
      <c r="M119" s="73">
        <v>309718.64</v>
      </c>
      <c r="N119" s="73">
        <v>0</v>
      </c>
      <c r="O119" s="73">
        <v>2196.96</v>
      </c>
      <c r="P119" s="73">
        <v>529.5</v>
      </c>
      <c r="Q119" s="73">
        <v>394.58</v>
      </c>
      <c r="R119" s="73">
        <v>386392.5</v>
      </c>
      <c r="S119" s="73">
        <v>2096150.19</v>
      </c>
      <c r="T119" s="73">
        <v>47815.93</v>
      </c>
      <c r="U119" s="73">
        <v>0</v>
      </c>
      <c r="V119" s="73">
        <v>137790.04</v>
      </c>
      <c r="W119" s="73">
        <v>0</v>
      </c>
      <c r="X119" s="73">
        <v>18375.28</v>
      </c>
      <c r="Y119" s="73">
        <v>4429.83</v>
      </c>
      <c r="Z119" s="73">
        <v>36.119999999999997</v>
      </c>
      <c r="AA119" s="73">
        <v>3997721.27</v>
      </c>
      <c r="AB119" s="73">
        <v>98384.58</v>
      </c>
      <c r="AC119" s="73">
        <v>248825.89</v>
      </c>
      <c r="AD119" s="73">
        <v>97470.720000000001</v>
      </c>
      <c r="AE119" s="73">
        <v>181288.1</v>
      </c>
      <c r="AF119" s="73">
        <v>2737083.11</v>
      </c>
      <c r="AG119" s="73">
        <v>335113.71000000002</v>
      </c>
      <c r="AH119" s="73">
        <v>2479.15</v>
      </c>
      <c r="AI119" s="73">
        <v>0</v>
      </c>
      <c r="AJ119" s="73">
        <v>17088.939999999999</v>
      </c>
      <c r="AK119" s="73">
        <v>67958.05</v>
      </c>
      <c r="AL119" s="73">
        <v>0</v>
      </c>
      <c r="AM119" s="73">
        <v>185645.27</v>
      </c>
      <c r="AN119" s="73">
        <v>90547.199999999997</v>
      </c>
      <c r="AO119" s="73">
        <v>0</v>
      </c>
      <c r="AP119" s="73">
        <v>33246.42</v>
      </c>
      <c r="AQ119" s="73">
        <v>21925.89</v>
      </c>
      <c r="AR119" s="73">
        <v>0</v>
      </c>
      <c r="AS119" s="73">
        <v>0</v>
      </c>
      <c r="AT119" s="73">
        <v>48959.9</v>
      </c>
      <c r="AU119" s="73">
        <v>11904303.51</v>
      </c>
    </row>
    <row r="120" spans="1:49" s="135" customFormat="1">
      <c r="A120" s="146"/>
      <c r="B120" s="122">
        <f>+SUM(B108:B119)</f>
        <v>14764.17</v>
      </c>
      <c r="C120" s="122">
        <f t="shared" ref="C120:AU120" si="8">+SUM(C108:C119)</f>
        <v>2023.95</v>
      </c>
      <c r="D120" s="122">
        <f t="shared" si="8"/>
        <v>6405.5</v>
      </c>
      <c r="E120" s="122">
        <f t="shared" si="8"/>
        <v>313804.64999999997</v>
      </c>
      <c r="F120" s="122">
        <f t="shared" si="8"/>
        <v>25369.02</v>
      </c>
      <c r="G120" s="122">
        <f t="shared" si="8"/>
        <v>917023.4</v>
      </c>
      <c r="H120" s="122">
        <f t="shared" si="8"/>
        <v>66054.91</v>
      </c>
      <c r="I120" s="122">
        <f t="shared" si="8"/>
        <v>242.12</v>
      </c>
      <c r="J120" s="122">
        <f t="shared" si="8"/>
        <v>7282.4699999999993</v>
      </c>
      <c r="K120" s="122">
        <f t="shared" si="8"/>
        <v>186084.12</v>
      </c>
      <c r="L120" s="122">
        <f t="shared" si="8"/>
        <v>8415519.7999999989</v>
      </c>
      <c r="M120" s="122">
        <f t="shared" si="8"/>
        <v>4175452.17</v>
      </c>
      <c r="N120" s="122">
        <f t="shared" si="8"/>
        <v>40.090000000000003</v>
      </c>
      <c r="O120" s="122">
        <f t="shared" si="8"/>
        <v>14254.05</v>
      </c>
      <c r="P120" s="122">
        <f t="shared" si="8"/>
        <v>28623.999999999996</v>
      </c>
      <c r="Q120" s="122">
        <f t="shared" si="8"/>
        <v>27723.22</v>
      </c>
      <c r="R120" s="122">
        <f t="shared" si="8"/>
        <v>3860215.42</v>
      </c>
      <c r="S120" s="122">
        <f t="shared" si="8"/>
        <v>13048252.98</v>
      </c>
      <c r="T120" s="122">
        <f t="shared" si="8"/>
        <v>314840.88</v>
      </c>
      <c r="U120" s="122">
        <f t="shared" si="8"/>
        <v>0</v>
      </c>
      <c r="V120" s="122">
        <f t="shared" si="8"/>
        <v>1651686.09</v>
      </c>
      <c r="W120" s="122">
        <f t="shared" si="8"/>
        <v>0</v>
      </c>
      <c r="X120" s="122">
        <f t="shared" si="8"/>
        <v>83676.489999999991</v>
      </c>
      <c r="Y120" s="122">
        <f t="shared" si="8"/>
        <v>20727.18</v>
      </c>
      <c r="Z120" s="122">
        <f t="shared" si="8"/>
        <v>823.64</v>
      </c>
      <c r="AA120" s="122">
        <f t="shared" si="8"/>
        <v>12558227.68</v>
      </c>
      <c r="AB120" s="122">
        <f t="shared" si="8"/>
        <v>664676.48</v>
      </c>
      <c r="AC120" s="122">
        <f t="shared" si="8"/>
        <v>2743762.49</v>
      </c>
      <c r="AD120" s="122">
        <f t="shared" si="8"/>
        <v>1281806.43</v>
      </c>
      <c r="AE120" s="122">
        <f t="shared" si="8"/>
        <v>2835351.75</v>
      </c>
      <c r="AF120" s="122">
        <f t="shared" si="8"/>
        <v>16622691.58</v>
      </c>
      <c r="AG120" s="122">
        <f t="shared" si="8"/>
        <v>2616257.08</v>
      </c>
      <c r="AH120" s="122">
        <f t="shared" si="8"/>
        <v>14795.859999999999</v>
      </c>
      <c r="AI120" s="122">
        <f t="shared" si="8"/>
        <v>0</v>
      </c>
      <c r="AJ120" s="122">
        <f t="shared" si="8"/>
        <v>39897.08</v>
      </c>
      <c r="AK120" s="122">
        <f t="shared" si="8"/>
        <v>934866.7100000002</v>
      </c>
      <c r="AL120" s="122">
        <f t="shared" si="8"/>
        <v>755457.59000000008</v>
      </c>
      <c r="AM120" s="122">
        <f t="shared" si="8"/>
        <v>1069989.8400000001</v>
      </c>
      <c r="AN120" s="122">
        <f t="shared" si="8"/>
        <v>730854.94</v>
      </c>
      <c r="AO120" s="122">
        <f t="shared" si="8"/>
        <v>0</v>
      </c>
      <c r="AP120" s="122">
        <f t="shared" si="8"/>
        <v>404491.06999999995</v>
      </c>
      <c r="AQ120" s="122">
        <f t="shared" si="8"/>
        <v>83088.800000000003</v>
      </c>
      <c r="AR120" s="122">
        <f t="shared" si="8"/>
        <v>0</v>
      </c>
      <c r="AS120" s="122">
        <f t="shared" si="8"/>
        <v>0</v>
      </c>
      <c r="AT120" s="122">
        <f t="shared" si="8"/>
        <v>770170.65999999992</v>
      </c>
      <c r="AU120" s="122">
        <f t="shared" si="8"/>
        <v>77328559.200000003</v>
      </c>
    </row>
    <row r="121" spans="1:49" s="135" customFormat="1">
      <c r="A121" s="145" t="s">
        <v>435</v>
      </c>
      <c r="B121" s="138">
        <v>0</v>
      </c>
      <c r="C121" s="138">
        <v>0</v>
      </c>
      <c r="D121" s="138">
        <v>0</v>
      </c>
      <c r="E121" s="138">
        <v>0</v>
      </c>
      <c r="F121" s="138">
        <v>0</v>
      </c>
      <c r="G121" s="138">
        <v>83924.08</v>
      </c>
      <c r="H121" s="138">
        <v>0</v>
      </c>
      <c r="I121" s="138">
        <v>0</v>
      </c>
      <c r="J121" s="138">
        <v>0</v>
      </c>
      <c r="K121" s="138">
        <v>9578.69</v>
      </c>
      <c r="L121" s="138">
        <v>608368.61</v>
      </c>
      <c r="M121" s="138">
        <v>346421.89</v>
      </c>
      <c r="N121" s="138">
        <v>0</v>
      </c>
      <c r="O121" s="138">
        <v>302.70999999999998</v>
      </c>
      <c r="P121" s="138">
        <v>179.18</v>
      </c>
      <c r="Q121" s="138">
        <v>1676.72</v>
      </c>
      <c r="R121" s="138">
        <v>381021.41</v>
      </c>
      <c r="S121" s="81">
        <v>2029473.57</v>
      </c>
      <c r="T121" s="138">
        <v>18394.560000000001</v>
      </c>
      <c r="U121" s="138">
        <v>0</v>
      </c>
      <c r="V121" s="138">
        <v>138676.23000000001</v>
      </c>
      <c r="W121" s="138">
        <v>0</v>
      </c>
      <c r="X121" s="138">
        <v>16839.91</v>
      </c>
      <c r="Y121" s="138">
        <v>77.819999999999993</v>
      </c>
      <c r="Z121" s="138">
        <v>0</v>
      </c>
      <c r="AA121" s="138">
        <v>374100.95</v>
      </c>
      <c r="AB121" s="138">
        <v>12730.07</v>
      </c>
      <c r="AC121" s="138">
        <v>385816.28</v>
      </c>
      <c r="AD121" s="138">
        <v>203132.25</v>
      </c>
      <c r="AE121" s="138">
        <v>247159.59</v>
      </c>
      <c r="AF121" s="81" t="s">
        <v>436</v>
      </c>
      <c r="AG121" s="138">
        <v>146392.73000000001</v>
      </c>
      <c r="AH121" s="138">
        <v>1259.32</v>
      </c>
      <c r="AI121" s="138">
        <v>0</v>
      </c>
      <c r="AJ121" s="138">
        <v>11241.05</v>
      </c>
      <c r="AK121" s="138">
        <v>107595.66</v>
      </c>
      <c r="AL121" s="138">
        <v>34378.19</v>
      </c>
      <c r="AM121" s="138">
        <v>148227.19</v>
      </c>
      <c r="AN121" s="138">
        <v>0</v>
      </c>
      <c r="AO121" s="138">
        <v>0</v>
      </c>
      <c r="AP121" s="138">
        <v>24270.76</v>
      </c>
      <c r="AQ121" s="138">
        <v>6200.74</v>
      </c>
      <c r="AR121" s="138">
        <v>0</v>
      </c>
      <c r="AS121" s="138">
        <v>0</v>
      </c>
      <c r="AT121" s="138">
        <v>59909.31</v>
      </c>
      <c r="AU121" s="106">
        <v>6524642.9199999999</v>
      </c>
      <c r="AV121"/>
      <c r="AW121"/>
    </row>
    <row r="122" spans="1:49" s="135" customFormat="1">
      <c r="A122" s="145" t="s">
        <v>439</v>
      </c>
      <c r="B122" s="179">
        <v>27.13</v>
      </c>
      <c r="C122" s="180">
        <v>10847.16</v>
      </c>
      <c r="D122" s="180">
        <v>0</v>
      </c>
      <c r="E122" s="180">
        <v>0</v>
      </c>
      <c r="F122" s="180">
        <v>2796.86</v>
      </c>
      <c r="G122" s="180">
        <v>84958.55</v>
      </c>
      <c r="H122" s="180">
        <v>0</v>
      </c>
      <c r="I122" s="180">
        <v>0</v>
      </c>
      <c r="J122" s="180">
        <v>0</v>
      </c>
      <c r="K122" s="180">
        <v>29312.9</v>
      </c>
      <c r="L122" s="180">
        <v>587330.98</v>
      </c>
      <c r="M122" s="180">
        <v>371090.8</v>
      </c>
      <c r="N122" s="180">
        <v>0</v>
      </c>
      <c r="O122" s="179">
        <v>136.26</v>
      </c>
      <c r="P122" s="180">
        <v>6283.57</v>
      </c>
      <c r="Q122" s="180">
        <v>0</v>
      </c>
      <c r="R122" s="180">
        <v>373713.09</v>
      </c>
      <c r="S122" s="257">
        <v>1852118.38</v>
      </c>
      <c r="T122" s="180">
        <v>14768.58</v>
      </c>
      <c r="U122" s="180">
        <v>0</v>
      </c>
      <c r="V122" s="180">
        <v>113807.88</v>
      </c>
      <c r="W122" s="180">
        <v>0</v>
      </c>
      <c r="X122" s="180">
        <v>0</v>
      </c>
      <c r="Y122" s="179">
        <v>505.66</v>
      </c>
      <c r="Z122" s="183">
        <v>0</v>
      </c>
      <c r="AA122" s="180">
        <v>467139.93</v>
      </c>
      <c r="AB122" s="180">
        <v>6060.97</v>
      </c>
      <c r="AC122" s="180">
        <v>391110.3</v>
      </c>
      <c r="AD122" s="180">
        <v>215069.24</v>
      </c>
      <c r="AE122" s="180">
        <v>251970.98</v>
      </c>
      <c r="AF122" s="180">
        <v>954366.74</v>
      </c>
      <c r="AG122" s="180">
        <v>314117.51</v>
      </c>
      <c r="AH122" s="180">
        <v>0</v>
      </c>
      <c r="AI122" s="180">
        <v>0</v>
      </c>
      <c r="AJ122" s="180">
        <v>0</v>
      </c>
      <c r="AK122" s="180">
        <v>126704.03</v>
      </c>
      <c r="AL122" s="180">
        <v>141680.95999999999</v>
      </c>
      <c r="AM122" s="180">
        <v>153632.47</v>
      </c>
      <c r="AN122" s="180">
        <v>50128.62</v>
      </c>
      <c r="AO122" s="180">
        <v>0</v>
      </c>
      <c r="AP122" s="180">
        <v>16157.73</v>
      </c>
      <c r="AQ122" s="180">
        <v>1970.49</v>
      </c>
      <c r="AR122" s="180">
        <v>0</v>
      </c>
      <c r="AS122" s="180">
        <v>0</v>
      </c>
      <c r="AT122" s="180">
        <v>64616.05</v>
      </c>
      <c r="AU122" s="181">
        <v>6602423.8200000003</v>
      </c>
      <c r="AV122" s="134"/>
      <c r="AW122" s="134"/>
    </row>
    <row r="123" spans="1:49" s="135" customFormat="1">
      <c r="A123" s="145" t="s">
        <v>442</v>
      </c>
      <c r="B123" s="138">
        <v>1693.81</v>
      </c>
      <c r="C123" s="138">
        <v>3688.17</v>
      </c>
      <c r="D123" s="138">
        <v>0</v>
      </c>
      <c r="E123" s="138">
        <v>19983.169999999998</v>
      </c>
      <c r="F123" s="138">
        <v>10388.81</v>
      </c>
      <c r="G123" s="138">
        <v>42572.04</v>
      </c>
      <c r="H123" s="138">
        <v>4459.7700000000004</v>
      </c>
      <c r="I123" s="138">
        <v>0</v>
      </c>
      <c r="J123" s="138">
        <v>0</v>
      </c>
      <c r="K123" s="138">
        <v>15281.69</v>
      </c>
      <c r="L123" s="138">
        <v>621913.39</v>
      </c>
      <c r="M123" s="138">
        <v>386444.09</v>
      </c>
      <c r="N123" s="138">
        <v>0</v>
      </c>
      <c r="O123" s="138">
        <v>1507.9</v>
      </c>
      <c r="P123" s="138">
        <v>3333.76</v>
      </c>
      <c r="Q123" s="138">
        <v>0</v>
      </c>
      <c r="R123" s="138">
        <v>400027.91</v>
      </c>
      <c r="S123" s="81">
        <v>1962746.85</v>
      </c>
      <c r="T123" s="138">
        <v>23185.200000000001</v>
      </c>
      <c r="U123" s="138">
        <v>0</v>
      </c>
      <c r="V123" s="138">
        <v>60950.76</v>
      </c>
      <c r="W123" s="138">
        <v>0</v>
      </c>
      <c r="X123" s="138">
        <v>0</v>
      </c>
      <c r="Y123" s="138">
        <v>103.34</v>
      </c>
      <c r="Z123" s="138">
        <v>0</v>
      </c>
      <c r="AA123" s="138">
        <v>600776.16</v>
      </c>
      <c r="AB123" s="138">
        <v>48100.17</v>
      </c>
      <c r="AC123" s="138">
        <v>394227.21</v>
      </c>
      <c r="AD123" s="138">
        <v>204854.16</v>
      </c>
      <c r="AE123" s="138">
        <v>228241.1</v>
      </c>
      <c r="AF123" s="138">
        <v>957713.87</v>
      </c>
      <c r="AG123" s="138">
        <v>200930.44</v>
      </c>
      <c r="AH123" s="138">
        <v>0</v>
      </c>
      <c r="AI123" s="138">
        <v>0</v>
      </c>
      <c r="AJ123" s="138">
        <v>0</v>
      </c>
      <c r="AK123" s="138">
        <v>48168.29</v>
      </c>
      <c r="AL123" s="138">
        <v>41175.11</v>
      </c>
      <c r="AM123" s="138">
        <v>191415.55</v>
      </c>
      <c r="AN123" s="138">
        <v>57888</v>
      </c>
      <c r="AO123" s="85">
        <v>0</v>
      </c>
      <c r="AP123" s="134">
        <v>14951.74</v>
      </c>
      <c r="AQ123" s="134">
        <v>4971.8999999999996</v>
      </c>
      <c r="AR123" s="85">
        <v>0</v>
      </c>
      <c r="AS123" s="85">
        <v>0</v>
      </c>
      <c r="AT123" s="138">
        <v>94878.86</v>
      </c>
      <c r="AU123" s="106">
        <v>6646573.2199999997</v>
      </c>
      <c r="AV123" s="134"/>
      <c r="AW123" s="134"/>
    </row>
    <row r="124" spans="1:49" s="135" customFormat="1">
      <c r="A124" s="145" t="s">
        <v>453</v>
      </c>
      <c r="B124" s="83">
        <v>2467.5100000000002</v>
      </c>
      <c r="C124" s="83">
        <v>6615.46</v>
      </c>
      <c r="D124" s="83">
        <v>0</v>
      </c>
      <c r="E124" s="83">
        <v>39353.730000000003</v>
      </c>
      <c r="F124" s="83">
        <v>1183.8699999999999</v>
      </c>
      <c r="G124" s="83">
        <v>109305.61</v>
      </c>
      <c r="H124" s="83">
        <v>4562.79</v>
      </c>
      <c r="I124" s="83">
        <v>0</v>
      </c>
      <c r="J124" s="83">
        <v>0</v>
      </c>
      <c r="K124" s="83">
        <v>3401.93</v>
      </c>
      <c r="L124" s="83">
        <v>691255.87</v>
      </c>
      <c r="M124" s="83">
        <v>374197.07</v>
      </c>
      <c r="N124" s="83">
        <v>0</v>
      </c>
      <c r="O124" s="83">
        <v>2754.88</v>
      </c>
      <c r="P124" s="83">
        <v>3529.81</v>
      </c>
      <c r="Q124" s="83">
        <v>3.18</v>
      </c>
      <c r="R124" s="83">
        <v>410917.4</v>
      </c>
      <c r="S124" s="83">
        <v>1379125.11</v>
      </c>
      <c r="T124" s="83">
        <v>2160.64</v>
      </c>
      <c r="U124" s="83">
        <v>0</v>
      </c>
      <c r="V124" s="83">
        <v>30918.33</v>
      </c>
      <c r="W124" s="83">
        <v>0</v>
      </c>
      <c r="X124" s="83">
        <v>0</v>
      </c>
      <c r="Y124" s="83">
        <v>0</v>
      </c>
      <c r="Z124" s="83">
        <v>0</v>
      </c>
      <c r="AA124" s="83" t="s">
        <v>454</v>
      </c>
      <c r="AB124" s="83">
        <v>51509.32</v>
      </c>
      <c r="AC124" s="83">
        <v>370625.8</v>
      </c>
      <c r="AD124" s="83">
        <v>249682.03</v>
      </c>
      <c r="AE124" s="83">
        <v>214178.2</v>
      </c>
      <c r="AF124" s="83" t="s">
        <v>455</v>
      </c>
      <c r="AG124" s="83">
        <v>249724.88</v>
      </c>
      <c r="AH124" s="83">
        <v>0</v>
      </c>
      <c r="AI124" s="83">
        <v>0</v>
      </c>
      <c r="AJ124" s="83">
        <v>0</v>
      </c>
      <c r="AK124" s="83">
        <v>78179.87</v>
      </c>
      <c r="AL124" s="83">
        <v>60321.27</v>
      </c>
      <c r="AM124" s="83">
        <v>174049.26</v>
      </c>
      <c r="AN124" s="83">
        <v>67003.429999999993</v>
      </c>
      <c r="AO124" s="83">
        <v>0</v>
      </c>
      <c r="AP124" s="83">
        <v>34121.86</v>
      </c>
      <c r="AQ124" s="83">
        <v>4312.1400000000003</v>
      </c>
      <c r="AR124" s="83">
        <v>0</v>
      </c>
      <c r="AS124" s="83">
        <v>0</v>
      </c>
      <c r="AT124" s="83">
        <v>201945.98</v>
      </c>
      <c r="AU124" s="160">
        <v>7643848.5800000001</v>
      </c>
      <c r="AV124" s="134"/>
      <c r="AW124" s="134"/>
    </row>
    <row r="125" spans="1:49" s="135" customFormat="1">
      <c r="A125" s="145" t="s">
        <v>458</v>
      </c>
      <c r="B125" s="138">
        <v>6747.64</v>
      </c>
      <c r="C125" s="138">
        <v>0</v>
      </c>
      <c r="D125" s="138">
        <v>0</v>
      </c>
      <c r="E125" s="138">
        <v>43688.959999999999</v>
      </c>
      <c r="F125" s="138">
        <v>6300</v>
      </c>
      <c r="G125" s="138">
        <v>192396.57</v>
      </c>
      <c r="H125" s="138">
        <v>0</v>
      </c>
      <c r="I125" s="138">
        <v>0</v>
      </c>
      <c r="J125" s="138">
        <v>0</v>
      </c>
      <c r="K125" s="138">
        <v>14912.29</v>
      </c>
      <c r="L125" s="138">
        <v>743966.13</v>
      </c>
      <c r="M125" s="138">
        <v>457502.17</v>
      </c>
      <c r="N125" s="138">
        <v>0</v>
      </c>
      <c r="O125" s="138">
        <v>32.200000000000003</v>
      </c>
      <c r="P125" s="138">
        <v>3390.82</v>
      </c>
      <c r="Q125" s="138">
        <v>62.75</v>
      </c>
      <c r="R125" s="138">
        <v>447472.74</v>
      </c>
      <c r="S125" s="81">
        <v>372485.4</v>
      </c>
      <c r="T125" s="138">
        <v>16238.59</v>
      </c>
      <c r="U125" s="138">
        <v>0</v>
      </c>
      <c r="V125" s="138">
        <v>33636.83</v>
      </c>
      <c r="W125" s="138">
        <v>0</v>
      </c>
      <c r="X125" s="138">
        <v>13.12</v>
      </c>
      <c r="Y125" s="138">
        <v>52.28</v>
      </c>
      <c r="Z125" s="138">
        <v>0</v>
      </c>
      <c r="AA125" s="138">
        <v>696703.95</v>
      </c>
      <c r="AB125" s="138">
        <v>69682.990000000005</v>
      </c>
      <c r="AC125" s="138">
        <v>299067.78000000003</v>
      </c>
      <c r="AD125" s="138">
        <v>187112.05</v>
      </c>
      <c r="AE125" s="138">
        <v>130262.98</v>
      </c>
      <c r="AF125" s="81" t="s">
        <v>459</v>
      </c>
      <c r="AG125" s="138">
        <v>147433.94</v>
      </c>
      <c r="AH125" s="138">
        <v>0</v>
      </c>
      <c r="AI125" s="138">
        <v>0</v>
      </c>
      <c r="AJ125" s="138">
        <v>4200.78</v>
      </c>
      <c r="AK125" s="138">
        <v>56756.08</v>
      </c>
      <c r="AL125" s="138">
        <v>127503.08</v>
      </c>
      <c r="AM125" s="138">
        <v>190931.57</v>
      </c>
      <c r="AN125" s="138">
        <v>19482.169999999998</v>
      </c>
      <c r="AO125" s="138">
        <v>0</v>
      </c>
      <c r="AP125" s="138">
        <v>41641.980000000003</v>
      </c>
      <c r="AQ125" s="138">
        <v>607.6</v>
      </c>
      <c r="AR125" s="138">
        <v>0</v>
      </c>
      <c r="AS125" s="138">
        <v>0</v>
      </c>
      <c r="AT125" s="138">
        <v>79843.62</v>
      </c>
      <c r="AU125" s="106">
        <v>5711625.7999999998</v>
      </c>
      <c r="AV125" s="134"/>
      <c r="AW125" s="134"/>
    </row>
    <row r="126" spans="1:49" s="135" customFormat="1">
      <c r="A126" s="145" t="s">
        <v>462</v>
      </c>
      <c r="B126" s="83">
        <v>2277.19</v>
      </c>
      <c r="C126" s="83">
        <v>0</v>
      </c>
      <c r="D126" s="83">
        <v>0</v>
      </c>
      <c r="E126" s="83">
        <v>34175.339999999997</v>
      </c>
      <c r="F126" s="83">
        <v>8214.74</v>
      </c>
      <c r="G126" s="83">
        <v>62297.3</v>
      </c>
      <c r="H126" s="83">
        <v>0</v>
      </c>
      <c r="I126" s="83">
        <v>0</v>
      </c>
      <c r="J126" s="83">
        <v>0</v>
      </c>
      <c r="K126" s="83">
        <v>7477.33</v>
      </c>
      <c r="L126" s="83">
        <v>753129.3</v>
      </c>
      <c r="M126" s="83">
        <v>416467.33</v>
      </c>
      <c r="N126" s="83">
        <v>0</v>
      </c>
      <c r="O126" s="83">
        <v>31.33</v>
      </c>
      <c r="P126" s="83">
        <v>184.9</v>
      </c>
      <c r="Q126" s="83">
        <v>171.53</v>
      </c>
      <c r="R126" s="83">
        <v>347665.79</v>
      </c>
      <c r="S126" s="83">
        <v>504307.18</v>
      </c>
      <c r="T126" s="83">
        <v>2937.62</v>
      </c>
      <c r="U126" s="83">
        <v>0</v>
      </c>
      <c r="V126" s="83">
        <v>35976.04</v>
      </c>
      <c r="W126" s="83">
        <v>0</v>
      </c>
      <c r="X126" s="83">
        <v>16231.93</v>
      </c>
      <c r="Y126" s="83">
        <v>97.89</v>
      </c>
      <c r="Z126" s="83">
        <v>0</v>
      </c>
      <c r="AA126" s="83">
        <v>639260.76</v>
      </c>
      <c r="AB126" s="83">
        <v>15972.74</v>
      </c>
      <c r="AC126" s="83">
        <v>148371.85999999999</v>
      </c>
      <c r="AD126" s="83">
        <v>36416.589999999997</v>
      </c>
      <c r="AE126" s="83">
        <v>218619.32</v>
      </c>
      <c r="AF126" s="83">
        <v>715977.28</v>
      </c>
      <c r="AG126" s="83">
        <v>136167.53</v>
      </c>
      <c r="AH126" s="83">
        <v>0</v>
      </c>
      <c r="AI126" s="83">
        <v>0</v>
      </c>
      <c r="AJ126" s="83">
        <v>4198.45</v>
      </c>
      <c r="AK126" s="83">
        <v>105376</v>
      </c>
      <c r="AL126" s="83">
        <v>50225.34</v>
      </c>
      <c r="AM126" s="83">
        <v>189598.05</v>
      </c>
      <c r="AN126" s="83">
        <v>108572.45</v>
      </c>
      <c r="AO126" s="83">
        <v>0</v>
      </c>
      <c r="AP126" s="83">
        <v>37723.33</v>
      </c>
      <c r="AQ126" s="83">
        <v>48.91</v>
      </c>
      <c r="AR126" s="83">
        <v>61.74</v>
      </c>
      <c r="AS126" s="83">
        <v>0</v>
      </c>
      <c r="AT126" s="83">
        <v>53901.47</v>
      </c>
      <c r="AU126" s="160">
        <v>4652134.5599999996</v>
      </c>
      <c r="AV126" s="134"/>
      <c r="AW126" s="134"/>
    </row>
    <row r="127" spans="1:49" s="135" customFormat="1">
      <c r="A127" s="145" t="s">
        <v>463</v>
      </c>
      <c r="B127" s="138">
        <v>4043.94</v>
      </c>
      <c r="C127" s="138">
        <v>0</v>
      </c>
      <c r="D127" s="138">
        <v>0</v>
      </c>
      <c r="E127" s="138">
        <v>27445.66</v>
      </c>
      <c r="F127" s="138">
        <v>6821.8</v>
      </c>
      <c r="G127" s="138">
        <v>75090.39</v>
      </c>
      <c r="H127" s="138">
        <v>10307.36</v>
      </c>
      <c r="I127" s="138">
        <v>0</v>
      </c>
      <c r="J127" s="138">
        <v>0</v>
      </c>
      <c r="K127" s="138">
        <v>30532.58</v>
      </c>
      <c r="L127" s="81">
        <v>817249.4</v>
      </c>
      <c r="M127" s="138">
        <v>435119.75</v>
      </c>
      <c r="N127" s="138">
        <v>0</v>
      </c>
      <c r="O127" s="138">
        <v>2715.86</v>
      </c>
      <c r="P127" s="138">
        <v>239.94</v>
      </c>
      <c r="Q127" s="138">
        <v>12778.65</v>
      </c>
      <c r="R127" s="138">
        <v>432057.64</v>
      </c>
      <c r="S127" s="81">
        <v>1055559.67</v>
      </c>
      <c r="T127" s="138">
        <v>35159.019999999997</v>
      </c>
      <c r="U127" s="138">
        <v>0</v>
      </c>
      <c r="V127" s="138">
        <v>20619.7</v>
      </c>
      <c r="W127" s="138">
        <v>0</v>
      </c>
      <c r="X127" s="138">
        <v>13055.81</v>
      </c>
      <c r="Y127" s="138">
        <v>12.92</v>
      </c>
      <c r="Z127" s="138">
        <v>0</v>
      </c>
      <c r="AA127" s="138">
        <v>491170.13</v>
      </c>
      <c r="AB127" s="138">
        <v>51703.31</v>
      </c>
      <c r="AC127" s="138">
        <v>38962.160000000003</v>
      </c>
      <c r="AD127" s="138">
        <v>20716.2</v>
      </c>
      <c r="AE127" s="138">
        <v>263369.31</v>
      </c>
      <c r="AF127" s="138">
        <v>1314969.3500000001</v>
      </c>
      <c r="AG127" s="138">
        <v>188898.71</v>
      </c>
      <c r="AH127" s="138">
        <v>0</v>
      </c>
      <c r="AI127" s="138">
        <v>0</v>
      </c>
      <c r="AJ127" s="138">
        <v>3813.62</v>
      </c>
      <c r="AK127" s="138">
        <v>152365.54999999999</v>
      </c>
      <c r="AL127" s="138">
        <v>92688.22</v>
      </c>
      <c r="AM127" s="138">
        <v>268720.95</v>
      </c>
      <c r="AN127" s="138">
        <v>60988.79</v>
      </c>
      <c r="AO127" s="138">
        <v>14.35</v>
      </c>
      <c r="AP127" s="138">
        <v>40593.29</v>
      </c>
      <c r="AQ127" s="138">
        <v>95.71</v>
      </c>
      <c r="AR127" s="138">
        <v>0</v>
      </c>
      <c r="AS127" s="138">
        <v>0</v>
      </c>
      <c r="AT127" s="138">
        <v>60191.5</v>
      </c>
      <c r="AU127" s="106">
        <v>6028071.2400000002</v>
      </c>
      <c r="AV127" s="134"/>
      <c r="AW127" s="134"/>
    </row>
    <row r="128" spans="1:49" s="135" customFormat="1">
      <c r="A128" s="145" t="s">
        <v>466</v>
      </c>
      <c r="B128" s="75">
        <v>316.87</v>
      </c>
      <c r="C128" s="75">
        <v>0</v>
      </c>
      <c r="D128" s="75">
        <v>0</v>
      </c>
      <c r="E128" s="75">
        <v>19864.990000000002</v>
      </c>
      <c r="F128" s="75">
        <v>630</v>
      </c>
      <c r="G128" s="75">
        <v>132680.88</v>
      </c>
      <c r="H128" s="75">
        <v>18727.88</v>
      </c>
      <c r="I128" s="75">
        <v>0</v>
      </c>
      <c r="J128" s="75">
        <v>0</v>
      </c>
      <c r="K128" s="75">
        <v>7242.73</v>
      </c>
      <c r="L128" s="83">
        <v>846564.1</v>
      </c>
      <c r="M128" s="75">
        <v>455682.66</v>
      </c>
      <c r="N128" s="75">
        <v>0</v>
      </c>
      <c r="O128" s="75">
        <v>0</v>
      </c>
      <c r="P128" s="75">
        <v>0</v>
      </c>
      <c r="Q128" s="75">
        <v>6536.98</v>
      </c>
      <c r="R128" s="75">
        <v>409336.93</v>
      </c>
      <c r="S128" s="75">
        <v>926303.49</v>
      </c>
      <c r="T128" s="75">
        <v>40372.120000000003</v>
      </c>
      <c r="U128" s="75">
        <v>0</v>
      </c>
      <c r="V128" s="75">
        <v>61780.15</v>
      </c>
      <c r="W128" s="75">
        <v>0</v>
      </c>
      <c r="X128" s="75">
        <v>7292.47</v>
      </c>
      <c r="Y128" s="75">
        <v>36.99</v>
      </c>
      <c r="Z128" s="75">
        <v>0</v>
      </c>
      <c r="AA128" s="75">
        <v>639046.79</v>
      </c>
      <c r="AB128" s="75">
        <v>5891.87</v>
      </c>
      <c r="AC128" s="75">
        <v>262102.81</v>
      </c>
      <c r="AD128" s="75">
        <v>68881.429999999993</v>
      </c>
      <c r="AE128" s="75">
        <v>225062.22</v>
      </c>
      <c r="AF128" s="83" t="s">
        <v>467</v>
      </c>
      <c r="AG128" s="75">
        <v>261880.03</v>
      </c>
      <c r="AH128" s="75">
        <v>0</v>
      </c>
      <c r="AI128" s="75">
        <v>0</v>
      </c>
      <c r="AJ128" s="75">
        <v>0</v>
      </c>
      <c r="AK128" s="75">
        <v>494959.64</v>
      </c>
      <c r="AL128" s="75">
        <v>101785.09</v>
      </c>
      <c r="AM128" s="75">
        <v>302472.95</v>
      </c>
      <c r="AN128" s="75">
        <v>129876.63</v>
      </c>
      <c r="AO128" s="75">
        <v>0</v>
      </c>
      <c r="AP128" s="75">
        <v>38932.730000000003</v>
      </c>
      <c r="AQ128" s="75">
        <v>186.16</v>
      </c>
      <c r="AR128" s="75">
        <v>0</v>
      </c>
      <c r="AS128" s="75">
        <v>0</v>
      </c>
      <c r="AT128" s="75">
        <v>71794.649999999994</v>
      </c>
      <c r="AU128" s="160">
        <v>7040307.5800000001</v>
      </c>
      <c r="AV128" s="134"/>
      <c r="AW128" s="134"/>
    </row>
    <row r="129" spans="1:49" s="135" customFormat="1">
      <c r="A129" s="145" t="s">
        <v>469</v>
      </c>
      <c r="B129" s="81">
        <v>959.09</v>
      </c>
      <c r="C129" s="81">
        <v>0</v>
      </c>
      <c r="D129" s="81">
        <v>0</v>
      </c>
      <c r="E129" s="81">
        <v>23777.59</v>
      </c>
      <c r="F129" s="81">
        <v>2006.43</v>
      </c>
      <c r="G129" s="81">
        <v>83986.51</v>
      </c>
      <c r="H129" s="81">
        <v>5381.46</v>
      </c>
      <c r="I129" s="81">
        <v>0</v>
      </c>
      <c r="J129" s="81">
        <v>0</v>
      </c>
      <c r="K129" s="81">
        <v>26986.240000000002</v>
      </c>
      <c r="L129" s="81">
        <v>1117747.01</v>
      </c>
      <c r="M129" s="81">
        <v>570466.16</v>
      </c>
      <c r="N129" s="81">
        <v>0</v>
      </c>
      <c r="O129" s="81">
        <v>1406.8</v>
      </c>
      <c r="P129" s="81">
        <v>8045.53</v>
      </c>
      <c r="Q129" s="81">
        <v>1842.51</v>
      </c>
      <c r="R129" s="81">
        <v>479108.66</v>
      </c>
      <c r="S129" s="81">
        <v>1448225.91</v>
      </c>
      <c r="T129" s="81">
        <v>34719.269999999997</v>
      </c>
      <c r="U129" s="81">
        <v>0</v>
      </c>
      <c r="V129" s="81">
        <v>63098.82</v>
      </c>
      <c r="W129" s="81">
        <v>0</v>
      </c>
      <c r="X129" s="81">
        <v>0</v>
      </c>
      <c r="Y129" s="81">
        <v>0</v>
      </c>
      <c r="Z129" s="81">
        <v>0</v>
      </c>
      <c r="AA129" s="81">
        <v>944350.8</v>
      </c>
      <c r="AB129" s="81">
        <v>77519.13</v>
      </c>
      <c r="AC129" s="81">
        <v>157182.04999999999</v>
      </c>
      <c r="AD129" s="81">
        <v>53458.96</v>
      </c>
      <c r="AE129" s="81">
        <v>340213.59</v>
      </c>
      <c r="AF129" s="81" t="s">
        <v>470</v>
      </c>
      <c r="AG129" s="81">
        <v>176907.93</v>
      </c>
      <c r="AH129" s="81">
        <v>0</v>
      </c>
      <c r="AI129" s="81">
        <v>0</v>
      </c>
      <c r="AJ129" s="81">
        <v>0</v>
      </c>
      <c r="AK129" s="81">
        <v>380799.45</v>
      </c>
      <c r="AL129" s="81">
        <v>68379.83</v>
      </c>
      <c r="AM129" s="81">
        <v>266815.09999999998</v>
      </c>
      <c r="AN129" s="81">
        <v>48022</v>
      </c>
      <c r="AO129" s="81">
        <v>0</v>
      </c>
      <c r="AP129" s="81">
        <v>31190.04</v>
      </c>
      <c r="AQ129" s="81">
        <v>355.51</v>
      </c>
      <c r="AR129" s="81">
        <v>0</v>
      </c>
      <c r="AS129" s="81">
        <v>0</v>
      </c>
      <c r="AT129" s="81">
        <v>139418.37</v>
      </c>
      <c r="AU129" s="106">
        <v>7943100.9500000002</v>
      </c>
      <c r="AV129" s="134"/>
      <c r="AW129" s="134"/>
    </row>
    <row r="130" spans="1:49" s="135" customFormat="1">
      <c r="A130" s="145" t="s">
        <v>472</v>
      </c>
      <c r="B130" s="75">
        <v>0</v>
      </c>
      <c r="C130" s="75">
        <v>13646.26</v>
      </c>
      <c r="D130" s="75">
        <v>0</v>
      </c>
      <c r="E130" s="75">
        <v>170</v>
      </c>
      <c r="F130" s="75">
        <v>4904.43</v>
      </c>
      <c r="G130" s="75">
        <v>106725.95</v>
      </c>
      <c r="H130" s="75">
        <v>0</v>
      </c>
      <c r="I130" s="75">
        <v>194.47</v>
      </c>
      <c r="J130" s="75">
        <v>0</v>
      </c>
      <c r="K130" s="75">
        <v>25252.15</v>
      </c>
      <c r="L130" s="83">
        <v>991631.7</v>
      </c>
      <c r="M130" s="75">
        <v>538846.04</v>
      </c>
      <c r="N130" s="75">
        <v>0</v>
      </c>
      <c r="O130" s="75">
        <v>17.89</v>
      </c>
      <c r="P130" s="75">
        <v>0</v>
      </c>
      <c r="Q130" s="75">
        <v>6.32</v>
      </c>
      <c r="R130" s="75">
        <v>443024.76</v>
      </c>
      <c r="S130" s="83">
        <v>1882812.33</v>
      </c>
      <c r="T130" s="75">
        <v>18367.97</v>
      </c>
      <c r="U130" s="75">
        <v>0</v>
      </c>
      <c r="V130" s="75">
        <v>106861.61</v>
      </c>
      <c r="W130" s="75">
        <v>0</v>
      </c>
      <c r="X130" s="75">
        <v>7758.91</v>
      </c>
      <c r="Y130" s="75">
        <v>0</v>
      </c>
      <c r="Z130" s="75">
        <v>0</v>
      </c>
      <c r="AA130" s="75">
        <v>900632.55</v>
      </c>
      <c r="AB130" s="75">
        <v>10172.76</v>
      </c>
      <c r="AC130" s="75">
        <v>28321.47</v>
      </c>
      <c r="AD130" s="75">
        <v>61836.33</v>
      </c>
      <c r="AE130" s="75">
        <v>412663.77</v>
      </c>
      <c r="AF130" s="83" t="s">
        <v>473</v>
      </c>
      <c r="AG130" s="75">
        <v>177086.73</v>
      </c>
      <c r="AH130" s="75">
        <v>0</v>
      </c>
      <c r="AI130" s="75">
        <v>0</v>
      </c>
      <c r="AJ130" s="75">
        <v>0</v>
      </c>
      <c r="AK130" s="75">
        <v>140130.32</v>
      </c>
      <c r="AL130" s="75">
        <v>113766.49</v>
      </c>
      <c r="AM130" s="75">
        <v>230116.28</v>
      </c>
      <c r="AN130" s="75">
        <v>54386.76</v>
      </c>
      <c r="AO130" s="75">
        <v>0</v>
      </c>
      <c r="AP130" s="75">
        <v>45972.39</v>
      </c>
      <c r="AQ130" s="75">
        <v>14240.74</v>
      </c>
      <c r="AR130" s="75">
        <v>0</v>
      </c>
      <c r="AS130" s="75">
        <v>0</v>
      </c>
      <c r="AT130" s="75">
        <v>218099.73</v>
      </c>
      <c r="AU130" s="160">
        <v>7718151.1100000003</v>
      </c>
      <c r="AV130" s="134"/>
      <c r="AW130" s="134"/>
    </row>
    <row r="131" spans="1:49" s="135" customFormat="1">
      <c r="A131" s="145" t="s">
        <v>475</v>
      </c>
      <c r="B131" s="138">
        <v>1918.18</v>
      </c>
      <c r="C131" s="138">
        <v>0</v>
      </c>
      <c r="D131" s="138">
        <v>0</v>
      </c>
      <c r="E131" s="138">
        <v>10634.64</v>
      </c>
      <c r="F131" s="138">
        <v>16879.21</v>
      </c>
      <c r="G131" s="138">
        <v>39963.67</v>
      </c>
      <c r="H131" s="138">
        <v>0</v>
      </c>
      <c r="I131" s="138">
        <v>0</v>
      </c>
      <c r="J131" s="138">
        <v>0</v>
      </c>
      <c r="K131" s="138">
        <v>22100.43</v>
      </c>
      <c r="L131" s="81">
        <v>864074.75</v>
      </c>
      <c r="M131" s="138">
        <v>519138.55</v>
      </c>
      <c r="N131" s="138">
        <v>0</v>
      </c>
      <c r="O131" s="138">
        <v>2803.74</v>
      </c>
      <c r="P131" s="138">
        <v>4883.1899999999996</v>
      </c>
      <c r="Q131" s="138">
        <v>3131.87</v>
      </c>
      <c r="R131" s="138">
        <v>476335.32</v>
      </c>
      <c r="S131" s="81">
        <v>1531350.02</v>
      </c>
      <c r="T131" s="138">
        <v>28311.63</v>
      </c>
      <c r="U131" s="138">
        <v>0</v>
      </c>
      <c r="V131" s="138">
        <v>177478.21</v>
      </c>
      <c r="W131" s="138">
        <v>0</v>
      </c>
      <c r="X131" s="138">
        <v>0</v>
      </c>
      <c r="Y131" s="138">
        <v>82.44</v>
      </c>
      <c r="Z131" s="138">
        <v>0</v>
      </c>
      <c r="AA131" s="81" t="s">
        <v>477</v>
      </c>
      <c r="AB131" s="138">
        <v>65041.55</v>
      </c>
      <c r="AC131" s="138">
        <v>190252.34</v>
      </c>
      <c r="AD131" s="138">
        <v>106943.64</v>
      </c>
      <c r="AE131" s="138">
        <v>465376.61</v>
      </c>
      <c r="AF131" s="81" t="s">
        <v>478</v>
      </c>
      <c r="AG131" s="138">
        <v>297309.28000000003</v>
      </c>
      <c r="AH131" s="138">
        <v>0</v>
      </c>
      <c r="AI131" s="138">
        <v>0</v>
      </c>
      <c r="AJ131" s="138">
        <v>6000</v>
      </c>
      <c r="AK131" s="138">
        <v>43335.97</v>
      </c>
      <c r="AL131" s="138">
        <v>108738.56</v>
      </c>
      <c r="AM131" s="138">
        <v>238405.55</v>
      </c>
      <c r="AN131" s="138">
        <v>56648.51</v>
      </c>
      <c r="AO131" s="138">
        <v>0</v>
      </c>
      <c r="AP131" s="138">
        <v>35530.589999999997</v>
      </c>
      <c r="AQ131" s="138">
        <v>31450.76</v>
      </c>
      <c r="AR131" s="138">
        <v>0</v>
      </c>
      <c r="AS131" s="138">
        <v>0</v>
      </c>
      <c r="AT131" s="138">
        <v>94248.12</v>
      </c>
      <c r="AU131" s="106">
        <v>9991132.3699999992</v>
      </c>
      <c r="AV131" s="134"/>
      <c r="AW131" s="134"/>
    </row>
    <row r="132" spans="1:49" s="135" customFormat="1" ht="15.75" thickBot="1">
      <c r="A132" s="145" t="s">
        <v>480</v>
      </c>
      <c r="B132" s="138">
        <v>3818.42</v>
      </c>
      <c r="C132" s="138">
        <v>0</v>
      </c>
      <c r="D132" s="138">
        <v>0</v>
      </c>
      <c r="E132" s="138">
        <v>0</v>
      </c>
      <c r="F132" s="138">
        <v>10275.52</v>
      </c>
      <c r="G132" s="138">
        <v>145334.63</v>
      </c>
      <c r="H132" s="138">
        <v>8250</v>
      </c>
      <c r="I132" s="138">
        <v>0</v>
      </c>
      <c r="J132" s="138">
        <v>0</v>
      </c>
      <c r="K132" s="138">
        <v>27807.16</v>
      </c>
      <c r="L132" s="138">
        <v>860044.23</v>
      </c>
      <c r="M132" s="138">
        <v>466969.13</v>
      </c>
      <c r="N132" s="138">
        <v>0</v>
      </c>
      <c r="O132" s="138">
        <v>0</v>
      </c>
      <c r="P132" s="138">
        <v>0</v>
      </c>
      <c r="Q132" s="138">
        <v>0</v>
      </c>
      <c r="R132" s="138">
        <v>540063.47</v>
      </c>
      <c r="S132" s="81">
        <v>2423431.88</v>
      </c>
      <c r="T132" s="138">
        <v>113352.21</v>
      </c>
      <c r="U132" s="138">
        <v>0</v>
      </c>
      <c r="V132" s="138">
        <v>156568.37</v>
      </c>
      <c r="W132" s="138">
        <v>0</v>
      </c>
      <c r="X132" s="138">
        <v>7709.09</v>
      </c>
      <c r="Y132" s="138">
        <v>1240.69</v>
      </c>
      <c r="Z132" s="138">
        <v>0</v>
      </c>
      <c r="AA132" s="81" t="s">
        <v>482</v>
      </c>
      <c r="AB132" s="138">
        <v>185687.39</v>
      </c>
      <c r="AC132" s="138">
        <v>385373.26</v>
      </c>
      <c r="AD132" s="138">
        <v>153609.32</v>
      </c>
      <c r="AE132" s="138">
        <v>450384.88</v>
      </c>
      <c r="AF132" s="138" t="s">
        <v>483</v>
      </c>
      <c r="AG132" s="138">
        <v>243523.92</v>
      </c>
      <c r="AH132" s="138">
        <v>2116.79</v>
      </c>
      <c r="AI132" s="138">
        <v>0</v>
      </c>
      <c r="AJ132" s="138">
        <v>11813.8</v>
      </c>
      <c r="AK132" s="138">
        <v>62246.12</v>
      </c>
      <c r="AL132" s="138">
        <v>19768.84</v>
      </c>
      <c r="AM132" s="138">
        <v>290117.92</v>
      </c>
      <c r="AN132" s="138">
        <v>78931.42</v>
      </c>
      <c r="AO132" s="138">
        <v>0</v>
      </c>
      <c r="AP132" s="138">
        <v>39621.589999999997</v>
      </c>
      <c r="AQ132" s="138">
        <v>26054.43</v>
      </c>
      <c r="AR132" s="138">
        <v>0</v>
      </c>
      <c r="AS132" s="138">
        <v>0</v>
      </c>
      <c r="AT132" s="138">
        <v>56103</v>
      </c>
      <c r="AU132" s="106">
        <v>12745617.65</v>
      </c>
      <c r="AV132" s="134"/>
      <c r="AW132" s="134"/>
    </row>
    <row r="133" spans="1:49" s="135" customFormat="1" ht="15.75" thickTop="1">
      <c r="A133" s="212"/>
      <c r="B133" s="210">
        <f>+SUM(B121:B132)</f>
        <v>24269.78</v>
      </c>
      <c r="C133" s="210">
        <f t="shared" ref="C133:AU133" si="9">+SUM(C121:C132)</f>
        <v>34797.050000000003</v>
      </c>
      <c r="D133" s="210">
        <f t="shared" si="9"/>
        <v>0</v>
      </c>
      <c r="E133" s="210">
        <f t="shared" si="9"/>
        <v>219094.08000000002</v>
      </c>
      <c r="F133" s="210">
        <f t="shared" si="9"/>
        <v>70401.67</v>
      </c>
      <c r="G133" s="210">
        <f t="shared" si="9"/>
        <v>1159236.1800000002</v>
      </c>
      <c r="H133" s="210">
        <f t="shared" si="9"/>
        <v>51689.26</v>
      </c>
      <c r="I133" s="210">
        <f t="shared" si="9"/>
        <v>194.47</v>
      </c>
      <c r="J133" s="210">
        <f t="shared" si="9"/>
        <v>0</v>
      </c>
      <c r="K133" s="210">
        <f t="shared" si="9"/>
        <v>219886.12</v>
      </c>
      <c r="L133" s="210">
        <f t="shared" si="9"/>
        <v>9503275.4700000007</v>
      </c>
      <c r="M133" s="210">
        <f t="shared" si="9"/>
        <v>5338345.6400000006</v>
      </c>
      <c r="N133" s="210">
        <f t="shared" si="9"/>
        <v>0</v>
      </c>
      <c r="O133" s="210">
        <f t="shared" si="9"/>
        <v>11709.569999999998</v>
      </c>
      <c r="P133" s="210">
        <f t="shared" si="9"/>
        <v>30070.699999999997</v>
      </c>
      <c r="Q133" s="210">
        <f t="shared" si="9"/>
        <v>26210.509999999995</v>
      </c>
      <c r="R133" s="210">
        <f t="shared" si="9"/>
        <v>5140745.12</v>
      </c>
      <c r="S133" s="210">
        <f t="shared" si="9"/>
        <v>17367939.789999999</v>
      </c>
      <c r="T133" s="210">
        <f t="shared" si="9"/>
        <v>347967.41</v>
      </c>
      <c r="U133" s="210">
        <f t="shared" si="9"/>
        <v>0</v>
      </c>
      <c r="V133" s="210">
        <f t="shared" si="9"/>
        <v>1000372.9299999999</v>
      </c>
      <c r="W133" s="210">
        <f t="shared" si="9"/>
        <v>0</v>
      </c>
      <c r="X133" s="210">
        <f t="shared" si="9"/>
        <v>68901.239999999991</v>
      </c>
      <c r="Y133" s="210">
        <f t="shared" si="9"/>
        <v>2210.0299999999997</v>
      </c>
      <c r="Z133" s="210">
        <f t="shared" si="9"/>
        <v>0</v>
      </c>
      <c r="AA133" s="210">
        <f t="shared" si="9"/>
        <v>5753182.0199999996</v>
      </c>
      <c r="AB133" s="210">
        <f t="shared" si="9"/>
        <v>600072.27</v>
      </c>
      <c r="AC133" s="210">
        <f t="shared" si="9"/>
        <v>3051413.3199999994</v>
      </c>
      <c r="AD133" s="210">
        <f t="shared" si="9"/>
        <v>1561712.2</v>
      </c>
      <c r="AE133" s="210">
        <f t="shared" si="9"/>
        <v>3447502.55</v>
      </c>
      <c r="AF133" s="210">
        <f t="shared" si="9"/>
        <v>3943027.2399999998</v>
      </c>
      <c r="AG133" s="210">
        <f t="shared" si="9"/>
        <v>2540373.63</v>
      </c>
      <c r="AH133" s="210">
        <f t="shared" si="9"/>
        <v>3376.1099999999997</v>
      </c>
      <c r="AI133" s="210">
        <f t="shared" si="9"/>
        <v>0</v>
      </c>
      <c r="AJ133" s="210">
        <f t="shared" si="9"/>
        <v>41267.699999999997</v>
      </c>
      <c r="AK133" s="210">
        <f t="shared" si="9"/>
        <v>1796616.9800000002</v>
      </c>
      <c r="AL133" s="210">
        <f t="shared" si="9"/>
        <v>960410.97999999986</v>
      </c>
      <c r="AM133" s="210">
        <f t="shared" si="9"/>
        <v>2644502.8399999994</v>
      </c>
      <c r="AN133" s="210">
        <f t="shared" si="9"/>
        <v>731928.78</v>
      </c>
      <c r="AO133" s="210">
        <f t="shared" si="9"/>
        <v>14.35</v>
      </c>
      <c r="AP133" s="210">
        <f t="shared" si="9"/>
        <v>400708.03</v>
      </c>
      <c r="AQ133" s="210">
        <f t="shared" si="9"/>
        <v>90495.09</v>
      </c>
      <c r="AR133" s="210">
        <f t="shared" si="9"/>
        <v>61.74</v>
      </c>
      <c r="AS133" s="210">
        <f t="shared" si="9"/>
        <v>0</v>
      </c>
      <c r="AT133" s="210">
        <f t="shared" si="9"/>
        <v>1194950.6600000001</v>
      </c>
      <c r="AU133" s="210">
        <f t="shared" si="9"/>
        <v>89247629.800000012</v>
      </c>
      <c r="AV133" s="134"/>
      <c r="AW133" s="134"/>
    </row>
    <row r="134" spans="1:49" s="135" customFormat="1">
      <c r="A134" s="145" t="s">
        <v>485</v>
      </c>
      <c r="B134" s="138">
        <v>5534.54</v>
      </c>
      <c r="C134" s="138">
        <v>69.010000000000005</v>
      </c>
      <c r="D134" s="138">
        <v>0</v>
      </c>
      <c r="E134" s="138">
        <v>0</v>
      </c>
      <c r="F134" s="138">
        <v>2401.2600000000002</v>
      </c>
      <c r="G134" s="138">
        <v>43818.31</v>
      </c>
      <c r="H134" s="138">
        <v>4636.41</v>
      </c>
      <c r="I134" s="138">
        <v>0</v>
      </c>
      <c r="J134" s="138">
        <v>0</v>
      </c>
      <c r="K134" s="138">
        <v>12846.81</v>
      </c>
      <c r="L134" s="138">
        <v>1029648</v>
      </c>
      <c r="M134" s="138">
        <v>471521.31</v>
      </c>
      <c r="N134" s="138">
        <v>0</v>
      </c>
      <c r="O134" s="138">
        <v>2525.59</v>
      </c>
      <c r="P134" s="138">
        <v>4180.05</v>
      </c>
      <c r="Q134" s="138">
        <v>0</v>
      </c>
      <c r="R134" s="138">
        <v>518790.77</v>
      </c>
      <c r="S134" s="81">
        <v>1937843.28</v>
      </c>
      <c r="T134" s="138">
        <v>71624.89</v>
      </c>
      <c r="U134" s="138">
        <v>0</v>
      </c>
      <c r="V134" s="138">
        <v>168690.57</v>
      </c>
      <c r="W134" s="138">
        <v>0</v>
      </c>
      <c r="X134" s="138">
        <v>17425.189999999999</v>
      </c>
      <c r="Y134" s="138">
        <v>639.96</v>
      </c>
      <c r="Z134" s="138">
        <v>0</v>
      </c>
      <c r="AA134" s="138">
        <v>331798.19</v>
      </c>
      <c r="AB134" s="138">
        <v>33808.42</v>
      </c>
      <c r="AC134" s="138">
        <v>508697.84</v>
      </c>
      <c r="AD134" s="138">
        <v>240006.43</v>
      </c>
      <c r="AE134" s="138">
        <v>448710.54</v>
      </c>
      <c r="AF134" s="81">
        <v>1235312.73</v>
      </c>
      <c r="AG134" s="138">
        <v>156821.95000000001</v>
      </c>
      <c r="AH134" s="138">
        <v>4474.71</v>
      </c>
      <c r="AI134" s="138">
        <v>0</v>
      </c>
      <c r="AJ134" s="138">
        <v>0</v>
      </c>
      <c r="AK134" s="138">
        <v>59740.62</v>
      </c>
      <c r="AL134" s="138">
        <v>49100.12</v>
      </c>
      <c r="AM134" s="138">
        <v>226843.62</v>
      </c>
      <c r="AN134" s="138">
        <v>106483.72</v>
      </c>
      <c r="AO134" s="138">
        <v>0</v>
      </c>
      <c r="AP134" s="138">
        <v>31953.97</v>
      </c>
      <c r="AQ134" s="138">
        <v>5195.7299999999996</v>
      </c>
      <c r="AR134" s="138">
        <v>0</v>
      </c>
      <c r="AS134" s="138">
        <v>0</v>
      </c>
      <c r="AT134" s="138">
        <v>85374.41</v>
      </c>
      <c r="AU134" s="106">
        <v>7816518.9500000002</v>
      </c>
      <c r="AV134" s="134"/>
      <c r="AW134" s="134"/>
    </row>
    <row r="135" spans="1:49" s="135" customFormat="1">
      <c r="A135" s="145" t="s">
        <v>487</v>
      </c>
      <c r="B135" s="75">
        <v>18912.89</v>
      </c>
      <c r="C135" s="75">
        <v>0</v>
      </c>
      <c r="D135" s="75">
        <v>55010.82</v>
      </c>
      <c r="E135" s="75">
        <v>0</v>
      </c>
      <c r="F135" s="75">
        <v>6187.33</v>
      </c>
      <c r="G135" s="75">
        <v>37540.6</v>
      </c>
      <c r="H135" s="75">
        <v>2539.66</v>
      </c>
      <c r="I135" s="75">
        <v>0</v>
      </c>
      <c r="J135" s="75">
        <v>5.42</v>
      </c>
      <c r="K135" s="75">
        <v>2533.16</v>
      </c>
      <c r="L135" s="75">
        <v>1008596.58</v>
      </c>
      <c r="M135" s="75">
        <v>491464.76</v>
      </c>
      <c r="N135" s="75">
        <v>0</v>
      </c>
      <c r="O135" s="75">
        <v>82.59</v>
      </c>
      <c r="P135" s="75">
        <v>7359.91</v>
      </c>
      <c r="Q135" s="75">
        <v>0</v>
      </c>
      <c r="R135" s="75">
        <v>531294.68000000005</v>
      </c>
      <c r="S135" s="83">
        <v>1988787.85</v>
      </c>
      <c r="T135" s="75">
        <v>27384.79</v>
      </c>
      <c r="U135" s="75">
        <v>0</v>
      </c>
      <c r="V135" s="75">
        <v>135861.60999999999</v>
      </c>
      <c r="W135" s="75">
        <v>0</v>
      </c>
      <c r="X135" s="75">
        <v>0</v>
      </c>
      <c r="Y135" s="75">
        <v>16328.31</v>
      </c>
      <c r="Z135" s="75">
        <v>0</v>
      </c>
      <c r="AA135" s="75">
        <v>393918.87</v>
      </c>
      <c r="AB135" s="75">
        <v>3762</v>
      </c>
      <c r="AC135" s="75">
        <v>497295.93</v>
      </c>
      <c r="AD135" s="75">
        <v>185748.87</v>
      </c>
      <c r="AE135" s="75">
        <v>488494.8</v>
      </c>
      <c r="AF135" s="75">
        <v>941542.44</v>
      </c>
      <c r="AG135" s="75">
        <v>228443.43</v>
      </c>
      <c r="AH135" s="75">
        <v>0</v>
      </c>
      <c r="AI135" s="75">
        <v>0</v>
      </c>
      <c r="AJ135" s="75">
        <v>0</v>
      </c>
      <c r="AK135" s="75">
        <v>227333.34</v>
      </c>
      <c r="AL135" s="75">
        <v>116571.06</v>
      </c>
      <c r="AM135" s="75">
        <v>244399.01</v>
      </c>
      <c r="AN135" s="75">
        <v>0</v>
      </c>
      <c r="AO135" s="75">
        <v>0</v>
      </c>
      <c r="AP135" s="75">
        <v>36496.519999999997</v>
      </c>
      <c r="AQ135" s="75">
        <v>7422.58</v>
      </c>
      <c r="AR135" s="75">
        <v>0</v>
      </c>
      <c r="AS135" s="75">
        <v>0</v>
      </c>
      <c r="AT135" s="75">
        <v>61271.94</v>
      </c>
      <c r="AU135" s="160">
        <v>7762591.75</v>
      </c>
      <c r="AV135" s="134"/>
      <c r="AW135" s="134"/>
    </row>
    <row r="136" spans="1:49" s="135" customFormat="1">
      <c r="A136" s="145" t="s">
        <v>489</v>
      </c>
      <c r="B136" s="138">
        <v>30524.86</v>
      </c>
      <c r="C136" s="138">
        <v>0</v>
      </c>
      <c r="D136" s="138">
        <v>3176.85</v>
      </c>
      <c r="E136" s="138">
        <v>39859.870000000003</v>
      </c>
      <c r="F136" s="138">
        <v>4866.5</v>
      </c>
      <c r="G136" s="138">
        <v>81365.8</v>
      </c>
      <c r="H136" s="138">
        <v>13850.82</v>
      </c>
      <c r="I136" s="138">
        <v>8645.2900000000009</v>
      </c>
      <c r="J136" s="138">
        <v>0</v>
      </c>
      <c r="K136" s="138">
        <v>0</v>
      </c>
      <c r="L136" s="138">
        <v>1317950.2</v>
      </c>
      <c r="M136" s="138">
        <v>617091.88</v>
      </c>
      <c r="N136" s="138">
        <v>0</v>
      </c>
      <c r="O136" s="138">
        <v>291.76</v>
      </c>
      <c r="P136" s="138">
        <v>3942.59</v>
      </c>
      <c r="Q136" s="138">
        <v>85</v>
      </c>
      <c r="R136" s="138">
        <v>575456.12</v>
      </c>
      <c r="S136" s="81">
        <v>1590020.08</v>
      </c>
      <c r="T136" s="138">
        <v>3349.25</v>
      </c>
      <c r="U136" s="138">
        <v>0</v>
      </c>
      <c r="V136" s="138">
        <v>149276.54999999999</v>
      </c>
      <c r="W136" s="138">
        <v>0</v>
      </c>
      <c r="X136" s="138">
        <v>0</v>
      </c>
      <c r="Y136" s="138">
        <v>25928.01</v>
      </c>
      <c r="Z136" s="138">
        <v>0</v>
      </c>
      <c r="AA136" s="138">
        <v>867402.42</v>
      </c>
      <c r="AB136" s="138">
        <v>89667.55</v>
      </c>
      <c r="AC136" s="138">
        <v>567057.91</v>
      </c>
      <c r="AD136" s="138">
        <v>221986.2</v>
      </c>
      <c r="AE136" s="138">
        <v>518607.83</v>
      </c>
      <c r="AF136" s="138">
        <v>1515896.43</v>
      </c>
      <c r="AG136" s="138">
        <v>267813.40999999997</v>
      </c>
      <c r="AH136" s="138">
        <v>0</v>
      </c>
      <c r="AI136" s="138">
        <v>0</v>
      </c>
      <c r="AJ136" s="138">
        <v>0</v>
      </c>
      <c r="AK136" s="138">
        <v>84241.2</v>
      </c>
      <c r="AL136" s="138">
        <v>86050.83</v>
      </c>
      <c r="AM136" s="138">
        <v>287040.71000000002</v>
      </c>
      <c r="AN136" s="138">
        <v>35136</v>
      </c>
      <c r="AO136" s="138">
        <v>0</v>
      </c>
      <c r="AP136" s="138">
        <v>34056.080000000002</v>
      </c>
      <c r="AQ136" s="138">
        <v>15686.48</v>
      </c>
      <c r="AR136" s="138">
        <v>0</v>
      </c>
      <c r="AS136" s="138">
        <v>0</v>
      </c>
      <c r="AT136" s="138">
        <v>97966.83</v>
      </c>
      <c r="AU136" s="106">
        <v>9154291.3100000005</v>
      </c>
      <c r="AV136" s="134"/>
      <c r="AW136" s="134"/>
    </row>
    <row r="137" spans="1:49" s="135" customFormat="1">
      <c r="A137" s="145" t="s">
        <v>491</v>
      </c>
      <c r="B137" s="83">
        <v>28938.880000000001</v>
      </c>
      <c r="C137" s="83">
        <v>0</v>
      </c>
      <c r="D137" s="83">
        <v>0</v>
      </c>
      <c r="E137" s="83">
        <v>25676.48</v>
      </c>
      <c r="F137" s="83">
        <v>0</v>
      </c>
      <c r="G137" s="83">
        <v>53669.17</v>
      </c>
      <c r="H137" s="83">
        <v>5045.76</v>
      </c>
      <c r="I137" s="83">
        <v>0</v>
      </c>
      <c r="J137" s="83">
        <v>0</v>
      </c>
      <c r="K137" s="83">
        <v>0</v>
      </c>
      <c r="L137" s="83">
        <v>1284110.47</v>
      </c>
      <c r="M137" s="83">
        <v>434346.11</v>
      </c>
      <c r="N137" s="83">
        <v>0</v>
      </c>
      <c r="O137" s="83">
        <v>2955.04</v>
      </c>
      <c r="P137" s="83">
        <v>3912.03</v>
      </c>
      <c r="Q137" s="83">
        <v>26.7</v>
      </c>
      <c r="R137" s="83">
        <v>491677.1</v>
      </c>
      <c r="S137" s="83">
        <v>849541.85</v>
      </c>
      <c r="T137" s="83">
        <v>1179.92</v>
      </c>
      <c r="U137" s="83">
        <v>0</v>
      </c>
      <c r="V137" s="83">
        <v>108419.43</v>
      </c>
      <c r="W137" s="83">
        <v>0</v>
      </c>
      <c r="X137" s="83">
        <v>3247.34</v>
      </c>
      <c r="Y137" s="83">
        <v>5729.72</v>
      </c>
      <c r="Z137" s="83">
        <v>0</v>
      </c>
      <c r="AA137" s="83">
        <v>1070423.6399999999</v>
      </c>
      <c r="AB137" s="83">
        <v>64464.39</v>
      </c>
      <c r="AC137" s="83">
        <v>501777.57</v>
      </c>
      <c r="AD137" s="83">
        <v>242654.79</v>
      </c>
      <c r="AE137" s="83">
        <v>400702.24</v>
      </c>
      <c r="AF137" s="83">
        <v>1714704.38</v>
      </c>
      <c r="AG137" s="83">
        <v>364573.27</v>
      </c>
      <c r="AH137" s="83">
        <v>0</v>
      </c>
      <c r="AI137" s="83">
        <v>0</v>
      </c>
      <c r="AJ137" s="83">
        <v>0</v>
      </c>
      <c r="AK137" s="83">
        <v>44069.68</v>
      </c>
      <c r="AL137" s="83">
        <v>137669.39000000001</v>
      </c>
      <c r="AM137" s="83">
        <v>218833.83</v>
      </c>
      <c r="AN137" s="83">
        <v>35996.870000000003</v>
      </c>
      <c r="AO137" s="83">
        <v>0</v>
      </c>
      <c r="AP137" s="83">
        <v>36821.68</v>
      </c>
      <c r="AQ137" s="83">
        <v>5072.6400000000003</v>
      </c>
      <c r="AR137" s="83">
        <v>0</v>
      </c>
      <c r="AS137" s="83">
        <v>0</v>
      </c>
      <c r="AT137" s="83">
        <v>128047.17</v>
      </c>
      <c r="AU137" s="160">
        <v>8264287.54</v>
      </c>
      <c r="AV137" s="134"/>
      <c r="AW137" s="134"/>
    </row>
    <row r="138" spans="1:49" s="135" customFormat="1">
      <c r="A138" s="145" t="s">
        <v>494</v>
      </c>
      <c r="B138" s="138">
        <v>20099.650000000001</v>
      </c>
      <c r="C138" s="138">
        <v>0</v>
      </c>
      <c r="D138" s="138">
        <v>12769.16</v>
      </c>
      <c r="E138" s="138">
        <v>21065.15</v>
      </c>
      <c r="F138" s="138">
        <v>10592.38</v>
      </c>
      <c r="G138" s="138">
        <v>173348.97</v>
      </c>
      <c r="H138" s="138">
        <v>27782.18</v>
      </c>
      <c r="I138" s="138">
        <v>0</v>
      </c>
      <c r="J138" s="138">
        <v>0</v>
      </c>
      <c r="K138" s="138">
        <v>0</v>
      </c>
      <c r="L138" s="138">
        <v>1809672.85</v>
      </c>
      <c r="M138" s="138">
        <v>774944.54</v>
      </c>
      <c r="N138" s="138">
        <v>0</v>
      </c>
      <c r="O138" s="138">
        <v>160.43</v>
      </c>
      <c r="P138" s="138">
        <v>0</v>
      </c>
      <c r="Q138" s="138">
        <v>0</v>
      </c>
      <c r="R138" s="138">
        <v>726453.26</v>
      </c>
      <c r="S138" s="138">
        <v>513553.98</v>
      </c>
      <c r="T138" s="138">
        <v>143.41999999999999</v>
      </c>
      <c r="U138" s="138">
        <v>0</v>
      </c>
      <c r="V138" s="138">
        <v>134384.29</v>
      </c>
      <c r="W138" s="138">
        <v>0</v>
      </c>
      <c r="X138" s="138">
        <v>10847.6</v>
      </c>
      <c r="Y138" s="138">
        <v>2923.34</v>
      </c>
      <c r="Z138" s="138">
        <v>0</v>
      </c>
      <c r="AA138" s="138">
        <v>644046.61</v>
      </c>
      <c r="AB138" s="138">
        <v>88456.4</v>
      </c>
      <c r="AC138" s="138">
        <v>467123.61</v>
      </c>
      <c r="AD138" s="138">
        <v>120338.86</v>
      </c>
      <c r="AE138" s="138">
        <v>415196.27</v>
      </c>
      <c r="AF138" s="138">
        <v>1159905.3899999999</v>
      </c>
      <c r="AG138" s="138">
        <v>138443.75</v>
      </c>
      <c r="AH138" s="138">
        <v>0</v>
      </c>
      <c r="AI138" s="138">
        <v>0</v>
      </c>
      <c r="AJ138" s="138">
        <v>0</v>
      </c>
      <c r="AK138" s="138">
        <v>82237.399999999994</v>
      </c>
      <c r="AL138" s="138">
        <v>99157.81</v>
      </c>
      <c r="AM138" s="138">
        <v>289567.01</v>
      </c>
      <c r="AN138" s="138">
        <v>96494.1</v>
      </c>
      <c r="AO138" s="138">
        <v>0</v>
      </c>
      <c r="AP138" s="138">
        <v>35400.39</v>
      </c>
      <c r="AQ138" s="138">
        <v>1550.5</v>
      </c>
      <c r="AR138" s="138">
        <v>0</v>
      </c>
      <c r="AS138" s="138">
        <v>0</v>
      </c>
      <c r="AT138" s="138">
        <v>60486.17</v>
      </c>
      <c r="AU138" s="107">
        <v>7937145.4699999997</v>
      </c>
      <c r="AV138" s="134"/>
      <c r="AW138" s="134"/>
    </row>
    <row r="139" spans="1:49" s="135" customFormat="1">
      <c r="A139" s="145" t="s">
        <v>496</v>
      </c>
      <c r="B139" s="75">
        <v>13939.88</v>
      </c>
      <c r="C139" s="75">
        <v>0</v>
      </c>
      <c r="D139" s="75">
        <v>10969.25</v>
      </c>
      <c r="E139" s="75">
        <v>20814.13</v>
      </c>
      <c r="F139" s="75">
        <v>9140.5499999999993</v>
      </c>
      <c r="G139" s="75">
        <v>49412.27</v>
      </c>
      <c r="H139" s="75">
        <v>10052.790000000001</v>
      </c>
      <c r="I139" s="75">
        <v>0</v>
      </c>
      <c r="J139" s="75">
        <v>16294.68</v>
      </c>
      <c r="K139" s="75">
        <v>0</v>
      </c>
      <c r="L139" s="75">
        <v>1533881.49</v>
      </c>
      <c r="M139" s="75">
        <v>520761.62</v>
      </c>
      <c r="N139" s="75">
        <v>0</v>
      </c>
      <c r="O139" s="75">
        <v>23.74</v>
      </c>
      <c r="P139" s="75">
        <v>335.66</v>
      </c>
      <c r="Q139" s="75">
        <v>5879.52</v>
      </c>
      <c r="R139" s="75">
        <v>551497.84</v>
      </c>
      <c r="S139" s="75">
        <v>360395.28</v>
      </c>
      <c r="T139" s="75">
        <v>4628.9399999999996</v>
      </c>
      <c r="U139" s="75">
        <v>0</v>
      </c>
      <c r="V139" s="75">
        <v>84030.85</v>
      </c>
      <c r="W139" s="75">
        <v>0</v>
      </c>
      <c r="X139" s="75">
        <v>12359.78</v>
      </c>
      <c r="Y139" s="75">
        <v>2300.4</v>
      </c>
      <c r="Z139" s="75">
        <v>0</v>
      </c>
      <c r="AA139" s="75">
        <v>733485.06</v>
      </c>
      <c r="AB139" s="75">
        <v>98387.96</v>
      </c>
      <c r="AC139" s="75">
        <v>150586.73000000001</v>
      </c>
      <c r="AD139" s="75">
        <v>41308.81</v>
      </c>
      <c r="AE139" s="75">
        <v>437105.74</v>
      </c>
      <c r="AF139" s="75">
        <v>785221.13</v>
      </c>
      <c r="AG139" s="75">
        <v>174630.11</v>
      </c>
      <c r="AH139" s="75">
        <v>5222.5</v>
      </c>
      <c r="AI139" s="75">
        <v>0</v>
      </c>
      <c r="AJ139" s="75">
        <v>0</v>
      </c>
      <c r="AK139" s="75">
        <v>204906.81</v>
      </c>
      <c r="AL139" s="75">
        <v>72137.27</v>
      </c>
      <c r="AM139" s="75">
        <v>245421.91</v>
      </c>
      <c r="AN139" s="75">
        <v>127268.37</v>
      </c>
      <c r="AO139" s="75">
        <v>0</v>
      </c>
      <c r="AP139" s="75">
        <v>30815.360000000001</v>
      </c>
      <c r="AQ139" s="75">
        <v>82.65</v>
      </c>
      <c r="AR139" s="75">
        <v>0</v>
      </c>
      <c r="AS139" s="75">
        <v>0</v>
      </c>
      <c r="AT139" s="75">
        <v>65584.5</v>
      </c>
      <c r="AU139" s="160">
        <v>6378883.5800000001</v>
      </c>
      <c r="AV139" s="134"/>
      <c r="AW139" s="134"/>
    </row>
    <row r="140" spans="1:49" s="135" customFormat="1">
      <c r="A140" s="145" t="s">
        <v>498</v>
      </c>
      <c r="B140" s="81">
        <v>20160.29</v>
      </c>
      <c r="C140" s="81">
        <v>0</v>
      </c>
      <c r="D140" s="81">
        <v>0</v>
      </c>
      <c r="E140" s="81">
        <v>0</v>
      </c>
      <c r="F140" s="81">
        <v>2646</v>
      </c>
      <c r="G140" s="81">
        <v>36459.99</v>
      </c>
      <c r="H140" s="81">
        <v>4996.2299999999996</v>
      </c>
      <c r="I140" s="81">
        <v>0</v>
      </c>
      <c r="J140" s="81">
        <v>0</v>
      </c>
      <c r="K140" s="81">
        <v>8780.49</v>
      </c>
      <c r="L140" s="81">
        <v>1456467.72</v>
      </c>
      <c r="M140" s="81">
        <v>535734.55000000005</v>
      </c>
      <c r="N140" s="81">
        <v>1623.06</v>
      </c>
      <c r="O140" s="81">
        <v>1468.98</v>
      </c>
      <c r="P140" s="81">
        <v>0</v>
      </c>
      <c r="Q140" s="81">
        <v>26631.95</v>
      </c>
      <c r="R140" s="81">
        <v>523228.71</v>
      </c>
      <c r="S140" s="81">
        <v>336116.27</v>
      </c>
      <c r="T140" s="81">
        <v>17543.349999999999</v>
      </c>
      <c r="U140" s="81">
        <v>0</v>
      </c>
      <c r="V140" s="81">
        <v>75169.820000000007</v>
      </c>
      <c r="W140" s="81">
        <v>0</v>
      </c>
      <c r="X140" s="81">
        <v>8178.45</v>
      </c>
      <c r="Y140" s="81">
        <v>146.81</v>
      </c>
      <c r="Z140" s="81">
        <v>0</v>
      </c>
      <c r="AA140" s="81">
        <v>967449.24</v>
      </c>
      <c r="AB140" s="81">
        <v>16244.12</v>
      </c>
      <c r="AC140" s="81">
        <v>73827.17</v>
      </c>
      <c r="AD140" s="81">
        <v>30211.33</v>
      </c>
      <c r="AE140" s="81">
        <v>458043.28</v>
      </c>
      <c r="AF140" s="81">
        <v>1788499.55</v>
      </c>
      <c r="AG140" s="81">
        <v>241934.64</v>
      </c>
      <c r="AH140" s="81">
        <v>0</v>
      </c>
      <c r="AI140" s="81">
        <v>0</v>
      </c>
      <c r="AJ140" s="81">
        <v>8136.17</v>
      </c>
      <c r="AK140" s="81">
        <v>124819.6</v>
      </c>
      <c r="AL140" s="81">
        <v>135737.85</v>
      </c>
      <c r="AM140" s="81">
        <v>260773.45</v>
      </c>
      <c r="AN140" s="81">
        <v>0</v>
      </c>
      <c r="AO140" s="81">
        <v>0</v>
      </c>
      <c r="AP140" s="81">
        <v>33603.910000000003</v>
      </c>
      <c r="AQ140" s="81">
        <v>108.04</v>
      </c>
      <c r="AR140" s="81">
        <v>0</v>
      </c>
      <c r="AS140" s="81">
        <v>0</v>
      </c>
      <c r="AT140" s="81">
        <v>56138.48</v>
      </c>
      <c r="AU140" s="106">
        <v>7250879.5</v>
      </c>
      <c r="AV140" s="134"/>
      <c r="AW140" s="134"/>
    </row>
    <row r="141" spans="1:49" s="135" customFormat="1">
      <c r="A141" s="145" t="s">
        <v>502</v>
      </c>
      <c r="B141" s="75">
        <v>11594.37</v>
      </c>
      <c r="C141" s="75">
        <v>0</v>
      </c>
      <c r="D141" s="75">
        <v>0</v>
      </c>
      <c r="E141" s="75">
        <v>20950</v>
      </c>
      <c r="F141" s="75">
        <v>4160.6899999999996</v>
      </c>
      <c r="G141" s="75">
        <v>69717.06</v>
      </c>
      <c r="H141" s="75">
        <v>2523.27</v>
      </c>
      <c r="I141" s="75">
        <v>0</v>
      </c>
      <c r="J141" s="75">
        <v>0</v>
      </c>
      <c r="K141" s="75">
        <v>2109.5100000000002</v>
      </c>
      <c r="L141" s="75">
        <v>1149361.6499999999</v>
      </c>
      <c r="M141" s="75">
        <v>591010.43999999994</v>
      </c>
      <c r="N141" s="75">
        <v>0</v>
      </c>
      <c r="O141" s="75">
        <v>57.04</v>
      </c>
      <c r="P141" s="75">
        <v>26.5</v>
      </c>
      <c r="Q141" s="75">
        <v>8585.2800000000007</v>
      </c>
      <c r="R141" s="75">
        <v>607463.31999999995</v>
      </c>
      <c r="S141" s="75">
        <v>939068.47</v>
      </c>
      <c r="T141" s="75">
        <v>96206.96</v>
      </c>
      <c r="U141" s="75">
        <v>0</v>
      </c>
      <c r="V141" s="75">
        <v>101253.82</v>
      </c>
      <c r="W141" s="75">
        <v>0</v>
      </c>
      <c r="X141" s="75">
        <v>0</v>
      </c>
      <c r="Y141" s="75">
        <v>0</v>
      </c>
      <c r="Z141" s="75">
        <v>0</v>
      </c>
      <c r="AA141" s="75">
        <v>549255.76</v>
      </c>
      <c r="AB141" s="75">
        <v>72668.27</v>
      </c>
      <c r="AC141" s="75">
        <v>438305.71</v>
      </c>
      <c r="AD141" s="75">
        <v>82123.34</v>
      </c>
      <c r="AE141" s="75">
        <v>479755.66</v>
      </c>
      <c r="AF141" s="83">
        <v>1929458.42</v>
      </c>
      <c r="AG141" s="75">
        <v>364949.05</v>
      </c>
      <c r="AH141" s="75">
        <v>0</v>
      </c>
      <c r="AI141" s="75">
        <v>0</v>
      </c>
      <c r="AJ141" s="75">
        <v>14760.89</v>
      </c>
      <c r="AK141" s="75">
        <v>162033.35</v>
      </c>
      <c r="AL141" s="75">
        <v>69340</v>
      </c>
      <c r="AM141" s="75">
        <v>257452.56</v>
      </c>
      <c r="AN141" s="75">
        <v>166472.01999999999</v>
      </c>
      <c r="AO141" s="75">
        <v>0</v>
      </c>
      <c r="AP141" s="75">
        <v>45908.53</v>
      </c>
      <c r="AQ141" s="75">
        <v>98.35</v>
      </c>
      <c r="AR141" s="75">
        <v>0</v>
      </c>
      <c r="AS141" s="75">
        <v>0</v>
      </c>
      <c r="AT141" s="75">
        <v>75686.210000000006</v>
      </c>
      <c r="AU141" s="160">
        <v>8312356.5</v>
      </c>
      <c r="AV141" s="134"/>
      <c r="AW141" s="134"/>
    </row>
    <row r="142" spans="1:49" s="135" customFormat="1">
      <c r="A142" s="145" t="s">
        <v>505</v>
      </c>
      <c r="B142" s="81">
        <v>8990.92</v>
      </c>
      <c r="C142" s="81">
        <v>0</v>
      </c>
      <c r="D142" s="81">
        <v>0</v>
      </c>
      <c r="E142" s="81">
        <v>48695.09</v>
      </c>
      <c r="F142" s="81">
        <v>8544.1200000000008</v>
      </c>
      <c r="G142" s="81">
        <v>156746.82999999999</v>
      </c>
      <c r="H142" s="81">
        <v>7340.33</v>
      </c>
      <c r="I142" s="81">
        <v>0</v>
      </c>
      <c r="J142" s="81">
        <v>0</v>
      </c>
      <c r="K142" s="81">
        <v>9525.1200000000008</v>
      </c>
      <c r="L142" s="81">
        <v>938665.34</v>
      </c>
      <c r="M142" s="81">
        <v>601530.92000000004</v>
      </c>
      <c r="N142" s="81">
        <v>1740.26</v>
      </c>
      <c r="O142" s="81">
        <v>5702.36</v>
      </c>
      <c r="P142" s="81">
        <v>3957.17</v>
      </c>
      <c r="Q142" s="81">
        <v>0</v>
      </c>
      <c r="R142" s="81">
        <v>550086.74</v>
      </c>
      <c r="S142" s="81">
        <v>1667729.41</v>
      </c>
      <c r="T142" s="81">
        <v>27666</v>
      </c>
      <c r="U142" s="81">
        <v>0</v>
      </c>
      <c r="V142" s="81">
        <v>111750.13</v>
      </c>
      <c r="W142" s="81">
        <v>0</v>
      </c>
      <c r="X142" s="81">
        <v>9304.9699999999993</v>
      </c>
      <c r="Y142" s="81">
        <v>0</v>
      </c>
      <c r="Z142" s="81">
        <v>0</v>
      </c>
      <c r="AA142" s="81">
        <v>1393018.86</v>
      </c>
      <c r="AB142" s="81">
        <v>39326.11</v>
      </c>
      <c r="AC142" s="81">
        <v>283951.34000000003</v>
      </c>
      <c r="AD142" s="81">
        <v>46161.89</v>
      </c>
      <c r="AE142" s="81">
        <v>386812.8</v>
      </c>
      <c r="AF142" s="81">
        <v>1719392.52</v>
      </c>
      <c r="AG142" s="81">
        <v>208571.94</v>
      </c>
      <c r="AH142" s="81">
        <v>0</v>
      </c>
      <c r="AI142" s="81">
        <v>0</v>
      </c>
      <c r="AJ142" s="81">
        <v>0</v>
      </c>
      <c r="AK142" s="81">
        <v>136551.14000000001</v>
      </c>
      <c r="AL142" s="81">
        <v>97080.72</v>
      </c>
      <c r="AM142" s="81">
        <v>178870.55</v>
      </c>
      <c r="AN142" s="81">
        <v>13295.7</v>
      </c>
      <c r="AO142" s="81">
        <v>0</v>
      </c>
      <c r="AP142" s="81">
        <v>43065.25</v>
      </c>
      <c r="AQ142" s="81">
        <v>2549.5</v>
      </c>
      <c r="AR142" s="81">
        <v>0</v>
      </c>
      <c r="AS142" s="81">
        <v>0</v>
      </c>
      <c r="AT142" s="81">
        <v>99185.47</v>
      </c>
      <c r="AU142" s="106">
        <v>8805809.5</v>
      </c>
      <c r="AV142" s="134"/>
      <c r="AW142" s="134"/>
    </row>
    <row r="143" spans="1:49" s="135" customFormat="1">
      <c r="A143" s="145" t="s">
        <v>508</v>
      </c>
      <c r="B143" s="83">
        <v>0</v>
      </c>
      <c r="C143" s="83">
        <v>63.64</v>
      </c>
      <c r="D143" s="83">
        <v>0</v>
      </c>
      <c r="E143" s="83">
        <v>96941.37</v>
      </c>
      <c r="F143" s="83">
        <v>7480.96</v>
      </c>
      <c r="G143" s="83">
        <v>108285.3</v>
      </c>
      <c r="H143" s="83">
        <v>19403.86</v>
      </c>
      <c r="I143" s="83">
        <v>0</v>
      </c>
      <c r="J143" s="83">
        <v>0</v>
      </c>
      <c r="K143" s="83">
        <v>0</v>
      </c>
      <c r="L143" s="83">
        <v>841763.74</v>
      </c>
      <c r="M143" s="83">
        <v>552334.81000000006</v>
      </c>
      <c r="N143" s="83">
        <v>0</v>
      </c>
      <c r="O143" s="83">
        <v>208.16</v>
      </c>
      <c r="P143" s="83">
        <v>4241.8900000000003</v>
      </c>
      <c r="Q143" s="83">
        <v>3737.57</v>
      </c>
      <c r="R143" s="83">
        <v>580158.21</v>
      </c>
      <c r="S143" s="83">
        <v>1869329.93</v>
      </c>
      <c r="T143" s="83">
        <v>15707.29</v>
      </c>
      <c r="U143" s="83">
        <v>0</v>
      </c>
      <c r="V143" s="83">
        <v>85896.8</v>
      </c>
      <c r="W143" s="83">
        <v>0</v>
      </c>
      <c r="X143" s="83">
        <v>0</v>
      </c>
      <c r="Y143" s="83">
        <v>0</v>
      </c>
      <c r="Z143" s="83">
        <v>66.75</v>
      </c>
      <c r="AA143" s="83">
        <v>1315951.97</v>
      </c>
      <c r="AB143" s="83">
        <v>65153.05</v>
      </c>
      <c r="AC143" s="83">
        <v>42649.57</v>
      </c>
      <c r="AD143" s="83">
        <v>57352.11</v>
      </c>
      <c r="AE143" s="83">
        <v>337642.02</v>
      </c>
      <c r="AF143" s="83">
        <v>1309610.95</v>
      </c>
      <c r="AG143" s="83">
        <v>244577.09</v>
      </c>
      <c r="AH143" s="83">
        <v>0</v>
      </c>
      <c r="AI143" s="83">
        <v>0</v>
      </c>
      <c r="AJ143" s="83">
        <v>0</v>
      </c>
      <c r="AK143" s="83">
        <v>187324.29</v>
      </c>
      <c r="AL143" s="83">
        <v>151264</v>
      </c>
      <c r="AM143" s="83">
        <v>162297.87</v>
      </c>
      <c r="AN143" s="83">
        <v>51956.19</v>
      </c>
      <c r="AO143" s="83">
        <v>0</v>
      </c>
      <c r="AP143" s="83">
        <v>44043.71</v>
      </c>
      <c r="AQ143" s="83">
        <v>18563.64</v>
      </c>
      <c r="AR143" s="83">
        <v>0</v>
      </c>
      <c r="AS143" s="83">
        <v>0</v>
      </c>
      <c r="AT143" s="83">
        <v>120765.37</v>
      </c>
      <c r="AU143" s="160">
        <v>8294772.1100000003</v>
      </c>
      <c r="AV143" s="134"/>
      <c r="AW143" s="134"/>
    </row>
    <row r="144" spans="1:49" s="135" customFormat="1">
      <c r="A144" s="145" t="s">
        <v>511</v>
      </c>
      <c r="B144" s="81">
        <v>0</v>
      </c>
      <c r="C144" s="81">
        <v>0</v>
      </c>
      <c r="D144" s="81">
        <v>0</v>
      </c>
      <c r="E144" s="81">
        <v>32646.32</v>
      </c>
      <c r="F144" s="81">
        <v>10247.129999999999</v>
      </c>
      <c r="G144" s="81">
        <v>68241.94</v>
      </c>
      <c r="H144" s="81">
        <v>12660.02</v>
      </c>
      <c r="I144" s="81">
        <v>0</v>
      </c>
      <c r="J144" s="81">
        <v>0</v>
      </c>
      <c r="K144" s="81">
        <v>10296.790000000001</v>
      </c>
      <c r="L144" s="81">
        <v>761443.44</v>
      </c>
      <c r="M144" s="81">
        <v>488940.57</v>
      </c>
      <c r="N144" s="81">
        <v>0</v>
      </c>
      <c r="O144" s="81">
        <v>186.97</v>
      </c>
      <c r="P144" s="81">
        <v>0</v>
      </c>
      <c r="Q144" s="81">
        <v>0</v>
      </c>
      <c r="R144" s="81">
        <v>547857.55000000005</v>
      </c>
      <c r="S144" s="81">
        <v>1862223.79</v>
      </c>
      <c r="T144" s="81">
        <v>21593.200000000001</v>
      </c>
      <c r="U144" s="81">
        <v>0</v>
      </c>
      <c r="V144" s="81">
        <v>112583.27</v>
      </c>
      <c r="W144" s="81">
        <v>0</v>
      </c>
      <c r="X144" s="81">
        <v>0</v>
      </c>
      <c r="Y144" s="81">
        <v>0</v>
      </c>
      <c r="Z144" s="81">
        <v>0</v>
      </c>
      <c r="AA144" s="81">
        <v>2242322.7000000002</v>
      </c>
      <c r="AB144" s="81">
        <v>25466.27</v>
      </c>
      <c r="AC144" s="81">
        <v>238733.12</v>
      </c>
      <c r="AD144" s="81">
        <v>101230.56</v>
      </c>
      <c r="AE144" s="81">
        <v>446847.7</v>
      </c>
      <c r="AF144" s="81">
        <v>1707323.66</v>
      </c>
      <c r="AG144" s="81">
        <v>390447.23</v>
      </c>
      <c r="AH144" s="81">
        <v>0</v>
      </c>
      <c r="AI144" s="81">
        <v>0</v>
      </c>
      <c r="AJ144" s="81">
        <v>7308</v>
      </c>
      <c r="AK144" s="81">
        <v>74804.509999999995</v>
      </c>
      <c r="AL144" s="81">
        <v>81527.179999999993</v>
      </c>
      <c r="AM144" s="81">
        <v>166708.22</v>
      </c>
      <c r="AN144" s="81">
        <v>83258.179999999993</v>
      </c>
      <c r="AO144" s="81">
        <v>0</v>
      </c>
      <c r="AP144" s="81">
        <v>33599.440000000002</v>
      </c>
      <c r="AQ144" s="81">
        <v>19635.240000000002</v>
      </c>
      <c r="AR144" s="81">
        <v>0</v>
      </c>
      <c r="AS144" s="81">
        <v>0</v>
      </c>
      <c r="AT144" s="81">
        <v>131703.01</v>
      </c>
      <c r="AU144" s="106">
        <v>9679836.0099999998</v>
      </c>
      <c r="AV144" s="134"/>
      <c r="AW144" s="134"/>
    </row>
    <row r="145" spans="1:49" s="135" customFormat="1" ht="15.75" thickBot="1">
      <c r="A145" s="145" t="s">
        <v>513</v>
      </c>
      <c r="B145" s="83">
        <v>0</v>
      </c>
      <c r="C145" s="83">
        <v>0</v>
      </c>
      <c r="D145" s="83">
        <v>0</v>
      </c>
      <c r="E145" s="83">
        <v>16081.28</v>
      </c>
      <c r="F145" s="83">
        <v>5322.38</v>
      </c>
      <c r="G145" s="83">
        <v>48359.56</v>
      </c>
      <c r="H145" s="83">
        <v>15675.93</v>
      </c>
      <c r="I145" s="83">
        <v>0</v>
      </c>
      <c r="J145" s="83">
        <v>0</v>
      </c>
      <c r="K145" s="83">
        <v>19557.75</v>
      </c>
      <c r="L145" s="83">
        <v>773962.52</v>
      </c>
      <c r="M145" s="83">
        <v>450339.83</v>
      </c>
      <c r="N145" s="83">
        <v>0</v>
      </c>
      <c r="O145" s="83">
        <v>6395.1</v>
      </c>
      <c r="P145" s="83">
        <v>4336.34</v>
      </c>
      <c r="Q145" s="83">
        <v>618.21</v>
      </c>
      <c r="R145" s="83">
        <v>517761.87</v>
      </c>
      <c r="S145" s="83">
        <v>1624220.33</v>
      </c>
      <c r="T145" s="83">
        <v>100665.93</v>
      </c>
      <c r="U145" s="83">
        <v>0</v>
      </c>
      <c r="V145" s="83">
        <v>131202.35</v>
      </c>
      <c r="W145" s="83">
        <v>0</v>
      </c>
      <c r="X145" s="83">
        <v>13293.72</v>
      </c>
      <c r="Y145" s="83">
        <v>19132.740000000002</v>
      </c>
      <c r="Z145" s="83">
        <v>0</v>
      </c>
      <c r="AA145" s="83">
        <v>2784091.83</v>
      </c>
      <c r="AB145" s="83">
        <v>40345.72</v>
      </c>
      <c r="AC145" s="83">
        <v>479778.03</v>
      </c>
      <c r="AD145" s="83">
        <v>218884.79</v>
      </c>
      <c r="AE145" s="83">
        <v>422641.18</v>
      </c>
      <c r="AF145" s="83">
        <v>2325766.09</v>
      </c>
      <c r="AG145" s="83">
        <v>274474.40999999997</v>
      </c>
      <c r="AH145" s="83">
        <v>0</v>
      </c>
      <c r="AI145" s="83">
        <v>0</v>
      </c>
      <c r="AJ145" s="83">
        <v>39321.730000000003</v>
      </c>
      <c r="AK145" s="83">
        <v>110509.71</v>
      </c>
      <c r="AL145" s="83">
        <v>26460</v>
      </c>
      <c r="AM145" s="83">
        <v>213493.21</v>
      </c>
      <c r="AN145" s="83">
        <v>70613.600000000006</v>
      </c>
      <c r="AO145" s="83">
        <v>0</v>
      </c>
      <c r="AP145" s="83">
        <v>37898.660000000003</v>
      </c>
      <c r="AQ145" s="83">
        <v>8890.39</v>
      </c>
      <c r="AR145" s="83">
        <v>0</v>
      </c>
      <c r="AS145" s="83">
        <v>0</v>
      </c>
      <c r="AT145" s="83">
        <v>109363.82</v>
      </c>
      <c r="AU145" s="160">
        <v>10909459.01</v>
      </c>
      <c r="AV145" s="134"/>
      <c r="AW145" s="134"/>
    </row>
    <row r="146" spans="1:49" s="135" customFormat="1" ht="15.75" thickTop="1">
      <c r="A146" s="146"/>
      <c r="B146" s="210">
        <f>+SUM(B134:B145)</f>
        <v>158696.28000000003</v>
      </c>
      <c r="C146" s="210">
        <f t="shared" ref="C146:AU146" si="10">+SUM(C134:C145)</f>
        <v>132.65</v>
      </c>
      <c r="D146" s="210">
        <f t="shared" si="10"/>
        <v>81926.080000000002</v>
      </c>
      <c r="E146" s="210">
        <f t="shared" si="10"/>
        <v>322729.69</v>
      </c>
      <c r="F146" s="210">
        <f t="shared" si="10"/>
        <v>71589.300000000017</v>
      </c>
      <c r="G146" s="210">
        <f t="shared" si="10"/>
        <v>926965.8</v>
      </c>
      <c r="H146" s="210">
        <f t="shared" si="10"/>
        <v>126507.26000000001</v>
      </c>
      <c r="I146" s="210">
        <f t="shared" si="10"/>
        <v>8645.2900000000009</v>
      </c>
      <c r="J146" s="210">
        <f t="shared" si="10"/>
        <v>16300.1</v>
      </c>
      <c r="K146" s="210">
        <f t="shared" si="10"/>
        <v>65649.63</v>
      </c>
      <c r="L146" s="210">
        <f t="shared" si="10"/>
        <v>13905524</v>
      </c>
      <c r="M146" s="210">
        <f t="shared" si="10"/>
        <v>6530021.3400000017</v>
      </c>
      <c r="N146" s="210">
        <f t="shared" si="10"/>
        <v>3363.3199999999997</v>
      </c>
      <c r="O146" s="210">
        <f t="shared" si="10"/>
        <v>20057.760000000002</v>
      </c>
      <c r="P146" s="210">
        <f t="shared" si="10"/>
        <v>32292.139999999996</v>
      </c>
      <c r="Q146" s="210">
        <f t="shared" si="10"/>
        <v>45564.23</v>
      </c>
      <c r="R146" s="210">
        <f t="shared" si="10"/>
        <v>6721726.1700000009</v>
      </c>
      <c r="S146" s="210">
        <f t="shared" si="10"/>
        <v>15538830.520000001</v>
      </c>
      <c r="T146" s="210">
        <f t="shared" si="10"/>
        <v>387693.94</v>
      </c>
      <c r="U146" s="210">
        <f t="shared" si="10"/>
        <v>0</v>
      </c>
      <c r="V146" s="210">
        <f t="shared" si="10"/>
        <v>1398519.49</v>
      </c>
      <c r="W146" s="210">
        <f t="shared" si="10"/>
        <v>0</v>
      </c>
      <c r="X146" s="210">
        <f t="shared" si="10"/>
        <v>74657.049999999988</v>
      </c>
      <c r="Y146" s="210">
        <f t="shared" si="10"/>
        <v>73129.289999999994</v>
      </c>
      <c r="Z146" s="210">
        <f t="shared" si="10"/>
        <v>66.75</v>
      </c>
      <c r="AA146" s="210">
        <f t="shared" si="10"/>
        <v>13293165.15</v>
      </c>
      <c r="AB146" s="210">
        <f t="shared" si="10"/>
        <v>637750.26</v>
      </c>
      <c r="AC146" s="210">
        <f t="shared" si="10"/>
        <v>4249784.53</v>
      </c>
      <c r="AD146" s="210">
        <f t="shared" si="10"/>
        <v>1588007.9800000002</v>
      </c>
      <c r="AE146" s="210">
        <f t="shared" si="10"/>
        <v>5240560.0599999996</v>
      </c>
      <c r="AF146" s="210">
        <f t="shared" si="10"/>
        <v>18132633.689999998</v>
      </c>
      <c r="AG146" s="210">
        <f t="shared" si="10"/>
        <v>3055680.2800000003</v>
      </c>
      <c r="AH146" s="210">
        <f t="shared" si="10"/>
        <v>9697.2099999999991</v>
      </c>
      <c r="AI146" s="210">
        <f t="shared" si="10"/>
        <v>0</v>
      </c>
      <c r="AJ146" s="210">
        <f t="shared" si="10"/>
        <v>69526.790000000008</v>
      </c>
      <c r="AK146" s="210">
        <f t="shared" si="10"/>
        <v>1498571.6500000001</v>
      </c>
      <c r="AL146" s="210">
        <f t="shared" si="10"/>
        <v>1122096.23</v>
      </c>
      <c r="AM146" s="210">
        <f t="shared" si="10"/>
        <v>2751701.95</v>
      </c>
      <c r="AN146" s="210">
        <f t="shared" si="10"/>
        <v>786974.74999999988</v>
      </c>
      <c r="AO146" s="210">
        <f t="shared" si="10"/>
        <v>0</v>
      </c>
      <c r="AP146" s="210">
        <f t="shared" si="10"/>
        <v>443663.5</v>
      </c>
      <c r="AQ146" s="210">
        <f t="shared" si="10"/>
        <v>84855.74</v>
      </c>
      <c r="AR146" s="210">
        <f t="shared" si="10"/>
        <v>0</v>
      </c>
      <c r="AS146" s="210">
        <f t="shared" si="10"/>
        <v>0</v>
      </c>
      <c r="AT146" s="210">
        <f t="shared" si="10"/>
        <v>1091573.3799999999</v>
      </c>
      <c r="AU146" s="210">
        <f t="shared" si="10"/>
        <v>100566831.23</v>
      </c>
      <c r="AV146" s="134"/>
      <c r="AW146" s="134"/>
    </row>
    <row r="147" spans="1:49" s="135" customFormat="1">
      <c r="A147" s="145" t="s">
        <v>515</v>
      </c>
      <c r="B147" s="138">
        <v>0</v>
      </c>
      <c r="C147" s="138">
        <v>0</v>
      </c>
      <c r="D147" s="138">
        <v>0</v>
      </c>
      <c r="E147" s="138">
        <v>3253.08</v>
      </c>
      <c r="F147" s="138">
        <v>0</v>
      </c>
      <c r="G147" s="138">
        <v>86693.17</v>
      </c>
      <c r="H147" s="138">
        <v>16189.19</v>
      </c>
      <c r="I147" s="138">
        <v>0</v>
      </c>
      <c r="J147" s="138">
        <v>0</v>
      </c>
      <c r="K147" s="138">
        <v>33.19</v>
      </c>
      <c r="L147" s="138">
        <v>1003985.54</v>
      </c>
      <c r="M147" s="138">
        <v>512140.5</v>
      </c>
      <c r="N147" s="138">
        <v>0</v>
      </c>
      <c r="O147" s="138">
        <v>13.89</v>
      </c>
      <c r="P147" s="138">
        <v>0</v>
      </c>
      <c r="Q147" s="138">
        <v>69.02</v>
      </c>
      <c r="R147" s="138">
        <v>506753.49</v>
      </c>
      <c r="S147" s="81">
        <v>2391904.9700000002</v>
      </c>
      <c r="T147" s="138">
        <v>57955.67</v>
      </c>
      <c r="U147" s="138">
        <v>0</v>
      </c>
      <c r="V147" s="138">
        <v>109576.06</v>
      </c>
      <c r="W147" s="138">
        <v>0</v>
      </c>
      <c r="X147" s="138">
        <v>6361.64</v>
      </c>
      <c r="Y147" s="138">
        <v>59042.3</v>
      </c>
      <c r="Z147" s="138">
        <v>0</v>
      </c>
      <c r="AA147" s="138">
        <v>834450.78</v>
      </c>
      <c r="AB147" s="138">
        <v>50734.71</v>
      </c>
      <c r="AC147" s="138">
        <v>667074.41</v>
      </c>
      <c r="AD147" s="138">
        <v>287868.05</v>
      </c>
      <c r="AE147" s="138">
        <v>436446.9</v>
      </c>
      <c r="AF147" s="138">
        <v>1545635.54</v>
      </c>
      <c r="AG147" s="138">
        <v>155994.18</v>
      </c>
      <c r="AH147" s="138">
        <v>1186.5899999999999</v>
      </c>
      <c r="AI147" s="138">
        <v>0</v>
      </c>
      <c r="AJ147" s="138">
        <v>3793.61</v>
      </c>
      <c r="AK147" s="138">
        <v>63201.62</v>
      </c>
      <c r="AL147" s="138">
        <v>55921.34</v>
      </c>
      <c r="AM147" s="138">
        <v>246059.4</v>
      </c>
      <c r="AN147" s="138">
        <v>76285</v>
      </c>
      <c r="AO147" s="138">
        <v>0</v>
      </c>
      <c r="AP147" s="138">
        <v>40125</v>
      </c>
      <c r="AQ147" s="138">
        <v>9089.81</v>
      </c>
      <c r="AR147" s="138">
        <v>0</v>
      </c>
      <c r="AS147" s="138">
        <v>0</v>
      </c>
      <c r="AT147" s="138">
        <v>78765.149999999994</v>
      </c>
      <c r="AU147" s="106">
        <v>9306603.8000000007</v>
      </c>
      <c r="AV147" s="134"/>
      <c r="AW147" s="134"/>
    </row>
    <row r="148" spans="1:49" s="135" customFormat="1">
      <c r="A148" s="145" t="s">
        <v>518</v>
      </c>
      <c r="B148" s="83">
        <v>0</v>
      </c>
      <c r="C148" s="83">
        <v>708.02</v>
      </c>
      <c r="D148" s="83">
        <v>0</v>
      </c>
      <c r="E148" s="83">
        <v>0</v>
      </c>
      <c r="F148" s="83">
        <v>13154.4</v>
      </c>
      <c r="G148" s="83">
        <v>228005.34</v>
      </c>
      <c r="H148" s="83">
        <v>19113.12</v>
      </c>
      <c r="I148" s="83">
        <v>0</v>
      </c>
      <c r="J148" s="83">
        <v>0</v>
      </c>
      <c r="K148" s="83">
        <v>3057.41</v>
      </c>
      <c r="L148" s="83">
        <v>1003246.92</v>
      </c>
      <c r="M148" s="83">
        <v>549139.32999999996</v>
      </c>
      <c r="N148" s="83">
        <v>0</v>
      </c>
      <c r="O148" s="83">
        <v>801.03</v>
      </c>
      <c r="P148" s="83">
        <v>8646.98</v>
      </c>
      <c r="Q148" s="83">
        <v>1453.17</v>
      </c>
      <c r="R148" s="83">
        <v>411092.99</v>
      </c>
      <c r="S148" s="83">
        <v>1570061.55</v>
      </c>
      <c r="T148" s="83">
        <v>42921.73</v>
      </c>
      <c r="U148" s="83">
        <v>0</v>
      </c>
      <c r="V148" s="83">
        <v>100562.84</v>
      </c>
      <c r="W148" s="83">
        <v>0</v>
      </c>
      <c r="X148" s="83">
        <v>0</v>
      </c>
      <c r="Y148" s="83">
        <v>104904.19</v>
      </c>
      <c r="Z148" s="83">
        <v>9.1199999999999992</v>
      </c>
      <c r="AA148" s="83">
        <v>688610.28</v>
      </c>
      <c r="AB148" s="83">
        <v>29715.41</v>
      </c>
      <c r="AC148" s="83">
        <v>528150.78</v>
      </c>
      <c r="AD148" s="83">
        <v>256606.01</v>
      </c>
      <c r="AE148" s="83">
        <v>412191.5</v>
      </c>
      <c r="AF148" s="83">
        <v>955885.68</v>
      </c>
      <c r="AG148" s="83">
        <v>153614.84</v>
      </c>
      <c r="AH148" s="83">
        <v>0</v>
      </c>
      <c r="AI148" s="83">
        <v>0</v>
      </c>
      <c r="AJ148" s="83">
        <v>14594.86</v>
      </c>
      <c r="AK148" s="83">
        <v>218578.36</v>
      </c>
      <c r="AL148" s="83">
        <v>128141.04</v>
      </c>
      <c r="AM148" s="83">
        <v>252789.18</v>
      </c>
      <c r="AN148" s="83">
        <v>0</v>
      </c>
      <c r="AO148" s="83">
        <v>0</v>
      </c>
      <c r="AP148" s="83">
        <v>26193.53</v>
      </c>
      <c r="AQ148" s="83">
        <v>16564.990000000002</v>
      </c>
      <c r="AR148" s="83">
        <v>0</v>
      </c>
      <c r="AS148" s="83">
        <v>0</v>
      </c>
      <c r="AT148" s="83">
        <v>144757.26999999999</v>
      </c>
      <c r="AU148" s="160">
        <v>7883271.8700000001</v>
      </c>
      <c r="AV148" s="134"/>
      <c r="AW148" s="134"/>
    </row>
    <row r="149" spans="1:49" s="135" customFormat="1">
      <c r="A149" s="145" t="s">
        <v>519</v>
      </c>
      <c r="B149" s="81">
        <v>202.86</v>
      </c>
      <c r="C149" s="81">
        <v>0</v>
      </c>
      <c r="D149" s="81">
        <v>9466.81</v>
      </c>
      <c r="E149" s="81">
        <v>7009.94</v>
      </c>
      <c r="F149" s="81">
        <v>3862.8</v>
      </c>
      <c r="G149" s="81">
        <v>87371.81</v>
      </c>
      <c r="H149" s="81">
        <v>13845.91</v>
      </c>
      <c r="I149" s="81">
        <v>0</v>
      </c>
      <c r="J149" s="81">
        <v>0</v>
      </c>
      <c r="K149" s="81">
        <v>0</v>
      </c>
      <c r="L149" s="81">
        <v>1119503.28</v>
      </c>
      <c r="M149" s="81">
        <v>416625.11</v>
      </c>
      <c r="N149" s="81">
        <v>0</v>
      </c>
      <c r="O149" s="81">
        <v>0</v>
      </c>
      <c r="P149" s="81">
        <v>3943.36</v>
      </c>
      <c r="Q149" s="81">
        <v>0</v>
      </c>
      <c r="R149" s="81">
        <v>360162.93</v>
      </c>
      <c r="S149" s="81">
        <v>1552381.94</v>
      </c>
      <c r="T149" s="81">
        <v>4991.87</v>
      </c>
      <c r="U149" s="81">
        <v>0</v>
      </c>
      <c r="V149" s="81">
        <v>75925.919999999998</v>
      </c>
      <c r="W149" s="81">
        <v>0</v>
      </c>
      <c r="X149" s="81">
        <v>7751.86</v>
      </c>
      <c r="Y149" s="81">
        <v>93870.04</v>
      </c>
      <c r="Z149" s="81">
        <v>21.42</v>
      </c>
      <c r="AA149" s="81">
        <v>1016732.06</v>
      </c>
      <c r="AB149" s="81">
        <v>114085.65</v>
      </c>
      <c r="AC149" s="81">
        <v>622120.6</v>
      </c>
      <c r="AD149" s="81">
        <v>219860.68</v>
      </c>
      <c r="AE149" s="81">
        <v>290705.3</v>
      </c>
      <c r="AF149" s="81">
        <v>1857599.43</v>
      </c>
      <c r="AG149" s="81">
        <v>309897.49</v>
      </c>
      <c r="AH149" s="81">
        <v>0</v>
      </c>
      <c r="AI149" s="81">
        <v>0</v>
      </c>
      <c r="AJ149" s="81">
        <v>0</v>
      </c>
      <c r="AK149" s="81">
        <v>116802</v>
      </c>
      <c r="AL149" s="81">
        <v>79931.83</v>
      </c>
      <c r="AM149" s="81">
        <v>252951.02</v>
      </c>
      <c r="AN149" s="81">
        <v>45567.53</v>
      </c>
      <c r="AO149" s="81">
        <v>0</v>
      </c>
      <c r="AP149" s="81">
        <v>9329.15</v>
      </c>
      <c r="AQ149" s="81">
        <v>18625.75</v>
      </c>
      <c r="AR149" s="81">
        <v>0</v>
      </c>
      <c r="AS149" s="81">
        <v>0</v>
      </c>
      <c r="AT149" s="81">
        <v>73528.73</v>
      </c>
      <c r="AU149" s="106">
        <v>8784675.0800000001</v>
      </c>
      <c r="AV149" s="134"/>
      <c r="AW149" s="134"/>
    </row>
    <row r="150" spans="1:49" s="135" customFormat="1">
      <c r="A150" s="145" t="s">
        <v>524</v>
      </c>
      <c r="B150" s="83">
        <v>0</v>
      </c>
      <c r="C150" s="83">
        <v>0</v>
      </c>
      <c r="D150" s="83">
        <v>0</v>
      </c>
      <c r="E150" s="83">
        <v>9.66</v>
      </c>
      <c r="F150" s="83">
        <v>0</v>
      </c>
      <c r="G150" s="83">
        <v>148486.26</v>
      </c>
      <c r="H150" s="83">
        <v>28031.18</v>
      </c>
      <c r="I150" s="83">
        <v>0</v>
      </c>
      <c r="J150" s="83">
        <v>0</v>
      </c>
      <c r="K150" s="83">
        <v>0</v>
      </c>
      <c r="L150" s="83">
        <v>1319429.31</v>
      </c>
      <c r="M150" s="83">
        <v>501306.99</v>
      </c>
      <c r="N150" s="83">
        <v>0</v>
      </c>
      <c r="O150" s="83">
        <v>0</v>
      </c>
      <c r="P150" s="83">
        <v>4013.39</v>
      </c>
      <c r="Q150" s="83">
        <v>0</v>
      </c>
      <c r="R150" s="83">
        <v>466951.42</v>
      </c>
      <c r="S150" s="83">
        <v>1367929.51</v>
      </c>
      <c r="T150" s="83">
        <v>883.33</v>
      </c>
      <c r="U150" s="83">
        <v>0</v>
      </c>
      <c r="V150" s="83">
        <v>86092.24</v>
      </c>
      <c r="W150" s="83">
        <v>0</v>
      </c>
      <c r="X150" s="83">
        <v>3109.06</v>
      </c>
      <c r="Y150" s="83">
        <v>34418.51</v>
      </c>
      <c r="Z150" s="83">
        <v>0</v>
      </c>
      <c r="AA150" s="83">
        <v>988893.2</v>
      </c>
      <c r="AB150" s="83">
        <v>15332.87</v>
      </c>
      <c r="AC150" s="83">
        <v>689723.27</v>
      </c>
      <c r="AD150" s="83">
        <v>344383.59</v>
      </c>
      <c r="AE150" s="83">
        <v>281429.39</v>
      </c>
      <c r="AF150" s="83">
        <v>1214414.52</v>
      </c>
      <c r="AG150" s="83">
        <v>288153.42</v>
      </c>
      <c r="AH150" s="83">
        <v>0</v>
      </c>
      <c r="AI150" s="83">
        <v>0</v>
      </c>
      <c r="AJ150" s="83">
        <v>0</v>
      </c>
      <c r="AK150" s="83">
        <v>60024.78</v>
      </c>
      <c r="AL150" s="83">
        <v>106580.08</v>
      </c>
      <c r="AM150" s="83">
        <v>214682.98</v>
      </c>
      <c r="AN150" s="83">
        <v>92540.13</v>
      </c>
      <c r="AO150" s="83">
        <v>0</v>
      </c>
      <c r="AP150" s="83">
        <v>19928.38</v>
      </c>
      <c r="AQ150" s="83">
        <v>12165.8</v>
      </c>
      <c r="AR150" s="83">
        <v>0</v>
      </c>
      <c r="AS150" s="83">
        <v>544.19000000000005</v>
      </c>
      <c r="AT150" s="83">
        <v>104124.88</v>
      </c>
      <c r="AU150" s="160">
        <v>8393582.3399999999</v>
      </c>
      <c r="AV150" s="134"/>
      <c r="AW150" s="134"/>
    </row>
    <row r="151" spans="1:49" s="135" customFormat="1">
      <c r="A151" s="145" t="s">
        <v>531</v>
      </c>
      <c r="B151" s="81">
        <v>0</v>
      </c>
      <c r="C151" s="81">
        <v>697.34</v>
      </c>
      <c r="D151" s="81">
        <v>0</v>
      </c>
      <c r="E151" s="81">
        <v>9454.09</v>
      </c>
      <c r="F151" s="81">
        <v>0</v>
      </c>
      <c r="G151" s="81">
        <v>12004.7</v>
      </c>
      <c r="H151" s="81">
        <v>11119.07</v>
      </c>
      <c r="I151" s="81">
        <v>0</v>
      </c>
      <c r="J151" s="81">
        <v>0</v>
      </c>
      <c r="K151" s="81">
        <v>5927.45</v>
      </c>
      <c r="L151" s="81">
        <v>1295539.54</v>
      </c>
      <c r="M151" s="81">
        <v>514900.49</v>
      </c>
      <c r="N151" s="81">
        <v>0</v>
      </c>
      <c r="O151" s="81">
        <v>772.16</v>
      </c>
      <c r="P151" s="81">
        <v>950.93</v>
      </c>
      <c r="Q151" s="81">
        <v>4715.16</v>
      </c>
      <c r="R151" s="81">
        <v>334220.94</v>
      </c>
      <c r="S151" s="81">
        <v>351593.58</v>
      </c>
      <c r="T151" s="81">
        <v>3639.43</v>
      </c>
      <c r="U151" s="81">
        <v>0</v>
      </c>
      <c r="V151" s="81">
        <v>142412.70000000001</v>
      </c>
      <c r="W151" s="81">
        <v>0</v>
      </c>
      <c r="X151" s="81">
        <v>10351.16</v>
      </c>
      <c r="Y151" s="81">
        <v>11040.08</v>
      </c>
      <c r="Z151" s="81">
        <v>0</v>
      </c>
      <c r="AA151" s="81">
        <v>493269.93</v>
      </c>
      <c r="AB151" s="81">
        <v>61785.279999999999</v>
      </c>
      <c r="AC151" s="81">
        <v>478848.13</v>
      </c>
      <c r="AD151" s="81">
        <v>161385.18</v>
      </c>
      <c r="AE151" s="81">
        <v>286401.88</v>
      </c>
      <c r="AF151" s="81">
        <v>1471166.73</v>
      </c>
      <c r="AG151" s="81">
        <v>239331.86</v>
      </c>
      <c r="AH151" s="81">
        <v>0</v>
      </c>
      <c r="AI151" s="81">
        <v>0</v>
      </c>
      <c r="AJ151" s="81">
        <v>0</v>
      </c>
      <c r="AK151" s="81">
        <v>14473.08</v>
      </c>
      <c r="AL151" s="81">
        <v>48306.26</v>
      </c>
      <c r="AM151" s="81">
        <v>214294.3</v>
      </c>
      <c r="AN151" s="81">
        <v>30405.09</v>
      </c>
      <c r="AO151" s="81">
        <v>0</v>
      </c>
      <c r="AP151" s="81">
        <v>24230.59</v>
      </c>
      <c r="AQ151" s="81">
        <v>2310.4</v>
      </c>
      <c r="AR151" s="81">
        <v>0</v>
      </c>
      <c r="AS151" s="81">
        <v>442.55</v>
      </c>
      <c r="AT151" s="81">
        <v>53851.21</v>
      </c>
      <c r="AU151" s="106">
        <v>6289841.29</v>
      </c>
      <c r="AV151" s="134"/>
      <c r="AW151" s="134"/>
    </row>
    <row r="152" spans="1:49" s="135" customFormat="1">
      <c r="A152" s="145" t="s">
        <v>532</v>
      </c>
      <c r="B152" s="83">
        <v>0</v>
      </c>
      <c r="C152" s="83">
        <v>0</v>
      </c>
      <c r="D152" s="83">
        <v>0</v>
      </c>
      <c r="E152" s="83">
        <v>0</v>
      </c>
      <c r="F152" s="83">
        <v>0</v>
      </c>
      <c r="G152" s="83">
        <v>25887.279999999999</v>
      </c>
      <c r="H152" s="83">
        <v>3147.21</v>
      </c>
      <c r="I152" s="83">
        <v>0</v>
      </c>
      <c r="J152" s="83">
        <v>0</v>
      </c>
      <c r="K152" s="83">
        <v>0</v>
      </c>
      <c r="L152" s="83">
        <v>1288158.48</v>
      </c>
      <c r="M152" s="83">
        <v>561281.94999999995</v>
      </c>
      <c r="N152" s="83">
        <v>0</v>
      </c>
      <c r="O152" s="83">
        <v>0</v>
      </c>
      <c r="P152" s="83">
        <v>0</v>
      </c>
      <c r="Q152" s="83">
        <v>19459.8</v>
      </c>
      <c r="R152" s="83">
        <v>490917.59</v>
      </c>
      <c r="S152" s="83">
        <v>768618.43</v>
      </c>
      <c r="T152" s="83">
        <v>2032.33</v>
      </c>
      <c r="U152" s="83">
        <v>0</v>
      </c>
      <c r="V152" s="83">
        <v>100935.49</v>
      </c>
      <c r="W152" s="83">
        <v>0</v>
      </c>
      <c r="X152" s="83">
        <v>11054.08</v>
      </c>
      <c r="Y152" s="83">
        <v>3239.41</v>
      </c>
      <c r="Z152" s="83">
        <v>0</v>
      </c>
      <c r="AA152" s="83">
        <v>533236.34</v>
      </c>
      <c r="AB152" s="83">
        <v>78890.25</v>
      </c>
      <c r="AC152" s="83">
        <v>268433.14</v>
      </c>
      <c r="AD152" s="83">
        <v>43560.23</v>
      </c>
      <c r="AE152" s="83">
        <v>286507.07</v>
      </c>
      <c r="AF152" s="83">
        <v>1354012.31</v>
      </c>
      <c r="AG152" s="83">
        <v>199821.06</v>
      </c>
      <c r="AH152" s="83">
        <v>0</v>
      </c>
      <c r="AI152" s="83">
        <v>0</v>
      </c>
      <c r="AJ152" s="83">
        <v>5211.25</v>
      </c>
      <c r="AK152" s="83">
        <v>97363.75</v>
      </c>
      <c r="AL152" s="83">
        <v>23159.71</v>
      </c>
      <c r="AM152" s="83">
        <v>201426.06</v>
      </c>
      <c r="AN152" s="83">
        <v>10117.51</v>
      </c>
      <c r="AO152" s="83">
        <v>0</v>
      </c>
      <c r="AP152" s="83">
        <v>12904.73</v>
      </c>
      <c r="AQ152" s="83">
        <v>82.48</v>
      </c>
      <c r="AR152" s="83">
        <v>0</v>
      </c>
      <c r="AS152" s="83">
        <v>1685.78</v>
      </c>
      <c r="AT152" s="83">
        <v>48356.02</v>
      </c>
      <c r="AU152" s="160">
        <v>6439499.7400000002</v>
      </c>
      <c r="AV152" s="134"/>
      <c r="AW152" s="134"/>
    </row>
    <row r="153" spans="1:49" s="135" customFormat="1">
      <c r="A153" s="145" t="s">
        <v>533</v>
      </c>
      <c r="B153" s="81">
        <v>0</v>
      </c>
      <c r="C153" s="81">
        <v>0</v>
      </c>
      <c r="D153" s="81">
        <v>0</v>
      </c>
      <c r="E153" s="81">
        <v>0</v>
      </c>
      <c r="F153" s="81">
        <v>2754</v>
      </c>
      <c r="G153" s="81">
        <v>52183.56</v>
      </c>
      <c r="H153" s="81">
        <v>16811.490000000002</v>
      </c>
      <c r="I153" s="81">
        <v>0</v>
      </c>
      <c r="J153" s="81">
        <v>0</v>
      </c>
      <c r="K153" s="81">
        <v>0</v>
      </c>
      <c r="L153" s="81">
        <v>1304788.0900000001</v>
      </c>
      <c r="M153" s="81">
        <v>651233.6</v>
      </c>
      <c r="N153" s="81">
        <v>0</v>
      </c>
      <c r="O153" s="81">
        <v>0</v>
      </c>
      <c r="P153" s="81">
        <v>20.04</v>
      </c>
      <c r="Q153" s="81">
        <v>23148.12</v>
      </c>
      <c r="R153" s="81">
        <v>522086.57</v>
      </c>
      <c r="S153" s="81">
        <v>950240.75</v>
      </c>
      <c r="T153" s="81">
        <v>6492.76</v>
      </c>
      <c r="U153" s="81">
        <v>0</v>
      </c>
      <c r="V153" s="81">
        <v>158528.42000000001</v>
      </c>
      <c r="W153" s="81">
        <v>0</v>
      </c>
      <c r="X153" s="81">
        <v>16235.68</v>
      </c>
      <c r="Y153" s="81">
        <v>9213</v>
      </c>
      <c r="Z153" s="81">
        <v>0</v>
      </c>
      <c r="AA153" s="81">
        <v>718478.98</v>
      </c>
      <c r="AB153" s="81">
        <v>11303.54</v>
      </c>
      <c r="AC153" s="81">
        <v>94585.69</v>
      </c>
      <c r="AD153" s="81">
        <v>43526.14</v>
      </c>
      <c r="AE153" s="81">
        <v>370335.43</v>
      </c>
      <c r="AF153" s="81">
        <v>2208686.9300000002</v>
      </c>
      <c r="AG153" s="81">
        <v>297012.86</v>
      </c>
      <c r="AH153" s="81">
        <v>0</v>
      </c>
      <c r="AI153" s="81">
        <v>0</v>
      </c>
      <c r="AJ153" s="81">
        <v>0</v>
      </c>
      <c r="AK153" s="81">
        <v>304121.31</v>
      </c>
      <c r="AL153" s="81">
        <v>153897.23000000001</v>
      </c>
      <c r="AM153" s="81">
        <v>259450.66</v>
      </c>
      <c r="AN153" s="81">
        <v>96464.25</v>
      </c>
      <c r="AO153" s="81">
        <v>0</v>
      </c>
      <c r="AP153" s="81">
        <v>27453.54</v>
      </c>
      <c r="AQ153" s="81">
        <v>0</v>
      </c>
      <c r="AR153" s="81">
        <v>0</v>
      </c>
      <c r="AS153" s="81">
        <v>2340.56</v>
      </c>
      <c r="AT153" s="81">
        <v>56743.64</v>
      </c>
      <c r="AU153" s="106">
        <v>8358136.8399999999</v>
      </c>
      <c r="AV153" s="134"/>
      <c r="AW153" s="134"/>
    </row>
    <row r="154" spans="1:49" s="135" customFormat="1">
      <c r="A154" s="145" t="s">
        <v>537</v>
      </c>
      <c r="B154" s="83">
        <v>0</v>
      </c>
      <c r="C154" s="83">
        <v>3526.78</v>
      </c>
      <c r="D154" s="83">
        <v>0</v>
      </c>
      <c r="E154" s="83">
        <v>0</v>
      </c>
      <c r="F154" s="83">
        <v>4438.03</v>
      </c>
      <c r="G154" s="83">
        <v>93762.78</v>
      </c>
      <c r="H154" s="83">
        <v>25369.05</v>
      </c>
      <c r="I154" s="83">
        <v>0</v>
      </c>
      <c r="J154" s="83">
        <v>0</v>
      </c>
      <c r="K154" s="83">
        <v>16489.580000000002</v>
      </c>
      <c r="L154" s="83">
        <v>1082851.1599999999</v>
      </c>
      <c r="M154" s="83">
        <v>653143.14</v>
      </c>
      <c r="N154" s="83">
        <v>0</v>
      </c>
      <c r="O154" s="83">
        <v>0</v>
      </c>
      <c r="P154" s="83">
        <v>4753.84</v>
      </c>
      <c r="Q154" s="83">
        <v>297.01</v>
      </c>
      <c r="R154" s="83">
        <v>501432.23</v>
      </c>
      <c r="S154" s="83">
        <v>1865190.7</v>
      </c>
      <c r="T154" s="83">
        <v>46114.14</v>
      </c>
      <c r="U154" s="83">
        <v>318.33999999999997</v>
      </c>
      <c r="V154" s="83">
        <v>141997.75</v>
      </c>
      <c r="W154" s="83">
        <v>0</v>
      </c>
      <c r="X154" s="83">
        <v>5570.74</v>
      </c>
      <c r="Y154" s="83">
        <v>12362.04</v>
      </c>
      <c r="Z154" s="83">
        <v>0</v>
      </c>
      <c r="AA154" s="83">
        <v>1082454.48</v>
      </c>
      <c r="AB154" s="83">
        <v>12115.93</v>
      </c>
      <c r="AC154" s="83">
        <v>338191.67</v>
      </c>
      <c r="AD154" s="83">
        <v>77379.570000000007</v>
      </c>
      <c r="AE154" s="83">
        <v>323617.71999999997</v>
      </c>
      <c r="AF154" s="83">
        <v>2216758.17</v>
      </c>
      <c r="AG154" s="83">
        <v>417655.08</v>
      </c>
      <c r="AH154" s="83">
        <v>0</v>
      </c>
      <c r="AI154" s="83">
        <v>0</v>
      </c>
      <c r="AJ154" s="83">
        <v>0</v>
      </c>
      <c r="AK154" s="83">
        <v>216319.97</v>
      </c>
      <c r="AL154" s="83">
        <v>79968.77</v>
      </c>
      <c r="AM154" s="83">
        <v>253390.33</v>
      </c>
      <c r="AN154" s="83">
        <v>88545.2</v>
      </c>
      <c r="AO154" s="83">
        <v>0</v>
      </c>
      <c r="AP154" s="83">
        <v>43216.84</v>
      </c>
      <c r="AQ154" s="83">
        <v>0</v>
      </c>
      <c r="AR154" s="83">
        <v>0</v>
      </c>
      <c r="AS154" s="83">
        <v>6336.63</v>
      </c>
      <c r="AT154" s="83">
        <v>75944.59</v>
      </c>
      <c r="AU154" s="160">
        <v>9689512.2599999998</v>
      </c>
      <c r="AV154" s="134"/>
      <c r="AW154" s="134"/>
    </row>
    <row r="155" spans="1:49" s="135" customFormat="1">
      <c r="A155" s="145" t="s">
        <v>538</v>
      </c>
      <c r="B155" s="81">
        <v>0</v>
      </c>
      <c r="C155" s="81">
        <v>0</v>
      </c>
      <c r="D155" s="81">
        <v>0</v>
      </c>
      <c r="E155" s="81">
        <v>0</v>
      </c>
      <c r="F155" s="81">
        <v>2561.42</v>
      </c>
      <c r="G155" s="81">
        <v>104108.21</v>
      </c>
      <c r="H155" s="81">
        <v>12305.85</v>
      </c>
      <c r="I155" s="81">
        <v>0</v>
      </c>
      <c r="J155" s="81">
        <v>0</v>
      </c>
      <c r="K155" s="81">
        <v>0</v>
      </c>
      <c r="L155" s="81">
        <v>923118.46</v>
      </c>
      <c r="M155" s="81">
        <v>627954.49</v>
      </c>
      <c r="N155" s="81">
        <v>0</v>
      </c>
      <c r="O155" s="81">
        <v>0</v>
      </c>
      <c r="P155" s="81">
        <v>52.82</v>
      </c>
      <c r="Q155" s="81">
        <v>3841.94</v>
      </c>
      <c r="R155" s="81">
        <v>410138.94</v>
      </c>
      <c r="S155" s="81">
        <v>1540920.86</v>
      </c>
      <c r="T155" s="81">
        <v>71511.41</v>
      </c>
      <c r="U155" s="81">
        <v>0</v>
      </c>
      <c r="V155" s="81">
        <v>148408.76999999999</v>
      </c>
      <c r="W155" s="81">
        <v>0</v>
      </c>
      <c r="X155" s="81">
        <v>8348.86</v>
      </c>
      <c r="Y155" s="81">
        <v>5325.61</v>
      </c>
      <c r="Z155" s="81">
        <v>0</v>
      </c>
      <c r="AA155" s="81">
        <v>932823.82</v>
      </c>
      <c r="AB155" s="81">
        <v>49017.120000000003</v>
      </c>
      <c r="AC155" s="81">
        <v>293777.21999999997</v>
      </c>
      <c r="AD155" s="81">
        <v>150164.16</v>
      </c>
      <c r="AE155" s="81">
        <v>95726.37</v>
      </c>
      <c r="AF155" s="81">
        <v>1621009.34</v>
      </c>
      <c r="AG155" s="81">
        <v>319464.59999999998</v>
      </c>
      <c r="AH155" s="81">
        <v>0</v>
      </c>
      <c r="AI155" s="81">
        <v>0</v>
      </c>
      <c r="AJ155" s="81">
        <v>0</v>
      </c>
      <c r="AK155" s="81">
        <v>152363.44</v>
      </c>
      <c r="AL155" s="81">
        <v>72263.98</v>
      </c>
      <c r="AM155" s="81">
        <v>171511.19</v>
      </c>
      <c r="AN155" s="81">
        <v>127044.5</v>
      </c>
      <c r="AO155" s="81">
        <v>0</v>
      </c>
      <c r="AP155" s="81">
        <v>27929.16</v>
      </c>
      <c r="AQ155" s="81">
        <v>937.5</v>
      </c>
      <c r="AR155" s="81">
        <v>0</v>
      </c>
      <c r="AS155" s="81">
        <v>8573.91</v>
      </c>
      <c r="AT155" s="81">
        <v>71555</v>
      </c>
      <c r="AU155" s="106">
        <v>7952758.9500000002</v>
      </c>
      <c r="AV155" s="134"/>
      <c r="AW155" s="134"/>
    </row>
    <row r="156" spans="1:49" s="135" customFormat="1">
      <c r="A156" s="145" t="s">
        <v>539</v>
      </c>
      <c r="B156" s="83">
        <v>0</v>
      </c>
      <c r="C156" s="83">
        <v>0</v>
      </c>
      <c r="D156" s="83">
        <v>0</v>
      </c>
      <c r="E156" s="83">
        <v>78529.179999999993</v>
      </c>
      <c r="F156" s="83">
        <v>8102.8</v>
      </c>
      <c r="G156" s="83">
        <v>162097.71</v>
      </c>
      <c r="H156" s="83">
        <v>21637.67</v>
      </c>
      <c r="I156" s="83">
        <v>0</v>
      </c>
      <c r="J156" s="83">
        <v>0</v>
      </c>
      <c r="K156" s="83">
        <v>15736.52</v>
      </c>
      <c r="L156" s="83">
        <v>886874.34</v>
      </c>
      <c r="M156" s="83">
        <v>740720.52</v>
      </c>
      <c r="N156" s="83">
        <v>0</v>
      </c>
      <c r="O156" s="83">
        <v>0</v>
      </c>
      <c r="P156" s="83">
        <v>7762.72</v>
      </c>
      <c r="Q156" s="83">
        <v>0</v>
      </c>
      <c r="R156" s="83">
        <v>431993.64</v>
      </c>
      <c r="S156" s="83">
        <v>2234039.13</v>
      </c>
      <c r="T156" s="83">
        <v>22786.959999999999</v>
      </c>
      <c r="U156" s="83">
        <v>0</v>
      </c>
      <c r="V156" s="83">
        <v>230655.57</v>
      </c>
      <c r="W156" s="83">
        <v>0</v>
      </c>
      <c r="X156" s="83">
        <v>4622.72</v>
      </c>
      <c r="Y156" s="83">
        <v>3945.24</v>
      </c>
      <c r="Z156" s="83">
        <v>0</v>
      </c>
      <c r="AA156" s="83">
        <v>1241713.73</v>
      </c>
      <c r="AB156" s="83">
        <v>29404.09</v>
      </c>
      <c r="AC156" s="83">
        <v>91731.39</v>
      </c>
      <c r="AD156" s="83">
        <v>60653.89</v>
      </c>
      <c r="AE156" s="83">
        <v>196993.83</v>
      </c>
      <c r="AF156" s="83">
        <v>1504667.45</v>
      </c>
      <c r="AG156" s="83">
        <v>289764.90999999997</v>
      </c>
      <c r="AH156" s="83">
        <v>0</v>
      </c>
      <c r="AI156" s="83">
        <v>0</v>
      </c>
      <c r="AJ156" s="83">
        <v>0</v>
      </c>
      <c r="AK156" s="83">
        <v>132266.6</v>
      </c>
      <c r="AL156" s="83">
        <v>101190.39999999999</v>
      </c>
      <c r="AM156" s="83">
        <v>137666.35</v>
      </c>
      <c r="AN156" s="83">
        <v>127214.72</v>
      </c>
      <c r="AO156" s="83">
        <v>0</v>
      </c>
      <c r="AP156" s="83">
        <v>31081.119999999999</v>
      </c>
      <c r="AQ156" s="83">
        <v>21790.67</v>
      </c>
      <c r="AR156" s="83">
        <v>0</v>
      </c>
      <c r="AS156" s="83">
        <v>14429.37</v>
      </c>
      <c r="AT156" s="83">
        <v>104613.8</v>
      </c>
      <c r="AU156" s="160">
        <v>8934687.0399999991</v>
      </c>
      <c r="AV156" s="134"/>
      <c r="AW156" s="134"/>
    </row>
    <row r="157" spans="1:49" s="135" customFormat="1">
      <c r="A157" s="145" t="s">
        <v>545</v>
      </c>
      <c r="B157" s="105">
        <v>0</v>
      </c>
      <c r="C157" s="105">
        <v>0</v>
      </c>
      <c r="D157" s="105">
        <v>0</v>
      </c>
      <c r="E157" s="105">
        <v>28061.8</v>
      </c>
      <c r="F157" s="105">
        <v>40578.769999999997</v>
      </c>
      <c r="G157" s="105">
        <v>113263.49</v>
      </c>
      <c r="H157" s="105">
        <v>17140.13</v>
      </c>
      <c r="I157" s="105">
        <v>0</v>
      </c>
      <c r="J157" s="105">
        <v>0</v>
      </c>
      <c r="K157" s="105">
        <v>25994.35</v>
      </c>
      <c r="L157" s="105">
        <v>871315.83</v>
      </c>
      <c r="M157" s="105">
        <v>506427.96</v>
      </c>
      <c r="N157" s="105">
        <v>0</v>
      </c>
      <c r="O157" s="105">
        <v>0</v>
      </c>
      <c r="P157" s="105">
        <v>12316.47</v>
      </c>
      <c r="Q157" s="105">
        <v>3695.36</v>
      </c>
      <c r="R157" s="105">
        <v>483415.77</v>
      </c>
      <c r="S157" s="105">
        <v>1979359.49</v>
      </c>
      <c r="T157" s="105">
        <v>36352</v>
      </c>
      <c r="U157" s="105">
        <v>0</v>
      </c>
      <c r="V157" s="105">
        <v>196665.31</v>
      </c>
      <c r="W157" s="105">
        <v>0</v>
      </c>
      <c r="X157" s="105">
        <v>0</v>
      </c>
      <c r="Y157" s="105">
        <v>25213.919999999998</v>
      </c>
      <c r="Z157" s="105">
        <v>0</v>
      </c>
      <c r="AA157" s="105">
        <v>2136062.83</v>
      </c>
      <c r="AB157" s="105">
        <v>64212.72</v>
      </c>
      <c r="AC157" s="105">
        <v>121439.71</v>
      </c>
      <c r="AD157" s="105">
        <v>76355.600000000006</v>
      </c>
      <c r="AE157" s="105">
        <v>187603.56</v>
      </c>
      <c r="AF157" s="105">
        <v>2149332.12</v>
      </c>
      <c r="AG157" s="105">
        <v>419301.91</v>
      </c>
      <c r="AH157" s="105">
        <v>0</v>
      </c>
      <c r="AI157" s="105">
        <v>0</v>
      </c>
      <c r="AJ157" s="105">
        <v>0</v>
      </c>
      <c r="AK157" s="105">
        <v>0</v>
      </c>
      <c r="AL157" s="105">
        <v>95402.68</v>
      </c>
      <c r="AM157" s="105">
        <v>108918.38</v>
      </c>
      <c r="AN157" s="105">
        <v>47151</v>
      </c>
      <c r="AO157" s="105">
        <v>0</v>
      </c>
      <c r="AP157" s="105">
        <v>32577.69</v>
      </c>
      <c r="AQ157" s="105">
        <v>26474.25</v>
      </c>
      <c r="AR157" s="105">
        <v>0</v>
      </c>
      <c r="AS157" s="105">
        <v>14957.23</v>
      </c>
      <c r="AT157" s="105">
        <v>109869.23</v>
      </c>
      <c r="AU157" s="155">
        <v>9929459.5600000005</v>
      </c>
      <c r="AV157" s="134"/>
      <c r="AW157" s="134"/>
    </row>
    <row r="158" spans="1:49" s="135" customFormat="1" ht="15.75" thickBot="1">
      <c r="A158" s="145" t="s">
        <v>547</v>
      </c>
      <c r="B158" s="83">
        <v>0</v>
      </c>
      <c r="C158" s="83">
        <v>0</v>
      </c>
      <c r="D158" s="83">
        <v>0</v>
      </c>
      <c r="E158" s="83">
        <v>2336.7199999999998</v>
      </c>
      <c r="F158" s="83">
        <v>3570</v>
      </c>
      <c r="G158" s="83">
        <v>148950.88</v>
      </c>
      <c r="H158" s="83">
        <v>15225.23</v>
      </c>
      <c r="I158" s="83">
        <v>0</v>
      </c>
      <c r="J158" s="83">
        <v>0</v>
      </c>
      <c r="K158" s="83">
        <v>0</v>
      </c>
      <c r="L158" s="83">
        <v>827854.75</v>
      </c>
      <c r="M158" s="83">
        <v>576215.41</v>
      </c>
      <c r="N158" s="83">
        <v>533.6</v>
      </c>
      <c r="O158" s="83">
        <v>25.88</v>
      </c>
      <c r="P158" s="83">
        <v>3890.65</v>
      </c>
      <c r="Q158" s="83">
        <v>6547.07</v>
      </c>
      <c r="R158" s="83">
        <v>467232.54</v>
      </c>
      <c r="S158" s="83">
        <v>1965157.58</v>
      </c>
      <c r="T158" s="83">
        <v>51562.63</v>
      </c>
      <c r="U158" s="83">
        <v>0</v>
      </c>
      <c r="V158" s="83">
        <v>263420.23</v>
      </c>
      <c r="W158" s="83">
        <v>0</v>
      </c>
      <c r="X158" s="83">
        <v>6988.09</v>
      </c>
      <c r="Y158" s="83">
        <v>165690.26999999999</v>
      </c>
      <c r="Z158" s="83">
        <v>16243.71</v>
      </c>
      <c r="AA158" s="83">
        <v>3269298.2</v>
      </c>
      <c r="AB158" s="83">
        <v>20118.5</v>
      </c>
      <c r="AC158" s="83">
        <v>275868.18</v>
      </c>
      <c r="AD158" s="83">
        <v>205815.75</v>
      </c>
      <c r="AE158" s="83">
        <v>260925.42</v>
      </c>
      <c r="AF158" s="83">
        <v>3067287.89</v>
      </c>
      <c r="AG158" s="83">
        <v>181697.44</v>
      </c>
      <c r="AH158" s="83">
        <v>0</v>
      </c>
      <c r="AI158" s="83">
        <v>0</v>
      </c>
      <c r="AJ158" s="83">
        <v>6480</v>
      </c>
      <c r="AK158" s="83">
        <v>109385.1</v>
      </c>
      <c r="AL158" s="83">
        <v>634.59</v>
      </c>
      <c r="AM158" s="83">
        <v>132182.47</v>
      </c>
      <c r="AN158" s="83">
        <v>98162</v>
      </c>
      <c r="AO158" s="83">
        <v>0</v>
      </c>
      <c r="AP158" s="83">
        <v>32012.68</v>
      </c>
      <c r="AQ158" s="83">
        <v>24724.33</v>
      </c>
      <c r="AR158" s="83">
        <v>0</v>
      </c>
      <c r="AS158" s="83">
        <v>15163.62</v>
      </c>
      <c r="AT158" s="83">
        <v>73043.490000000005</v>
      </c>
      <c r="AU158" s="160">
        <v>12294244.9</v>
      </c>
      <c r="AV158" s="134"/>
      <c r="AW158" s="134"/>
    </row>
    <row r="159" spans="1:49" s="135" customFormat="1" ht="15.75" thickTop="1">
      <c r="A159" s="146"/>
      <c r="B159" s="210">
        <f>+SUM(B147:B158)</f>
        <v>202.86</v>
      </c>
      <c r="C159" s="210">
        <f t="shared" ref="C159:AU159" si="11">+SUM(C147:C158)</f>
        <v>4932.1400000000003</v>
      </c>
      <c r="D159" s="210">
        <f t="shared" si="11"/>
        <v>9466.81</v>
      </c>
      <c r="E159" s="210">
        <f t="shared" si="11"/>
        <v>128654.47</v>
      </c>
      <c r="F159" s="210">
        <f t="shared" si="11"/>
        <v>79022.22</v>
      </c>
      <c r="G159" s="210">
        <f t="shared" si="11"/>
        <v>1262815.19</v>
      </c>
      <c r="H159" s="210">
        <f t="shared" si="11"/>
        <v>199935.1</v>
      </c>
      <c r="I159" s="210">
        <f t="shared" si="11"/>
        <v>0</v>
      </c>
      <c r="J159" s="210">
        <f t="shared" si="11"/>
        <v>0</v>
      </c>
      <c r="K159" s="210">
        <f t="shared" si="11"/>
        <v>67238.5</v>
      </c>
      <c r="L159" s="210">
        <f t="shared" si="11"/>
        <v>12926665.700000001</v>
      </c>
      <c r="M159" s="210">
        <f t="shared" si="11"/>
        <v>6811089.4900000012</v>
      </c>
      <c r="N159" s="210">
        <f t="shared" si="11"/>
        <v>533.6</v>
      </c>
      <c r="O159" s="210">
        <f t="shared" si="11"/>
        <v>1612.96</v>
      </c>
      <c r="P159" s="210">
        <f t="shared" si="11"/>
        <v>46351.200000000004</v>
      </c>
      <c r="Q159" s="210">
        <f t="shared" si="11"/>
        <v>63226.650000000009</v>
      </c>
      <c r="R159" s="210">
        <f t="shared" si="11"/>
        <v>5386399.0499999998</v>
      </c>
      <c r="S159" s="210">
        <f t="shared" si="11"/>
        <v>18537398.489999998</v>
      </c>
      <c r="T159" s="210">
        <f t="shared" si="11"/>
        <v>347244.26</v>
      </c>
      <c r="U159" s="210">
        <f t="shared" si="11"/>
        <v>318.33999999999997</v>
      </c>
      <c r="V159" s="210">
        <f t="shared" si="11"/>
        <v>1755181.3</v>
      </c>
      <c r="W159" s="210">
        <f t="shared" si="11"/>
        <v>0</v>
      </c>
      <c r="X159" s="210">
        <f t="shared" si="11"/>
        <v>80393.89</v>
      </c>
      <c r="Y159" s="210">
        <f t="shared" si="11"/>
        <v>528264.60999999987</v>
      </c>
      <c r="Z159" s="210">
        <f t="shared" si="11"/>
        <v>16274.25</v>
      </c>
      <c r="AA159" s="210">
        <f t="shared" si="11"/>
        <v>13936024.630000003</v>
      </c>
      <c r="AB159" s="210">
        <f t="shared" si="11"/>
        <v>536716.06999999995</v>
      </c>
      <c r="AC159" s="210">
        <f t="shared" si="11"/>
        <v>4469944.1900000004</v>
      </c>
      <c r="AD159" s="210">
        <f t="shared" si="11"/>
        <v>1927558.8499999999</v>
      </c>
      <c r="AE159" s="210">
        <f t="shared" si="11"/>
        <v>3428884.3699999996</v>
      </c>
      <c r="AF159" s="210">
        <f t="shared" si="11"/>
        <v>21166456.109999999</v>
      </c>
      <c r="AG159" s="210">
        <f t="shared" si="11"/>
        <v>3271709.6500000004</v>
      </c>
      <c r="AH159" s="210">
        <f t="shared" si="11"/>
        <v>1186.5899999999999</v>
      </c>
      <c r="AI159" s="210">
        <f t="shared" si="11"/>
        <v>0</v>
      </c>
      <c r="AJ159" s="210">
        <f t="shared" si="11"/>
        <v>30079.72</v>
      </c>
      <c r="AK159" s="210">
        <f t="shared" si="11"/>
        <v>1484900.0100000002</v>
      </c>
      <c r="AL159" s="210">
        <f t="shared" si="11"/>
        <v>945397.91</v>
      </c>
      <c r="AM159" s="210">
        <f t="shared" si="11"/>
        <v>2445322.3199999998</v>
      </c>
      <c r="AN159" s="210">
        <f t="shared" si="11"/>
        <v>839496.92999999993</v>
      </c>
      <c r="AO159" s="210">
        <f t="shared" si="11"/>
        <v>0</v>
      </c>
      <c r="AP159" s="210">
        <f t="shared" si="11"/>
        <v>326982.41000000003</v>
      </c>
      <c r="AQ159" s="210">
        <f t="shared" si="11"/>
        <v>132765.98000000001</v>
      </c>
      <c r="AR159" s="210">
        <f t="shared" si="11"/>
        <v>0</v>
      </c>
      <c r="AS159" s="210">
        <f t="shared" si="11"/>
        <v>64473.840000000004</v>
      </c>
      <c r="AT159" s="210">
        <f t="shared" si="11"/>
        <v>995153.01</v>
      </c>
      <c r="AU159" s="210">
        <f t="shared" si="11"/>
        <v>104256273.67000002</v>
      </c>
      <c r="AV159" s="134"/>
      <c r="AW159" s="134"/>
    </row>
    <row r="160" spans="1:49" s="135" customFormat="1">
      <c r="A160" s="145" t="s">
        <v>550</v>
      </c>
      <c r="B160" s="6">
        <v>0</v>
      </c>
      <c r="C160" s="6">
        <v>0</v>
      </c>
      <c r="D160" s="6">
        <v>1439.37</v>
      </c>
      <c r="E160" s="6">
        <v>911.78</v>
      </c>
      <c r="F160" s="6">
        <v>0</v>
      </c>
      <c r="G160" s="6">
        <v>42938.98</v>
      </c>
      <c r="H160" s="6">
        <v>18046.89</v>
      </c>
      <c r="I160" s="6">
        <v>0</v>
      </c>
      <c r="J160" s="6">
        <v>0</v>
      </c>
      <c r="K160" s="6">
        <v>0</v>
      </c>
      <c r="L160" s="6">
        <v>1005482.74</v>
      </c>
      <c r="M160" s="6">
        <v>568270.65</v>
      </c>
      <c r="N160" s="6">
        <v>0</v>
      </c>
      <c r="O160" s="6">
        <v>0</v>
      </c>
      <c r="P160" s="6">
        <v>107.07</v>
      </c>
      <c r="Q160" s="6">
        <v>0</v>
      </c>
      <c r="R160" s="6">
        <v>520327.26</v>
      </c>
      <c r="S160" s="6">
        <v>2386250.2799999998</v>
      </c>
      <c r="T160" s="6">
        <v>132503.75</v>
      </c>
      <c r="U160" s="6">
        <v>0</v>
      </c>
      <c r="V160" s="6">
        <v>195769.27</v>
      </c>
      <c r="W160" s="6">
        <v>0</v>
      </c>
      <c r="X160" s="6">
        <v>16843.64</v>
      </c>
      <c r="Y160" s="6">
        <v>96467.16</v>
      </c>
      <c r="Z160" s="6">
        <v>29017.74</v>
      </c>
      <c r="AA160" s="6">
        <v>955500.4</v>
      </c>
      <c r="AB160" s="6">
        <v>88175.65</v>
      </c>
      <c r="AC160" s="6">
        <v>498558.29</v>
      </c>
      <c r="AD160" s="6">
        <v>193683.71</v>
      </c>
      <c r="AE160" s="6">
        <v>347834.38</v>
      </c>
      <c r="AF160" s="6">
        <v>1741494.73</v>
      </c>
      <c r="AG160" s="6">
        <v>165921.89000000001</v>
      </c>
      <c r="AH160" s="6">
        <v>2417.5</v>
      </c>
      <c r="AI160" s="6">
        <v>0</v>
      </c>
      <c r="AJ160" s="6">
        <v>12888.48</v>
      </c>
      <c r="AK160" s="6">
        <v>83098.83</v>
      </c>
      <c r="AL160" s="6">
        <v>38480.19</v>
      </c>
      <c r="AM160" s="6">
        <v>144122.01999999999</v>
      </c>
      <c r="AN160" s="6">
        <v>52378</v>
      </c>
      <c r="AO160" s="6">
        <v>0</v>
      </c>
      <c r="AP160" s="6">
        <v>30979.5</v>
      </c>
      <c r="AQ160" s="6">
        <v>20237.330000000002</v>
      </c>
      <c r="AR160" s="6">
        <v>0</v>
      </c>
      <c r="AS160" s="6">
        <v>19769.39</v>
      </c>
      <c r="AT160" s="6">
        <v>56024.71</v>
      </c>
      <c r="AU160" s="261">
        <v>9465941.5800000001</v>
      </c>
      <c r="AV160" s="134"/>
      <c r="AW160" s="134"/>
    </row>
    <row r="161" spans="1:49" s="135" customFormat="1">
      <c r="A161" s="145" t="s">
        <v>567</v>
      </c>
      <c r="B161" s="263">
        <v>0</v>
      </c>
      <c r="C161" s="263">
        <v>0</v>
      </c>
      <c r="D161" s="263">
        <v>0</v>
      </c>
      <c r="E161" s="263">
        <v>12381.81</v>
      </c>
      <c r="F161" s="263">
        <v>4794</v>
      </c>
      <c r="G161" s="263">
        <v>96222.18</v>
      </c>
      <c r="H161" s="263">
        <v>40459.69</v>
      </c>
      <c r="I161" s="263">
        <v>5.57</v>
      </c>
      <c r="J161" s="263">
        <v>0</v>
      </c>
      <c r="K161" s="263">
        <v>11229.99</v>
      </c>
      <c r="L161" s="263">
        <v>869806.33</v>
      </c>
      <c r="M161" s="263">
        <v>511828.58</v>
      </c>
      <c r="N161" s="263">
        <v>0</v>
      </c>
      <c r="O161" s="263">
        <v>4796.6899999999996</v>
      </c>
      <c r="P161" s="263">
        <v>9049.18</v>
      </c>
      <c r="Q161" s="263">
        <v>3719.19</v>
      </c>
      <c r="R161" s="263">
        <v>528614.63</v>
      </c>
      <c r="S161" s="263">
        <v>1846380.62</v>
      </c>
      <c r="T161" s="263">
        <v>84882.17</v>
      </c>
      <c r="U161" s="263">
        <v>0</v>
      </c>
      <c r="V161" s="263">
        <v>168307.69</v>
      </c>
      <c r="W161" s="263">
        <v>0</v>
      </c>
      <c r="X161" s="263">
        <v>14346.09</v>
      </c>
      <c r="Y161" s="263">
        <v>86791.55</v>
      </c>
      <c r="Z161" s="263">
        <v>21459.5</v>
      </c>
      <c r="AA161" s="263">
        <v>755779.61</v>
      </c>
      <c r="AB161" s="263">
        <v>22976.1</v>
      </c>
      <c r="AC161" s="263">
        <v>555439.68999999994</v>
      </c>
      <c r="AD161" s="263">
        <v>194964.8</v>
      </c>
      <c r="AE161" s="263">
        <v>234535.41</v>
      </c>
      <c r="AF161" s="263">
        <v>1298977.57</v>
      </c>
      <c r="AG161" s="263">
        <v>318118.56</v>
      </c>
      <c r="AH161" s="263">
        <v>0</v>
      </c>
      <c r="AI161" s="263">
        <v>0</v>
      </c>
      <c r="AJ161" s="263">
        <v>0</v>
      </c>
      <c r="AK161" s="263">
        <v>202840.12</v>
      </c>
      <c r="AL161" s="263">
        <v>37024.370000000003</v>
      </c>
      <c r="AM161" s="263">
        <v>119443.78</v>
      </c>
      <c r="AN161" s="263">
        <v>51188</v>
      </c>
      <c r="AO161" s="263">
        <v>0</v>
      </c>
      <c r="AP161" s="263">
        <v>14031.85</v>
      </c>
      <c r="AQ161" s="263">
        <v>14109.5</v>
      </c>
      <c r="AR161" s="263">
        <v>17407.89</v>
      </c>
      <c r="AS161" s="263">
        <v>0</v>
      </c>
      <c r="AT161" s="263">
        <v>89115.29</v>
      </c>
      <c r="AU161" s="264">
        <v>8241028</v>
      </c>
      <c r="AV161" s="134"/>
      <c r="AW161" s="134"/>
    </row>
    <row r="162" spans="1:49" s="135" customFormat="1">
      <c r="A162" s="145" t="s">
        <v>569</v>
      </c>
      <c r="B162" s="6">
        <v>0</v>
      </c>
      <c r="C162" s="6">
        <v>0</v>
      </c>
      <c r="D162" s="6">
        <v>0</v>
      </c>
      <c r="E162" s="6">
        <v>0</v>
      </c>
      <c r="F162" s="6">
        <v>4956.6499999999996</v>
      </c>
      <c r="G162" s="6">
        <v>86792.81</v>
      </c>
      <c r="H162" s="6">
        <v>12634.6</v>
      </c>
      <c r="I162" s="6">
        <v>0</v>
      </c>
      <c r="J162" s="6">
        <v>0</v>
      </c>
      <c r="K162" s="6">
        <v>1054.75</v>
      </c>
      <c r="L162" s="6">
        <v>1115616.24</v>
      </c>
      <c r="M162" s="6">
        <v>601882.06999999995</v>
      </c>
      <c r="N162" s="6">
        <v>91.86</v>
      </c>
      <c r="O162" s="6">
        <v>2.67</v>
      </c>
      <c r="P162" s="6">
        <v>3862.19</v>
      </c>
      <c r="Q162" s="6">
        <v>35.47</v>
      </c>
      <c r="R162" s="6">
        <v>618927.72</v>
      </c>
      <c r="S162" s="6">
        <v>2047518.56</v>
      </c>
      <c r="T162" s="6">
        <v>22963.48</v>
      </c>
      <c r="U162" s="6">
        <v>0</v>
      </c>
      <c r="V162" s="6">
        <v>158638.64000000001</v>
      </c>
      <c r="W162" s="6">
        <v>0</v>
      </c>
      <c r="X162" s="6">
        <v>5088.3900000000003</v>
      </c>
      <c r="Y162" s="6">
        <v>80531.759999999995</v>
      </c>
      <c r="Z162" s="6">
        <v>26241.19</v>
      </c>
      <c r="AA162" s="6">
        <v>1764521.53</v>
      </c>
      <c r="AB162" s="6">
        <v>51955.64</v>
      </c>
      <c r="AC162" s="6">
        <v>871031.53</v>
      </c>
      <c r="AD162" s="6">
        <v>267828.02</v>
      </c>
      <c r="AE162" s="6">
        <v>248475.32</v>
      </c>
      <c r="AF162" s="6">
        <v>2514034.4500000002</v>
      </c>
      <c r="AG162" s="6">
        <v>531166.52</v>
      </c>
      <c r="AH162" s="6">
        <v>0</v>
      </c>
      <c r="AI162" s="6">
        <v>0</v>
      </c>
      <c r="AJ162" s="6">
        <v>0</v>
      </c>
      <c r="AK162" s="6">
        <v>146092.66</v>
      </c>
      <c r="AL162" s="6">
        <v>180140.35</v>
      </c>
      <c r="AM162" s="6">
        <v>129449.34</v>
      </c>
      <c r="AN162" s="6">
        <v>48741.36</v>
      </c>
      <c r="AO162" s="6">
        <v>0</v>
      </c>
      <c r="AP162" s="6">
        <v>22171.88</v>
      </c>
      <c r="AQ162" s="6">
        <v>13402.26</v>
      </c>
      <c r="AR162" s="6">
        <v>0</v>
      </c>
      <c r="AS162" s="6">
        <v>7649.72</v>
      </c>
      <c r="AT162" s="6">
        <v>170993.75</v>
      </c>
      <c r="AU162" s="261">
        <v>11754493.380000001</v>
      </c>
      <c r="AV162" s="134"/>
      <c r="AW162" s="134"/>
    </row>
    <row r="163" spans="1:49" s="135" customFormat="1">
      <c r="A163" s="145" t="s">
        <v>571</v>
      </c>
      <c r="B163" s="263">
        <v>0</v>
      </c>
      <c r="C163" s="263">
        <v>0</v>
      </c>
      <c r="D163" s="263">
        <v>0</v>
      </c>
      <c r="E163" s="263">
        <v>19591.03</v>
      </c>
      <c r="F163" s="263">
        <v>57075.46</v>
      </c>
      <c r="G163" s="263">
        <v>63194.46</v>
      </c>
      <c r="H163" s="263">
        <v>12747.97</v>
      </c>
      <c r="I163" s="263">
        <v>0</v>
      </c>
      <c r="J163" s="263">
        <v>0</v>
      </c>
      <c r="K163" s="263">
        <v>51.17</v>
      </c>
      <c r="L163" s="263">
        <v>1173408.33</v>
      </c>
      <c r="M163" s="263">
        <v>462323.95</v>
      </c>
      <c r="N163" s="263">
        <v>0</v>
      </c>
      <c r="O163" s="263">
        <v>0</v>
      </c>
      <c r="P163" s="263">
        <v>3891.91</v>
      </c>
      <c r="Q163" s="263">
        <v>266.72000000000003</v>
      </c>
      <c r="R163" s="263">
        <v>496587.83</v>
      </c>
      <c r="S163" s="263">
        <v>1347908.08</v>
      </c>
      <c r="T163" s="263">
        <v>1499.3</v>
      </c>
      <c r="U163" s="263">
        <v>0</v>
      </c>
      <c r="V163" s="263">
        <v>121849.88</v>
      </c>
      <c r="W163" s="263">
        <v>0</v>
      </c>
      <c r="X163" s="263">
        <v>0</v>
      </c>
      <c r="Y163" s="263">
        <v>45346.38</v>
      </c>
      <c r="Z163" s="263">
        <v>0</v>
      </c>
      <c r="AA163" s="263">
        <v>600871.57999999996</v>
      </c>
      <c r="AB163" s="263">
        <v>59811.76</v>
      </c>
      <c r="AC163" s="263">
        <v>563308.1</v>
      </c>
      <c r="AD163" s="263">
        <v>250535.31</v>
      </c>
      <c r="AE163" s="263">
        <v>210464.56</v>
      </c>
      <c r="AF163" s="263">
        <v>2164024.5499999998</v>
      </c>
      <c r="AG163" s="263">
        <v>568872.34</v>
      </c>
      <c r="AH163" s="263">
        <v>0</v>
      </c>
      <c r="AI163" s="263">
        <v>0</v>
      </c>
      <c r="AJ163" s="263">
        <v>0</v>
      </c>
      <c r="AK163" s="263">
        <v>23714.42</v>
      </c>
      <c r="AL163" s="263">
        <v>116411.5</v>
      </c>
      <c r="AM163" s="263">
        <v>130889.49</v>
      </c>
      <c r="AN163" s="263">
        <v>139203.51999999999</v>
      </c>
      <c r="AO163" s="263">
        <v>0</v>
      </c>
      <c r="AP163" s="263">
        <v>28728.01</v>
      </c>
      <c r="AQ163" s="263">
        <v>9914.0499999999993</v>
      </c>
      <c r="AR163" s="263">
        <v>0</v>
      </c>
      <c r="AS163" s="263">
        <v>11046.9</v>
      </c>
      <c r="AT163" s="263">
        <v>158567.99</v>
      </c>
      <c r="AU163" s="264">
        <v>8842106.5500000007</v>
      </c>
      <c r="AV163" s="134"/>
      <c r="AW163" s="134"/>
    </row>
    <row r="164" spans="1:49" s="135" customFormat="1">
      <c r="A164" s="145" t="s">
        <v>574</v>
      </c>
      <c r="B164" s="6">
        <v>0</v>
      </c>
      <c r="C164" s="6">
        <v>0</v>
      </c>
      <c r="D164" s="6">
        <v>1.1100000000000001</v>
      </c>
      <c r="E164" s="6">
        <v>31721.54</v>
      </c>
      <c r="F164" s="6">
        <v>5814</v>
      </c>
      <c r="G164" s="6">
        <v>95383.34</v>
      </c>
      <c r="H164" s="6">
        <v>2545.15</v>
      </c>
      <c r="I164" s="6">
        <v>0</v>
      </c>
      <c r="J164" s="6">
        <v>0</v>
      </c>
      <c r="K164" s="6">
        <v>13627.81</v>
      </c>
      <c r="L164" s="6">
        <v>1202218.32</v>
      </c>
      <c r="M164" s="6">
        <v>507514.17</v>
      </c>
      <c r="N164" s="6">
        <v>97.48</v>
      </c>
      <c r="O164" s="6">
        <v>0</v>
      </c>
      <c r="P164" s="6">
        <v>0</v>
      </c>
      <c r="Q164" s="6">
        <v>7136.46</v>
      </c>
      <c r="R164" s="6">
        <v>552098.87</v>
      </c>
      <c r="S164" s="6">
        <v>1095270.72</v>
      </c>
      <c r="T164" s="6">
        <v>1791.03</v>
      </c>
      <c r="U164" s="6">
        <v>0</v>
      </c>
      <c r="V164" s="6">
        <v>144410.17000000001</v>
      </c>
      <c r="W164" s="6">
        <v>0</v>
      </c>
      <c r="X164" s="6">
        <v>9925.67</v>
      </c>
      <c r="Y164" s="6">
        <v>8458.65</v>
      </c>
      <c r="Z164" s="6">
        <v>0</v>
      </c>
      <c r="AA164" s="6">
        <v>612215.98</v>
      </c>
      <c r="AB164" s="6">
        <v>15286.56</v>
      </c>
      <c r="AC164" s="6">
        <v>429560.65</v>
      </c>
      <c r="AD164" s="6">
        <v>127573.83</v>
      </c>
      <c r="AE164" s="6">
        <v>209479.73</v>
      </c>
      <c r="AF164" s="6">
        <v>1054895.82</v>
      </c>
      <c r="AG164" s="6">
        <v>176779.28</v>
      </c>
      <c r="AH164" s="6">
        <v>0</v>
      </c>
      <c r="AI164" s="6">
        <v>0</v>
      </c>
      <c r="AJ164" s="6">
        <v>0</v>
      </c>
      <c r="AK164" s="6">
        <v>17038.98</v>
      </c>
      <c r="AL164" s="6">
        <v>44240.35</v>
      </c>
      <c r="AM164" s="6">
        <v>179148.74</v>
      </c>
      <c r="AN164" s="6">
        <v>40037.089999999997</v>
      </c>
      <c r="AO164" s="6">
        <v>0</v>
      </c>
      <c r="AP164" s="6">
        <v>44535.87</v>
      </c>
      <c r="AQ164" s="6">
        <v>7881.42</v>
      </c>
      <c r="AR164" s="6">
        <v>0</v>
      </c>
      <c r="AS164" s="6">
        <v>14348.03</v>
      </c>
      <c r="AT164" s="6">
        <v>125302.29</v>
      </c>
      <c r="AU164" s="261">
        <v>6776339.1100000003</v>
      </c>
      <c r="AV164" s="134"/>
      <c r="AW164" s="134"/>
    </row>
    <row r="165" spans="1:49" s="135" customFormat="1">
      <c r="A165" s="145" t="s">
        <v>579</v>
      </c>
      <c r="B165" s="263">
        <v>0</v>
      </c>
      <c r="C165" s="263">
        <v>0</v>
      </c>
      <c r="D165" s="263">
        <v>0</v>
      </c>
      <c r="E165" s="263">
        <v>0</v>
      </c>
      <c r="F165" s="263">
        <v>48888.82</v>
      </c>
      <c r="G165" s="263">
        <v>104982.79</v>
      </c>
      <c r="H165" s="263">
        <v>12655.84</v>
      </c>
      <c r="I165" s="263">
        <v>0</v>
      </c>
      <c r="J165" s="263">
        <v>0</v>
      </c>
      <c r="K165" s="263">
        <v>858.8</v>
      </c>
      <c r="L165" s="263">
        <v>1382613.57</v>
      </c>
      <c r="M165" s="263">
        <v>493546.64</v>
      </c>
      <c r="N165" s="263">
        <v>0</v>
      </c>
      <c r="O165" s="263">
        <v>0</v>
      </c>
      <c r="P165" s="263">
        <v>3883.12</v>
      </c>
      <c r="Q165" s="263">
        <v>13209.88</v>
      </c>
      <c r="R165" s="263">
        <v>452181.82</v>
      </c>
      <c r="S165" s="263">
        <v>865963.45</v>
      </c>
      <c r="T165" s="263">
        <v>2508.09</v>
      </c>
      <c r="U165" s="263">
        <v>0</v>
      </c>
      <c r="V165" s="263">
        <v>160910.09</v>
      </c>
      <c r="W165" s="263">
        <v>0</v>
      </c>
      <c r="X165" s="263">
        <v>5279.46</v>
      </c>
      <c r="Y165" s="263">
        <v>6036.46</v>
      </c>
      <c r="Z165" s="263">
        <v>0</v>
      </c>
      <c r="AA165" s="263">
        <v>809930.87</v>
      </c>
      <c r="AB165" s="263">
        <v>29928.49</v>
      </c>
      <c r="AC165" s="263">
        <v>313882.88</v>
      </c>
      <c r="AD165" s="263">
        <v>83124.289999999994</v>
      </c>
      <c r="AE165" s="263">
        <v>281652.21000000002</v>
      </c>
      <c r="AF165" s="263">
        <v>918917.46</v>
      </c>
      <c r="AG165" s="263">
        <v>61052.76</v>
      </c>
      <c r="AH165" s="263">
        <v>0</v>
      </c>
      <c r="AI165" s="263">
        <v>0</v>
      </c>
      <c r="AJ165" s="263">
        <v>0</v>
      </c>
      <c r="AK165" s="263">
        <v>57327.75</v>
      </c>
      <c r="AL165" s="263">
        <v>15246.14</v>
      </c>
      <c r="AM165" s="263">
        <v>174272.61</v>
      </c>
      <c r="AN165" s="263">
        <v>44092.05</v>
      </c>
      <c r="AO165" s="263">
        <v>38548.800000000003</v>
      </c>
      <c r="AP165" s="263">
        <v>0</v>
      </c>
      <c r="AQ165" s="263">
        <v>1480.98</v>
      </c>
      <c r="AR165" s="263">
        <v>0</v>
      </c>
      <c r="AS165" s="263">
        <v>13829.75</v>
      </c>
      <c r="AT165" s="263">
        <v>39872.49</v>
      </c>
      <c r="AU165" s="264">
        <v>6436678.3600000003</v>
      </c>
      <c r="AV165" s="134"/>
      <c r="AW165" s="134"/>
    </row>
    <row r="166" spans="1:49" ht="18.75">
      <c r="A166" s="70" t="s">
        <v>183</v>
      </c>
      <c r="B166" s="71"/>
      <c r="C166" s="71"/>
      <c r="D166" s="71"/>
      <c r="E166" s="71"/>
    </row>
    <row r="167" spans="1:49" ht="18.75">
      <c r="A167" s="198" t="s">
        <v>576</v>
      </c>
      <c r="B167" s="71"/>
      <c r="C167" s="71"/>
      <c r="D167" s="71"/>
      <c r="E167" s="71"/>
    </row>
  </sheetData>
  <sheetProtection password="9E07" sheet="1" objects="1" scenarios="1"/>
  <mergeCells count="1">
    <mergeCell ref="A1:AU1"/>
  </mergeCells>
  <pageMargins left="0.7" right="0.7" top="0.75" bottom="0.75" header="0.3" footer="0.3"/>
  <pageSetup scale="60" fitToHeight="0" orientation="landscape" r:id="rId1"/>
  <ignoredErrors>
    <ignoredError sqref="W102:W103 W105:W106" numberStoredAsText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V167"/>
  <sheetViews>
    <sheetView zoomScaleNormal="100" workbookViewId="0">
      <pane ySplit="3" topLeftCell="A148" activePane="bottomLeft" state="frozen"/>
      <selection activeCell="A78" sqref="A78"/>
      <selection pane="bottomLeft" activeCell="G176" sqref="G176"/>
    </sheetView>
  </sheetViews>
  <sheetFormatPr baseColWidth="10" defaultRowHeight="15"/>
  <cols>
    <col min="1" max="1" width="13.140625" customWidth="1"/>
    <col min="2" max="2" width="14.5703125" customWidth="1"/>
    <col min="3" max="3" width="14" customWidth="1"/>
    <col min="4" max="4" width="13.7109375" customWidth="1"/>
    <col min="5" max="5" width="13.42578125" customWidth="1"/>
    <col min="6" max="6" width="13.28515625" customWidth="1"/>
    <col min="7" max="7" width="12.5703125" customWidth="1"/>
    <col min="8" max="8" width="15" customWidth="1"/>
    <col min="9" max="9" width="15.85546875" customWidth="1"/>
    <col min="10" max="10" width="11.28515625" customWidth="1"/>
    <col min="11" max="11" width="18.5703125" customWidth="1"/>
    <col min="12" max="12" width="13.5703125" customWidth="1"/>
    <col min="13" max="13" width="12.42578125" customWidth="1"/>
    <col min="14" max="14" width="14.7109375" customWidth="1"/>
    <col min="15" max="15" width="13" customWidth="1"/>
    <col min="16" max="17" width="12.42578125" customWidth="1"/>
    <col min="18" max="18" width="13.5703125" customWidth="1"/>
    <col min="19" max="20" width="11.5703125" customWidth="1"/>
    <col min="21" max="21" width="12.85546875" customWidth="1"/>
    <col min="22" max="22" width="12.7109375" customWidth="1"/>
  </cols>
  <sheetData>
    <row r="1" spans="1:22" ht="54" customHeight="1">
      <c r="A1" s="270" t="s">
        <v>557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</row>
    <row r="2" spans="1:22">
      <c r="A2" s="133" t="s">
        <v>109</v>
      </c>
      <c r="B2" s="157" t="s">
        <v>373</v>
      </c>
      <c r="C2" s="157" t="s">
        <v>374</v>
      </c>
      <c r="D2" s="157" t="s">
        <v>375</v>
      </c>
      <c r="E2" s="157" t="s">
        <v>376</v>
      </c>
      <c r="F2" s="157" t="s">
        <v>377</v>
      </c>
      <c r="G2" s="157" t="s">
        <v>378</v>
      </c>
      <c r="H2" s="157" t="s">
        <v>379</v>
      </c>
      <c r="I2" s="157" t="s">
        <v>444</v>
      </c>
      <c r="J2" s="188" t="s">
        <v>381</v>
      </c>
      <c r="K2" s="157" t="s">
        <v>382</v>
      </c>
      <c r="L2" s="157" t="s">
        <v>383</v>
      </c>
      <c r="M2" s="157" t="s">
        <v>384</v>
      </c>
      <c r="N2" s="157" t="s">
        <v>385</v>
      </c>
      <c r="O2" s="157" t="s">
        <v>386</v>
      </c>
      <c r="P2" s="157" t="s">
        <v>387</v>
      </c>
      <c r="Q2" s="157" t="s">
        <v>388</v>
      </c>
      <c r="R2" s="157" t="s">
        <v>389</v>
      </c>
      <c r="S2" s="157" t="s">
        <v>390</v>
      </c>
      <c r="T2" s="157" t="s">
        <v>391</v>
      </c>
      <c r="U2" s="157" t="s">
        <v>392</v>
      </c>
      <c r="V2" s="158" t="s">
        <v>108</v>
      </c>
    </row>
    <row r="3" spans="1:22" s="25" customFormat="1">
      <c r="A3" s="51" t="s">
        <v>110</v>
      </c>
      <c r="B3" s="46" t="s">
        <v>153</v>
      </c>
      <c r="C3" s="46" t="s">
        <v>154</v>
      </c>
      <c r="D3" s="46" t="s">
        <v>155</v>
      </c>
      <c r="E3" s="46" t="s">
        <v>156</v>
      </c>
      <c r="F3" s="46" t="s">
        <v>157</v>
      </c>
      <c r="G3" s="46" t="s">
        <v>158</v>
      </c>
      <c r="H3" s="46" t="s">
        <v>159</v>
      </c>
      <c r="I3" s="46" t="s">
        <v>160</v>
      </c>
      <c r="J3" s="187" t="s">
        <v>98</v>
      </c>
      <c r="K3" s="46" t="s">
        <v>161</v>
      </c>
      <c r="L3" s="46" t="s">
        <v>79</v>
      </c>
      <c r="M3" s="46" t="s">
        <v>162</v>
      </c>
      <c r="N3" s="125" t="s">
        <v>79</v>
      </c>
      <c r="O3" s="46" t="s">
        <v>163</v>
      </c>
      <c r="P3" s="46" t="s">
        <v>162</v>
      </c>
      <c r="Q3" s="46" t="s">
        <v>79</v>
      </c>
      <c r="R3" s="46" t="s">
        <v>164</v>
      </c>
      <c r="S3" s="46" t="s">
        <v>165</v>
      </c>
      <c r="T3" s="46" t="s">
        <v>166</v>
      </c>
      <c r="U3" s="46" t="s">
        <v>79</v>
      </c>
      <c r="V3" s="47"/>
    </row>
    <row r="4" spans="1:22">
      <c r="A4" s="48" t="s">
        <v>0</v>
      </c>
      <c r="B4" s="49">
        <v>152119.95000000001</v>
      </c>
      <c r="C4" s="49">
        <v>355191.1</v>
      </c>
      <c r="D4" s="49">
        <v>0</v>
      </c>
      <c r="E4" s="49">
        <v>68240.36</v>
      </c>
      <c r="F4" s="49">
        <v>647.4</v>
      </c>
      <c r="G4" s="49">
        <v>0</v>
      </c>
      <c r="H4" s="49">
        <v>250977.94</v>
      </c>
      <c r="I4" s="49">
        <v>1177897.99</v>
      </c>
      <c r="J4" s="49">
        <v>0</v>
      </c>
      <c r="K4" s="49">
        <v>64951.61</v>
      </c>
      <c r="L4" s="49">
        <v>63548.24</v>
      </c>
      <c r="M4" s="49">
        <v>0</v>
      </c>
      <c r="N4" s="49">
        <v>22270.1</v>
      </c>
      <c r="O4" s="49">
        <v>107349.01</v>
      </c>
      <c r="P4" s="49">
        <v>225288.03</v>
      </c>
      <c r="Q4" s="49">
        <v>10413.25</v>
      </c>
      <c r="R4" s="49">
        <v>918924.47</v>
      </c>
      <c r="S4" s="49">
        <v>0</v>
      </c>
      <c r="T4" s="49">
        <v>68835.37</v>
      </c>
      <c r="U4" s="49">
        <v>572482</v>
      </c>
      <c r="V4" s="50">
        <v>4059136.82</v>
      </c>
    </row>
    <row r="5" spans="1:22">
      <c r="A5" s="51" t="s">
        <v>1</v>
      </c>
      <c r="B5" s="52">
        <v>296441.34000000003</v>
      </c>
      <c r="C5" s="52">
        <v>553459.71</v>
      </c>
      <c r="D5" s="52">
        <v>0</v>
      </c>
      <c r="E5" s="52">
        <v>68322.95</v>
      </c>
      <c r="F5" s="52">
        <v>17651.34</v>
      </c>
      <c r="G5" s="52">
        <v>0</v>
      </c>
      <c r="H5" s="52">
        <v>461038.85</v>
      </c>
      <c r="I5" s="52">
        <v>145446.46</v>
      </c>
      <c r="J5" s="52">
        <v>0</v>
      </c>
      <c r="K5" s="52">
        <v>68624.639999999999</v>
      </c>
      <c r="L5" s="52">
        <v>67083.72</v>
      </c>
      <c r="M5" s="52">
        <v>0</v>
      </c>
      <c r="N5" s="52">
        <v>18865.32</v>
      </c>
      <c r="O5" s="52">
        <v>33928.67</v>
      </c>
      <c r="P5" s="52">
        <v>178322.69</v>
      </c>
      <c r="Q5" s="52">
        <v>9211.09</v>
      </c>
      <c r="R5" s="52">
        <v>1002568.09</v>
      </c>
      <c r="S5" s="52">
        <v>0</v>
      </c>
      <c r="T5" s="52">
        <v>20859.349999999999</v>
      </c>
      <c r="U5" s="52">
        <v>611739.56000000006</v>
      </c>
      <c r="V5" s="53">
        <v>3553563.78</v>
      </c>
    </row>
    <row r="6" spans="1:22">
      <c r="A6" s="48" t="s">
        <v>2</v>
      </c>
      <c r="B6" s="49">
        <v>212025.39</v>
      </c>
      <c r="C6" s="49">
        <v>503974.72</v>
      </c>
      <c r="D6" s="49">
        <v>0</v>
      </c>
      <c r="E6" s="49">
        <v>114553.73</v>
      </c>
      <c r="F6" s="49">
        <v>31806.720000000001</v>
      </c>
      <c r="G6" s="49">
        <v>0</v>
      </c>
      <c r="H6" s="49">
        <v>613218.21</v>
      </c>
      <c r="I6" s="49">
        <v>359413.78</v>
      </c>
      <c r="J6" s="49">
        <v>0</v>
      </c>
      <c r="K6" s="49">
        <v>72685.759999999995</v>
      </c>
      <c r="L6" s="49">
        <v>49428.09</v>
      </c>
      <c r="M6" s="49">
        <v>0</v>
      </c>
      <c r="N6" s="49">
        <v>19006.59</v>
      </c>
      <c r="O6" s="49">
        <v>132384.47</v>
      </c>
      <c r="P6" s="49">
        <v>207974.41</v>
      </c>
      <c r="Q6" s="49">
        <v>10833.78</v>
      </c>
      <c r="R6" s="49">
        <v>1073544.82</v>
      </c>
      <c r="S6" s="49">
        <v>0</v>
      </c>
      <c r="T6" s="49">
        <v>41488.15</v>
      </c>
      <c r="U6" s="49">
        <v>650714.65</v>
      </c>
      <c r="V6" s="50">
        <v>4093053.27</v>
      </c>
    </row>
    <row r="7" spans="1:22">
      <c r="A7" s="51" t="s">
        <v>3</v>
      </c>
      <c r="B7" s="52">
        <v>139366.35</v>
      </c>
      <c r="C7" s="52">
        <v>498169.45</v>
      </c>
      <c r="D7" s="52">
        <v>0</v>
      </c>
      <c r="E7" s="52">
        <v>70898.600000000006</v>
      </c>
      <c r="F7" s="52">
        <v>1942.2</v>
      </c>
      <c r="G7" s="52">
        <v>0</v>
      </c>
      <c r="H7" s="52">
        <v>402395.13</v>
      </c>
      <c r="I7" s="52">
        <v>213307.65</v>
      </c>
      <c r="J7" s="52">
        <v>0</v>
      </c>
      <c r="K7" s="52">
        <v>60352.3</v>
      </c>
      <c r="L7" s="52">
        <v>50980.41</v>
      </c>
      <c r="M7" s="52">
        <v>0</v>
      </c>
      <c r="N7" s="52">
        <v>12407.73</v>
      </c>
      <c r="O7" s="52">
        <v>187264.21</v>
      </c>
      <c r="P7" s="52">
        <v>155449.59</v>
      </c>
      <c r="Q7" s="52">
        <v>14966.77</v>
      </c>
      <c r="R7" s="52">
        <v>804972.8</v>
      </c>
      <c r="S7" s="52">
        <v>87</v>
      </c>
      <c r="T7" s="52">
        <v>1344.82</v>
      </c>
      <c r="U7" s="52">
        <v>517888.4</v>
      </c>
      <c r="V7" s="53">
        <v>3131793.41</v>
      </c>
    </row>
    <row r="8" spans="1:22">
      <c r="A8" s="48" t="s">
        <v>4</v>
      </c>
      <c r="B8" s="49">
        <v>212239.98</v>
      </c>
      <c r="C8" s="49">
        <v>528323.81000000006</v>
      </c>
      <c r="D8" s="49">
        <v>0</v>
      </c>
      <c r="E8" s="49">
        <v>89786</v>
      </c>
      <c r="F8" s="49">
        <v>15019.68</v>
      </c>
      <c r="G8" s="49">
        <v>0</v>
      </c>
      <c r="H8" s="49">
        <v>351071.37</v>
      </c>
      <c r="I8" s="49">
        <v>492317.2</v>
      </c>
      <c r="J8" s="49">
        <v>0</v>
      </c>
      <c r="K8" s="49">
        <v>68095.72</v>
      </c>
      <c r="L8" s="49">
        <v>41313.79</v>
      </c>
      <c r="M8" s="49">
        <v>0</v>
      </c>
      <c r="N8" s="49">
        <v>25920.16</v>
      </c>
      <c r="O8" s="49">
        <v>112440.41</v>
      </c>
      <c r="P8" s="49">
        <v>209688.87</v>
      </c>
      <c r="Q8" s="49">
        <v>11753.85</v>
      </c>
      <c r="R8" s="49">
        <v>977194.36</v>
      </c>
      <c r="S8" s="49">
        <v>0</v>
      </c>
      <c r="T8" s="49">
        <v>123307.15</v>
      </c>
      <c r="U8" s="49">
        <v>615269.81000000006</v>
      </c>
      <c r="V8" s="50">
        <v>3873742.16</v>
      </c>
    </row>
    <row r="9" spans="1:22">
      <c r="A9" s="51" t="s">
        <v>5</v>
      </c>
      <c r="B9" s="52">
        <v>198629.85</v>
      </c>
      <c r="C9" s="52">
        <v>496892.55</v>
      </c>
      <c r="D9" s="52">
        <v>2872.5</v>
      </c>
      <c r="E9" s="52">
        <v>55162.75</v>
      </c>
      <c r="F9" s="52">
        <v>22529.07</v>
      </c>
      <c r="G9" s="52">
        <v>0</v>
      </c>
      <c r="H9" s="52">
        <v>345318.07</v>
      </c>
      <c r="I9" s="52">
        <v>657264.56000000006</v>
      </c>
      <c r="J9" s="52">
        <v>0</v>
      </c>
      <c r="K9" s="52">
        <v>56680.46</v>
      </c>
      <c r="L9" s="52">
        <v>59639.17</v>
      </c>
      <c r="M9" s="52">
        <v>0</v>
      </c>
      <c r="N9" s="52">
        <v>13710.62</v>
      </c>
      <c r="O9" s="52">
        <v>98502.38</v>
      </c>
      <c r="P9" s="52">
        <v>212904.06</v>
      </c>
      <c r="Q9" s="52">
        <v>12394.71</v>
      </c>
      <c r="R9" s="52">
        <v>1106563.6200000001</v>
      </c>
      <c r="S9" s="52">
        <v>0</v>
      </c>
      <c r="T9" s="52">
        <v>20358.919999999998</v>
      </c>
      <c r="U9" s="52">
        <v>798818.5</v>
      </c>
      <c r="V9" s="53">
        <v>4158241.79</v>
      </c>
    </row>
    <row r="10" spans="1:22">
      <c r="A10" s="48" t="s">
        <v>6</v>
      </c>
      <c r="B10" s="49">
        <v>139897.1</v>
      </c>
      <c r="C10" s="49">
        <v>410887.9</v>
      </c>
      <c r="D10" s="49">
        <v>0</v>
      </c>
      <c r="E10" s="49">
        <v>31779.1</v>
      </c>
      <c r="F10" s="49">
        <v>22183.14</v>
      </c>
      <c r="G10" s="49">
        <v>0</v>
      </c>
      <c r="H10" s="49">
        <v>352224.6</v>
      </c>
      <c r="I10" s="49">
        <v>486354.5</v>
      </c>
      <c r="J10" s="49">
        <v>366.5</v>
      </c>
      <c r="K10" s="49">
        <v>72165.039999999994</v>
      </c>
      <c r="L10" s="49">
        <v>49792.7</v>
      </c>
      <c r="M10" s="49">
        <v>0</v>
      </c>
      <c r="N10" s="49">
        <v>17762.400000000001</v>
      </c>
      <c r="O10" s="49">
        <v>82530.44</v>
      </c>
      <c r="P10" s="49">
        <v>278610.64</v>
      </c>
      <c r="Q10" s="49">
        <v>29315.84</v>
      </c>
      <c r="R10" s="49">
        <v>816207.32</v>
      </c>
      <c r="S10" s="49">
        <v>0</v>
      </c>
      <c r="T10" s="49">
        <v>20673.490000000002</v>
      </c>
      <c r="U10" s="49">
        <v>509160.54</v>
      </c>
      <c r="V10" s="50">
        <v>3319911.25</v>
      </c>
    </row>
    <row r="11" spans="1:22">
      <c r="A11" s="51" t="s">
        <v>7</v>
      </c>
      <c r="B11" s="52">
        <v>121275</v>
      </c>
      <c r="C11" s="52">
        <v>283606.5</v>
      </c>
      <c r="D11" s="52">
        <v>1</v>
      </c>
      <c r="E11" s="52">
        <v>32623.43</v>
      </c>
      <c r="F11" s="52">
        <v>22830.54</v>
      </c>
      <c r="G11" s="52">
        <v>0</v>
      </c>
      <c r="H11" s="52">
        <v>339268</v>
      </c>
      <c r="I11" s="52">
        <v>112434.94</v>
      </c>
      <c r="J11" s="52">
        <v>0</v>
      </c>
      <c r="K11" s="52">
        <v>68196.179999999993</v>
      </c>
      <c r="L11" s="52">
        <v>53667.57</v>
      </c>
      <c r="M11" s="52">
        <v>0</v>
      </c>
      <c r="N11" s="52">
        <v>43972.18</v>
      </c>
      <c r="O11" s="52">
        <v>75910.73</v>
      </c>
      <c r="P11" s="52">
        <v>274567.46000000002</v>
      </c>
      <c r="Q11" s="52">
        <v>34533.11</v>
      </c>
      <c r="R11" s="52">
        <v>1123114.49</v>
      </c>
      <c r="S11" s="52">
        <v>0</v>
      </c>
      <c r="T11" s="52">
        <v>20554.75</v>
      </c>
      <c r="U11" s="52">
        <v>888066.67</v>
      </c>
      <c r="V11" s="53">
        <v>3494622.55</v>
      </c>
    </row>
    <row r="12" spans="1:22">
      <c r="A12" s="48" t="s">
        <v>8</v>
      </c>
      <c r="B12" s="49">
        <v>194350.83</v>
      </c>
      <c r="C12" s="49">
        <v>462354.08</v>
      </c>
      <c r="D12" s="49">
        <v>0</v>
      </c>
      <c r="E12" s="49">
        <v>57214.58</v>
      </c>
      <c r="F12" s="49">
        <v>24113.4</v>
      </c>
      <c r="G12" s="49">
        <v>0</v>
      </c>
      <c r="H12" s="49">
        <v>588529.9</v>
      </c>
      <c r="I12" s="49">
        <v>352579.4</v>
      </c>
      <c r="J12" s="49">
        <v>0</v>
      </c>
      <c r="K12" s="49">
        <v>91554.16</v>
      </c>
      <c r="L12" s="49">
        <v>59374.02</v>
      </c>
      <c r="M12" s="49">
        <v>0</v>
      </c>
      <c r="N12" s="49">
        <v>20638.73</v>
      </c>
      <c r="O12" s="49">
        <v>98324.47</v>
      </c>
      <c r="P12" s="49">
        <v>300766.84999999998</v>
      </c>
      <c r="Q12" s="49">
        <v>2470.09</v>
      </c>
      <c r="R12" s="49">
        <v>955376.22</v>
      </c>
      <c r="S12" s="49">
        <v>0</v>
      </c>
      <c r="T12" s="49">
        <v>254.89</v>
      </c>
      <c r="U12" s="49">
        <v>806896.17</v>
      </c>
      <c r="V12" s="50">
        <v>4014797.79</v>
      </c>
    </row>
    <row r="13" spans="1:22">
      <c r="A13" s="51" t="s">
        <v>9</v>
      </c>
      <c r="B13" s="52">
        <v>207445.38</v>
      </c>
      <c r="C13" s="52">
        <v>538474.26</v>
      </c>
      <c r="D13" s="52">
        <v>0</v>
      </c>
      <c r="E13" s="52">
        <v>178049.31</v>
      </c>
      <c r="F13" s="52">
        <v>12421.8</v>
      </c>
      <c r="G13" s="52">
        <v>0</v>
      </c>
      <c r="H13" s="52">
        <v>501176.14</v>
      </c>
      <c r="I13" s="52">
        <v>251428.57</v>
      </c>
      <c r="J13" s="52">
        <v>0</v>
      </c>
      <c r="K13" s="52">
        <v>54320.62</v>
      </c>
      <c r="L13" s="52">
        <v>45104.87</v>
      </c>
      <c r="M13" s="52">
        <v>0</v>
      </c>
      <c r="N13" s="52">
        <v>41206.15</v>
      </c>
      <c r="O13" s="52">
        <v>93407.3</v>
      </c>
      <c r="P13" s="52">
        <v>317924.38</v>
      </c>
      <c r="Q13" s="52">
        <v>9905.57</v>
      </c>
      <c r="R13" s="52">
        <v>1092248.8999999999</v>
      </c>
      <c r="S13" s="52">
        <v>0</v>
      </c>
      <c r="T13" s="52">
        <v>44932.95</v>
      </c>
      <c r="U13" s="52">
        <v>541878.93999999994</v>
      </c>
      <c r="V13" s="53">
        <v>3929925.14</v>
      </c>
    </row>
    <row r="14" spans="1:22">
      <c r="A14" s="48" t="s">
        <v>10</v>
      </c>
      <c r="B14" s="49">
        <v>182493.91</v>
      </c>
      <c r="C14" s="49">
        <v>417132.94</v>
      </c>
      <c r="D14" s="49">
        <v>0</v>
      </c>
      <c r="E14" s="49">
        <v>100467.4</v>
      </c>
      <c r="F14" s="49">
        <v>11706.75</v>
      </c>
      <c r="G14" s="49">
        <v>0</v>
      </c>
      <c r="H14" s="49">
        <v>460102.65</v>
      </c>
      <c r="I14" s="49">
        <v>585954.19999999995</v>
      </c>
      <c r="J14" s="49">
        <v>1036</v>
      </c>
      <c r="K14" s="49">
        <v>51015.1</v>
      </c>
      <c r="L14" s="49">
        <v>58497.68</v>
      </c>
      <c r="M14" s="49">
        <v>0</v>
      </c>
      <c r="N14" s="49">
        <v>20897.330000000002</v>
      </c>
      <c r="O14" s="49">
        <v>117285.4</v>
      </c>
      <c r="P14" s="49">
        <v>256041.03</v>
      </c>
      <c r="Q14" s="49">
        <v>9022.7099999999991</v>
      </c>
      <c r="R14" s="49">
        <v>1208540.67</v>
      </c>
      <c r="S14" s="49">
        <v>179.3</v>
      </c>
      <c r="T14" s="49">
        <v>62827.66</v>
      </c>
      <c r="U14" s="49">
        <v>657016.79</v>
      </c>
      <c r="V14" s="50">
        <v>4200217.5199999996</v>
      </c>
    </row>
    <row r="15" spans="1:22">
      <c r="A15" s="51" t="s">
        <v>11</v>
      </c>
      <c r="B15" s="52">
        <v>122474.1</v>
      </c>
      <c r="C15" s="52">
        <v>305840.32</v>
      </c>
      <c r="D15" s="52">
        <v>0</v>
      </c>
      <c r="E15" s="52">
        <v>56054.99</v>
      </c>
      <c r="F15" s="52">
        <v>8183.4</v>
      </c>
      <c r="G15" s="52">
        <v>0</v>
      </c>
      <c r="H15" s="52">
        <v>293640.24</v>
      </c>
      <c r="I15" s="52">
        <v>404319.08</v>
      </c>
      <c r="J15" s="52">
        <v>0</v>
      </c>
      <c r="K15" s="52">
        <v>72363.100000000006</v>
      </c>
      <c r="L15" s="52">
        <v>67219.740000000005</v>
      </c>
      <c r="M15" s="52">
        <v>0</v>
      </c>
      <c r="N15" s="52">
        <v>42662.6</v>
      </c>
      <c r="O15" s="52">
        <v>103173.75999999999</v>
      </c>
      <c r="P15" s="52">
        <v>243563.34</v>
      </c>
      <c r="Q15" s="52">
        <v>11225.41</v>
      </c>
      <c r="R15" s="52">
        <v>984215.39</v>
      </c>
      <c r="S15" s="52">
        <v>0</v>
      </c>
      <c r="T15" s="52">
        <v>41581.46</v>
      </c>
      <c r="U15" s="52">
        <v>592419.76</v>
      </c>
      <c r="V15" s="53">
        <v>3348936.69</v>
      </c>
    </row>
    <row r="16" spans="1:22">
      <c r="A16" s="51"/>
      <c r="B16" s="143">
        <f t="shared" ref="B16:V16" si="0">SUM(B4:B15)</f>
        <v>2178759.1800000002</v>
      </c>
      <c r="C16" s="143">
        <f t="shared" si="0"/>
        <v>5354307.3400000008</v>
      </c>
      <c r="D16" s="143">
        <f t="shared" si="0"/>
        <v>2873.5</v>
      </c>
      <c r="E16" s="143">
        <f t="shared" si="0"/>
        <v>923153.20000000007</v>
      </c>
      <c r="F16" s="143">
        <f t="shared" si="0"/>
        <v>191035.43999999997</v>
      </c>
      <c r="G16" s="143">
        <f t="shared" si="0"/>
        <v>0</v>
      </c>
      <c r="H16" s="143">
        <f t="shared" si="0"/>
        <v>4958961.1000000006</v>
      </c>
      <c r="I16" s="143">
        <f t="shared" si="0"/>
        <v>5238718.33</v>
      </c>
      <c r="J16" s="143">
        <f t="shared" si="0"/>
        <v>1402.5</v>
      </c>
      <c r="K16" s="143">
        <f t="shared" si="0"/>
        <v>801004.69</v>
      </c>
      <c r="L16" s="143">
        <f t="shared" si="0"/>
        <v>665650.00000000012</v>
      </c>
      <c r="M16" s="143">
        <f t="shared" si="0"/>
        <v>0</v>
      </c>
      <c r="N16" s="143">
        <f t="shared" si="0"/>
        <v>299319.90999999997</v>
      </c>
      <c r="O16" s="143">
        <f t="shared" si="0"/>
        <v>1242501.25</v>
      </c>
      <c r="P16" s="143">
        <f t="shared" si="0"/>
        <v>2861101.3499999996</v>
      </c>
      <c r="Q16" s="143">
        <f t="shared" si="0"/>
        <v>166046.18</v>
      </c>
      <c r="R16" s="143">
        <f t="shared" si="0"/>
        <v>12063471.150000002</v>
      </c>
      <c r="S16" s="143">
        <f t="shared" si="0"/>
        <v>266.3</v>
      </c>
      <c r="T16" s="143">
        <f t="shared" si="0"/>
        <v>467018.96</v>
      </c>
      <c r="U16" s="143">
        <f t="shared" si="0"/>
        <v>7762351.79</v>
      </c>
      <c r="V16" s="62">
        <f t="shared" si="0"/>
        <v>45177942.170000002</v>
      </c>
    </row>
    <row r="17" spans="1:22">
      <c r="A17" s="48" t="s">
        <v>12</v>
      </c>
      <c r="B17" s="49">
        <v>171954.93</v>
      </c>
      <c r="C17" s="49">
        <v>611108.6</v>
      </c>
      <c r="D17" s="49">
        <v>0</v>
      </c>
      <c r="E17" s="49">
        <v>70045.27</v>
      </c>
      <c r="F17" s="49">
        <v>27948.05</v>
      </c>
      <c r="G17" s="49">
        <v>0</v>
      </c>
      <c r="H17" s="49">
        <v>421924.76</v>
      </c>
      <c r="I17" s="49">
        <v>464325.21</v>
      </c>
      <c r="J17" s="49">
        <v>0</v>
      </c>
      <c r="K17" s="49">
        <v>96267.01</v>
      </c>
      <c r="L17" s="49">
        <v>48357.81</v>
      </c>
      <c r="M17" s="49">
        <v>0</v>
      </c>
      <c r="N17" s="49">
        <v>26934.38</v>
      </c>
      <c r="O17" s="49">
        <v>158705.35999999999</v>
      </c>
      <c r="P17" s="49">
        <v>229327.96</v>
      </c>
      <c r="Q17" s="49">
        <v>10292.48</v>
      </c>
      <c r="R17" s="49">
        <v>1060926.1000000001</v>
      </c>
      <c r="S17" s="49">
        <v>31.7</v>
      </c>
      <c r="T17" s="49">
        <v>435.1</v>
      </c>
      <c r="U17" s="49">
        <v>629005.39</v>
      </c>
      <c r="V17" s="50">
        <v>4027590.11</v>
      </c>
    </row>
    <row r="18" spans="1:22">
      <c r="A18" s="51" t="s">
        <v>13</v>
      </c>
      <c r="B18" s="238">
        <v>193356.6</v>
      </c>
      <c r="C18" s="238">
        <v>496436.09</v>
      </c>
      <c r="D18" s="238">
        <v>0</v>
      </c>
      <c r="E18" s="238">
        <v>81347.72</v>
      </c>
      <c r="F18" s="238">
        <v>33835.35</v>
      </c>
      <c r="G18" s="238">
        <v>0</v>
      </c>
      <c r="H18" s="238">
        <v>541477.87</v>
      </c>
      <c r="I18" s="238">
        <v>469650.17</v>
      </c>
      <c r="J18" s="238">
        <v>0</v>
      </c>
      <c r="K18" s="238">
        <v>97612.27</v>
      </c>
      <c r="L18" s="238">
        <v>62211.199999999997</v>
      </c>
      <c r="M18" s="238">
        <v>0</v>
      </c>
      <c r="N18" s="238">
        <v>58223.8</v>
      </c>
      <c r="O18" s="238">
        <v>123316.03</v>
      </c>
      <c r="P18" s="238">
        <v>156489.21</v>
      </c>
      <c r="Q18" s="238">
        <v>9317.25</v>
      </c>
      <c r="R18" s="238">
        <v>831894.9</v>
      </c>
      <c r="S18" s="238">
        <v>5</v>
      </c>
      <c r="T18" s="238">
        <v>576.27</v>
      </c>
      <c r="U18" s="238">
        <v>679724.82</v>
      </c>
      <c r="V18" s="239">
        <v>3835474.55</v>
      </c>
    </row>
    <row r="19" spans="1:22">
      <c r="A19" s="48" t="s">
        <v>14</v>
      </c>
      <c r="B19" s="49">
        <v>143379.65</v>
      </c>
      <c r="C19" s="49">
        <v>348121.7</v>
      </c>
      <c r="D19" s="49">
        <v>0</v>
      </c>
      <c r="E19" s="49">
        <v>181500.83</v>
      </c>
      <c r="F19" s="49">
        <v>17456.849999999999</v>
      </c>
      <c r="G19" s="49">
        <v>0</v>
      </c>
      <c r="H19" s="49">
        <v>671408.71</v>
      </c>
      <c r="I19" s="49">
        <v>296416.48</v>
      </c>
      <c r="J19" s="49">
        <v>0</v>
      </c>
      <c r="K19" s="49">
        <v>59403.28</v>
      </c>
      <c r="L19" s="49">
        <v>65950.600000000006</v>
      </c>
      <c r="M19" s="49">
        <v>0</v>
      </c>
      <c r="N19" s="49">
        <v>29289.71</v>
      </c>
      <c r="O19" s="49">
        <v>66360.69</v>
      </c>
      <c r="P19" s="49">
        <v>161741.29</v>
      </c>
      <c r="Q19" s="49">
        <v>10595.61</v>
      </c>
      <c r="R19" s="49">
        <v>1055544.51</v>
      </c>
      <c r="S19" s="49">
        <v>83.89</v>
      </c>
      <c r="T19" s="49">
        <v>749.96</v>
      </c>
      <c r="U19" s="49">
        <v>811880.69</v>
      </c>
      <c r="V19" s="50">
        <v>3919884.45</v>
      </c>
    </row>
    <row r="20" spans="1:22">
      <c r="A20" s="51" t="s">
        <v>15</v>
      </c>
      <c r="B20" s="238">
        <v>265461</v>
      </c>
      <c r="C20" s="238">
        <v>535278.73</v>
      </c>
      <c r="D20" s="238">
        <v>0</v>
      </c>
      <c r="E20" s="238">
        <v>78446.81</v>
      </c>
      <c r="F20" s="238">
        <v>2321.5500000000002</v>
      </c>
      <c r="G20" s="238">
        <v>0</v>
      </c>
      <c r="H20" s="238">
        <v>632490.5</v>
      </c>
      <c r="I20" s="238">
        <v>258761.2</v>
      </c>
      <c r="J20" s="238">
        <v>0</v>
      </c>
      <c r="K20" s="238">
        <v>91896.06</v>
      </c>
      <c r="L20" s="238">
        <v>49261.42</v>
      </c>
      <c r="M20" s="238">
        <v>0</v>
      </c>
      <c r="N20" s="238">
        <v>38296.15</v>
      </c>
      <c r="O20" s="238">
        <v>189097.91</v>
      </c>
      <c r="P20" s="238">
        <v>145404.76</v>
      </c>
      <c r="Q20" s="238">
        <v>14729.79</v>
      </c>
      <c r="R20" s="238">
        <v>834072.54</v>
      </c>
      <c r="S20" s="238">
        <v>12.92</v>
      </c>
      <c r="T20" s="238">
        <v>449.09</v>
      </c>
      <c r="U20" s="238">
        <v>498896.01</v>
      </c>
      <c r="V20" s="239">
        <v>3634876.44</v>
      </c>
    </row>
    <row r="21" spans="1:22">
      <c r="A21" s="48" t="s">
        <v>16</v>
      </c>
      <c r="B21" s="49">
        <v>192229.45</v>
      </c>
      <c r="C21" s="49">
        <v>521975.91</v>
      </c>
      <c r="D21" s="49">
        <v>0</v>
      </c>
      <c r="E21" s="49">
        <v>63576.14</v>
      </c>
      <c r="F21" s="49">
        <v>20257</v>
      </c>
      <c r="G21" s="49">
        <v>0</v>
      </c>
      <c r="H21" s="49">
        <v>523851.96</v>
      </c>
      <c r="I21" s="49">
        <v>253941.2</v>
      </c>
      <c r="J21" s="49">
        <v>10</v>
      </c>
      <c r="K21" s="49">
        <v>28480.67</v>
      </c>
      <c r="L21" s="49">
        <v>66582.789999999994</v>
      </c>
      <c r="M21" s="49">
        <v>0</v>
      </c>
      <c r="N21" s="49">
        <v>38139.699999999997</v>
      </c>
      <c r="O21" s="49">
        <v>92224.54</v>
      </c>
      <c r="P21" s="49">
        <v>302038.09999999998</v>
      </c>
      <c r="Q21" s="49">
        <v>20565.37</v>
      </c>
      <c r="R21" s="49">
        <v>1081679.3700000001</v>
      </c>
      <c r="S21" s="49">
        <v>14</v>
      </c>
      <c r="T21" s="49">
        <v>70422.25</v>
      </c>
      <c r="U21" s="49">
        <v>765629.39</v>
      </c>
      <c r="V21" s="50">
        <v>4041617.84</v>
      </c>
    </row>
    <row r="22" spans="1:22">
      <c r="A22" s="51" t="s">
        <v>17</v>
      </c>
      <c r="B22" s="238">
        <v>118299.45</v>
      </c>
      <c r="C22" s="238">
        <v>477047.22</v>
      </c>
      <c r="D22" s="238">
        <v>0</v>
      </c>
      <c r="E22" s="238">
        <v>25924.639999999999</v>
      </c>
      <c r="F22" s="238">
        <v>22975.8</v>
      </c>
      <c r="G22" s="238">
        <v>0</v>
      </c>
      <c r="H22" s="238">
        <v>567095.37</v>
      </c>
      <c r="I22" s="238">
        <v>287180.48</v>
      </c>
      <c r="J22" s="238">
        <v>3</v>
      </c>
      <c r="K22" s="238">
        <v>82140.62</v>
      </c>
      <c r="L22" s="238">
        <v>57097.78</v>
      </c>
      <c r="M22" s="238">
        <v>0</v>
      </c>
      <c r="N22" s="238">
        <v>44399.14</v>
      </c>
      <c r="O22" s="238">
        <v>146944.64000000001</v>
      </c>
      <c r="P22" s="238">
        <v>321886.92</v>
      </c>
      <c r="Q22" s="238">
        <v>5995.42</v>
      </c>
      <c r="R22" s="238">
        <v>916181.14</v>
      </c>
      <c r="S22" s="238">
        <v>123</v>
      </c>
      <c r="T22" s="238">
        <v>7359.57</v>
      </c>
      <c r="U22" s="238">
        <v>769202.88</v>
      </c>
      <c r="V22" s="239">
        <v>3849857.07</v>
      </c>
    </row>
    <row r="23" spans="1:22">
      <c r="A23" s="48" t="s">
        <v>18</v>
      </c>
      <c r="B23" s="49">
        <v>116171.71</v>
      </c>
      <c r="C23" s="49">
        <v>375836.62</v>
      </c>
      <c r="D23" s="49">
        <v>0</v>
      </c>
      <c r="E23" s="49">
        <v>44302.51</v>
      </c>
      <c r="F23" s="49">
        <v>13599</v>
      </c>
      <c r="G23" s="49">
        <v>0</v>
      </c>
      <c r="H23" s="49">
        <v>516676.79</v>
      </c>
      <c r="I23" s="49">
        <v>280788.8</v>
      </c>
      <c r="J23" s="49">
        <v>17.8</v>
      </c>
      <c r="K23" s="49">
        <v>72314.97</v>
      </c>
      <c r="L23" s="49">
        <v>67219.3</v>
      </c>
      <c r="M23" s="49">
        <v>0</v>
      </c>
      <c r="N23" s="49">
        <v>46042.85</v>
      </c>
      <c r="O23" s="49">
        <v>35803.760000000002</v>
      </c>
      <c r="P23" s="49">
        <v>363836.09</v>
      </c>
      <c r="Q23" s="49">
        <v>6696.66</v>
      </c>
      <c r="R23" s="49">
        <v>1063148.78</v>
      </c>
      <c r="S23" s="49">
        <v>26.64</v>
      </c>
      <c r="T23" s="49">
        <v>36940.080000000002</v>
      </c>
      <c r="U23" s="49">
        <v>791272.25</v>
      </c>
      <c r="V23" s="50">
        <v>3830694.61</v>
      </c>
    </row>
    <row r="24" spans="1:22">
      <c r="A24" s="51" t="s">
        <v>19</v>
      </c>
      <c r="B24" s="238">
        <v>214314.67</v>
      </c>
      <c r="C24" s="238">
        <v>386284.66</v>
      </c>
      <c r="D24" s="238">
        <v>0</v>
      </c>
      <c r="E24" s="238">
        <v>51761.89</v>
      </c>
      <c r="F24" s="238">
        <v>9690.4500000000007</v>
      </c>
      <c r="G24" s="238">
        <v>0</v>
      </c>
      <c r="H24" s="238">
        <v>394714.14</v>
      </c>
      <c r="I24" s="238">
        <v>369914</v>
      </c>
      <c r="J24" s="238">
        <v>9.66</v>
      </c>
      <c r="K24" s="238">
        <v>154460.22</v>
      </c>
      <c r="L24" s="238">
        <v>46151.27</v>
      </c>
      <c r="M24" s="238">
        <v>0</v>
      </c>
      <c r="N24" s="238">
        <v>24956.720000000001</v>
      </c>
      <c r="O24" s="238">
        <v>60834.43</v>
      </c>
      <c r="P24" s="238">
        <v>403053.53</v>
      </c>
      <c r="Q24" s="238">
        <v>6832.21</v>
      </c>
      <c r="R24" s="238">
        <v>1054119.72</v>
      </c>
      <c r="S24" s="238">
        <v>124.54</v>
      </c>
      <c r="T24" s="238">
        <v>104669.05</v>
      </c>
      <c r="U24" s="238">
        <v>752792.46</v>
      </c>
      <c r="V24" s="239">
        <v>4034683.62</v>
      </c>
    </row>
    <row r="25" spans="1:22">
      <c r="A25" s="48" t="s">
        <v>20</v>
      </c>
      <c r="B25" s="49">
        <v>170220.9</v>
      </c>
      <c r="C25" s="49">
        <v>516659.83</v>
      </c>
      <c r="D25" s="49">
        <v>0</v>
      </c>
      <c r="E25" s="49">
        <v>146024.51999999999</v>
      </c>
      <c r="F25" s="49">
        <v>11734.8</v>
      </c>
      <c r="G25" s="49">
        <v>0</v>
      </c>
      <c r="H25" s="49">
        <v>474935.4</v>
      </c>
      <c r="I25" s="49">
        <v>62832.800000000003</v>
      </c>
      <c r="J25" s="49">
        <v>2.79</v>
      </c>
      <c r="K25" s="49">
        <v>53095.38</v>
      </c>
      <c r="L25" s="49">
        <v>76078.070000000007</v>
      </c>
      <c r="M25" s="49">
        <v>0</v>
      </c>
      <c r="N25" s="49">
        <v>45125.31</v>
      </c>
      <c r="O25" s="49">
        <v>58976.46</v>
      </c>
      <c r="P25" s="49">
        <v>303258.45</v>
      </c>
      <c r="Q25" s="49">
        <v>23482.74</v>
      </c>
      <c r="R25" s="49">
        <v>1049368.32</v>
      </c>
      <c r="S25" s="49">
        <v>21</v>
      </c>
      <c r="T25" s="49">
        <v>198.67</v>
      </c>
      <c r="U25" s="49">
        <v>685562.14</v>
      </c>
      <c r="V25" s="50">
        <v>3677577.58</v>
      </c>
    </row>
    <row r="26" spans="1:22">
      <c r="A26" s="51" t="s">
        <v>21</v>
      </c>
      <c r="B26" s="238">
        <v>245641.88</v>
      </c>
      <c r="C26" s="238">
        <v>473041.25</v>
      </c>
      <c r="D26" s="238">
        <v>0</v>
      </c>
      <c r="E26" s="238">
        <v>103393.34</v>
      </c>
      <c r="F26" s="238">
        <v>14245.26</v>
      </c>
      <c r="G26" s="238">
        <v>0</v>
      </c>
      <c r="H26" s="238">
        <v>289590.28999999998</v>
      </c>
      <c r="I26" s="238">
        <v>238639.76</v>
      </c>
      <c r="J26" s="238">
        <v>17.079999999999998</v>
      </c>
      <c r="K26" s="238">
        <v>113623.08</v>
      </c>
      <c r="L26" s="238">
        <v>52880.22</v>
      </c>
      <c r="M26" s="238">
        <v>0</v>
      </c>
      <c r="N26" s="238">
        <v>8449.6</v>
      </c>
      <c r="O26" s="238">
        <v>110620.77</v>
      </c>
      <c r="P26" s="238">
        <v>353186.64</v>
      </c>
      <c r="Q26" s="238">
        <v>25382.07</v>
      </c>
      <c r="R26" s="238">
        <v>1146807.94</v>
      </c>
      <c r="S26" s="238">
        <v>120</v>
      </c>
      <c r="T26" s="238">
        <v>1074.3499999999999</v>
      </c>
      <c r="U26" s="238">
        <v>862353.85</v>
      </c>
      <c r="V26" s="239">
        <v>4039067.38</v>
      </c>
    </row>
    <row r="27" spans="1:22">
      <c r="A27" s="48" t="s">
        <v>22</v>
      </c>
      <c r="B27" s="49">
        <v>182235.44</v>
      </c>
      <c r="C27" s="49">
        <v>430278.04</v>
      </c>
      <c r="D27" s="49">
        <v>0</v>
      </c>
      <c r="E27" s="49">
        <v>48692.5</v>
      </c>
      <c r="F27" s="49">
        <v>15881.25</v>
      </c>
      <c r="G27" s="49">
        <v>0</v>
      </c>
      <c r="H27" s="49">
        <v>443881.77</v>
      </c>
      <c r="I27" s="49">
        <v>251193.2</v>
      </c>
      <c r="J27" s="49">
        <v>11.97</v>
      </c>
      <c r="K27" s="49">
        <v>77291.28</v>
      </c>
      <c r="L27" s="49">
        <v>62037.72</v>
      </c>
      <c r="M27" s="49">
        <v>0</v>
      </c>
      <c r="N27" s="49">
        <v>15198.26</v>
      </c>
      <c r="O27" s="49">
        <v>101743</v>
      </c>
      <c r="P27" s="49">
        <v>372286.68</v>
      </c>
      <c r="Q27" s="49">
        <v>14891.45</v>
      </c>
      <c r="R27" s="49">
        <v>974336.93</v>
      </c>
      <c r="S27" s="49">
        <v>50</v>
      </c>
      <c r="T27" s="49">
        <v>28900.05</v>
      </c>
      <c r="U27" s="49">
        <v>810926.98</v>
      </c>
      <c r="V27" s="50">
        <v>3829836.52</v>
      </c>
    </row>
    <row r="28" spans="1:22">
      <c r="A28" s="51" t="s">
        <v>23</v>
      </c>
      <c r="B28" s="238">
        <v>184600.59</v>
      </c>
      <c r="C28" s="238">
        <v>528251.69999999995</v>
      </c>
      <c r="D28" s="238">
        <v>0</v>
      </c>
      <c r="E28" s="238">
        <v>27649.59</v>
      </c>
      <c r="F28" s="238">
        <v>19069.05</v>
      </c>
      <c r="G28" s="238">
        <v>0</v>
      </c>
      <c r="H28" s="238">
        <v>236548.4</v>
      </c>
      <c r="I28" s="238">
        <v>349613.64</v>
      </c>
      <c r="J28" s="238">
        <v>49.88</v>
      </c>
      <c r="K28" s="238">
        <v>105858.3</v>
      </c>
      <c r="L28" s="238">
        <v>67122.039999999994</v>
      </c>
      <c r="M28" s="238">
        <v>0</v>
      </c>
      <c r="N28" s="238">
        <v>40697.040000000001</v>
      </c>
      <c r="O28" s="238">
        <v>129104.27</v>
      </c>
      <c r="P28" s="238">
        <v>334115.96999999997</v>
      </c>
      <c r="Q28" s="238">
        <v>16283.24</v>
      </c>
      <c r="R28" s="238">
        <v>1041519.9</v>
      </c>
      <c r="S28" s="238">
        <v>158</v>
      </c>
      <c r="T28" s="238">
        <v>20049.419999999998</v>
      </c>
      <c r="U28" s="238">
        <v>877122.2</v>
      </c>
      <c r="V28" s="239">
        <v>3977813.23</v>
      </c>
    </row>
    <row r="29" spans="1:22">
      <c r="A29" s="51"/>
      <c r="B29" s="143">
        <f t="shared" ref="B29:V29" si="1">SUM(B17:B28)</f>
        <v>2197866.2699999996</v>
      </c>
      <c r="C29" s="143">
        <f t="shared" si="1"/>
        <v>5700320.3500000006</v>
      </c>
      <c r="D29" s="143">
        <f t="shared" si="1"/>
        <v>0</v>
      </c>
      <c r="E29" s="143">
        <f t="shared" si="1"/>
        <v>922665.75999999989</v>
      </c>
      <c r="F29" s="143">
        <f t="shared" si="1"/>
        <v>209014.41</v>
      </c>
      <c r="G29" s="143">
        <f t="shared" si="1"/>
        <v>0</v>
      </c>
      <c r="H29" s="143">
        <f t="shared" si="1"/>
        <v>5714595.9600000009</v>
      </c>
      <c r="I29" s="143">
        <f t="shared" si="1"/>
        <v>3583256.94</v>
      </c>
      <c r="J29" s="143">
        <f t="shared" si="1"/>
        <v>122.18</v>
      </c>
      <c r="K29" s="143">
        <f t="shared" si="1"/>
        <v>1032443.14</v>
      </c>
      <c r="L29" s="143">
        <f t="shared" si="1"/>
        <v>720950.22</v>
      </c>
      <c r="M29" s="143">
        <f t="shared" si="1"/>
        <v>0</v>
      </c>
      <c r="N29" s="143">
        <f t="shared" si="1"/>
        <v>415752.65999999992</v>
      </c>
      <c r="O29" s="143">
        <f t="shared" si="1"/>
        <v>1273731.8600000001</v>
      </c>
      <c r="P29" s="143">
        <f t="shared" si="1"/>
        <v>3446625.6000000006</v>
      </c>
      <c r="Q29" s="143">
        <f t="shared" si="1"/>
        <v>165064.29</v>
      </c>
      <c r="R29" s="143">
        <f t="shared" si="1"/>
        <v>12109600.149999999</v>
      </c>
      <c r="S29" s="143">
        <f t="shared" si="1"/>
        <v>770.69</v>
      </c>
      <c r="T29" s="143">
        <f t="shared" si="1"/>
        <v>271823.86</v>
      </c>
      <c r="U29" s="143">
        <f t="shared" si="1"/>
        <v>8934369.0599999987</v>
      </c>
      <c r="V29" s="62">
        <f t="shared" si="1"/>
        <v>46698973.400000006</v>
      </c>
    </row>
    <row r="30" spans="1:22">
      <c r="A30" s="48" t="s">
        <v>24</v>
      </c>
      <c r="B30" s="49">
        <v>217322.6</v>
      </c>
      <c r="C30" s="49">
        <v>415751.67</v>
      </c>
      <c r="D30" s="49">
        <v>415</v>
      </c>
      <c r="E30" s="49">
        <v>114768.9</v>
      </c>
      <c r="F30" s="49">
        <v>23159.3</v>
      </c>
      <c r="G30" s="49">
        <v>0</v>
      </c>
      <c r="H30" s="49">
        <v>336786.84</v>
      </c>
      <c r="I30" s="49">
        <v>364643.9</v>
      </c>
      <c r="J30" s="49">
        <v>1.0900000000000001</v>
      </c>
      <c r="K30" s="49">
        <v>99577.1</v>
      </c>
      <c r="L30" s="49">
        <v>72192.88</v>
      </c>
      <c r="M30" s="49">
        <v>0</v>
      </c>
      <c r="N30" s="49">
        <v>19850.57</v>
      </c>
      <c r="O30" s="49">
        <v>121023.88</v>
      </c>
      <c r="P30" s="49">
        <v>285370.38</v>
      </c>
      <c r="Q30" s="49">
        <v>8107.92</v>
      </c>
      <c r="R30" s="49">
        <v>978824.91</v>
      </c>
      <c r="S30" s="49">
        <v>0</v>
      </c>
      <c r="T30" s="49">
        <v>371.01</v>
      </c>
      <c r="U30" s="49">
        <v>824985.26</v>
      </c>
      <c r="V30" s="50">
        <v>3883153.21</v>
      </c>
    </row>
    <row r="31" spans="1:22">
      <c r="A31" s="51" t="s">
        <v>25</v>
      </c>
      <c r="B31" s="52">
        <v>171561.88</v>
      </c>
      <c r="C31" s="52">
        <v>324563.68</v>
      </c>
      <c r="D31" s="52">
        <v>80</v>
      </c>
      <c r="E31" s="52">
        <v>59353.88</v>
      </c>
      <c r="F31" s="52">
        <v>15788.85</v>
      </c>
      <c r="G31" s="52">
        <v>0</v>
      </c>
      <c r="H31" s="52">
        <v>355761.46</v>
      </c>
      <c r="I31" s="52">
        <v>220299.2</v>
      </c>
      <c r="J31" s="52">
        <v>7.82</v>
      </c>
      <c r="K31" s="52">
        <v>61559.199999999997</v>
      </c>
      <c r="L31" s="52">
        <v>68158.09</v>
      </c>
      <c r="M31" s="52">
        <v>0</v>
      </c>
      <c r="N31" s="52">
        <v>39946.85</v>
      </c>
      <c r="O31" s="52">
        <v>73929.94</v>
      </c>
      <c r="P31" s="52">
        <v>311539.90999999997</v>
      </c>
      <c r="Q31" s="52">
        <v>10245.32</v>
      </c>
      <c r="R31" s="52">
        <v>944571.77</v>
      </c>
      <c r="S31" s="52">
        <v>64</v>
      </c>
      <c r="T31" s="52">
        <v>60950.01</v>
      </c>
      <c r="U31" s="52">
        <v>854119.42</v>
      </c>
      <c r="V31" s="53">
        <v>3572501.28</v>
      </c>
    </row>
    <row r="32" spans="1:22">
      <c r="A32" s="48" t="s">
        <v>26</v>
      </c>
      <c r="B32" s="49">
        <v>219443.74</v>
      </c>
      <c r="C32" s="49">
        <v>525308.19999999995</v>
      </c>
      <c r="D32" s="49">
        <v>0</v>
      </c>
      <c r="E32" s="49">
        <v>21164.37</v>
      </c>
      <c r="F32" s="49">
        <v>13559.7</v>
      </c>
      <c r="G32" s="49">
        <v>0</v>
      </c>
      <c r="H32" s="49">
        <v>471409</v>
      </c>
      <c r="I32" s="49">
        <v>227551.8</v>
      </c>
      <c r="J32" s="49">
        <v>0.67</v>
      </c>
      <c r="K32" s="49">
        <v>155529.07</v>
      </c>
      <c r="L32" s="49">
        <v>74070.53</v>
      </c>
      <c r="M32" s="49">
        <v>0</v>
      </c>
      <c r="N32" s="49">
        <v>17644.78</v>
      </c>
      <c r="O32" s="49">
        <v>217284.97</v>
      </c>
      <c r="P32" s="49">
        <v>293402.3</v>
      </c>
      <c r="Q32" s="49">
        <v>16715.689999999999</v>
      </c>
      <c r="R32" s="49">
        <v>1152760.8999999999</v>
      </c>
      <c r="S32" s="49">
        <v>136.24</v>
      </c>
      <c r="T32" s="49">
        <v>20635.59</v>
      </c>
      <c r="U32" s="49">
        <v>781475.54</v>
      </c>
      <c r="V32" s="50">
        <v>4208093.09</v>
      </c>
    </row>
    <row r="33" spans="1:22">
      <c r="A33" s="51" t="s">
        <v>27</v>
      </c>
      <c r="B33" s="52">
        <v>196534.54</v>
      </c>
      <c r="C33" s="52">
        <v>428144.51</v>
      </c>
      <c r="D33" s="52">
        <v>0</v>
      </c>
      <c r="E33" s="52">
        <v>68992.929999999993</v>
      </c>
      <c r="F33" s="52">
        <v>3592.05</v>
      </c>
      <c r="G33" s="52">
        <v>0</v>
      </c>
      <c r="H33" s="52">
        <v>402648.71</v>
      </c>
      <c r="I33" s="52">
        <v>224558.9</v>
      </c>
      <c r="J33" s="52">
        <v>2.93</v>
      </c>
      <c r="K33" s="52">
        <v>55114.52</v>
      </c>
      <c r="L33" s="52">
        <v>64714.95</v>
      </c>
      <c r="M33" s="52">
        <v>0</v>
      </c>
      <c r="N33" s="52">
        <v>26931.38</v>
      </c>
      <c r="O33" s="52">
        <v>172217.9</v>
      </c>
      <c r="P33" s="52">
        <v>305922.90999999997</v>
      </c>
      <c r="Q33" s="52">
        <v>6914.66</v>
      </c>
      <c r="R33" s="52">
        <v>936915.14</v>
      </c>
      <c r="S33" s="52">
        <v>300.58</v>
      </c>
      <c r="T33" s="52">
        <v>20991.79</v>
      </c>
      <c r="U33" s="52">
        <v>768787.26</v>
      </c>
      <c r="V33" s="53">
        <v>3683285.66</v>
      </c>
    </row>
    <row r="34" spans="1:22">
      <c r="A34" s="48" t="s">
        <v>28</v>
      </c>
      <c r="B34" s="49">
        <v>223081.5</v>
      </c>
      <c r="C34" s="49">
        <v>553107.73</v>
      </c>
      <c r="D34" s="49">
        <v>0</v>
      </c>
      <c r="E34" s="49">
        <v>42242.07</v>
      </c>
      <c r="F34" s="49">
        <v>14150.85</v>
      </c>
      <c r="G34" s="49">
        <v>0</v>
      </c>
      <c r="H34" s="49">
        <v>276334.81</v>
      </c>
      <c r="I34" s="49">
        <v>213527.4</v>
      </c>
      <c r="J34" s="49">
        <v>11.7</v>
      </c>
      <c r="K34" s="49">
        <v>61536.17</v>
      </c>
      <c r="L34" s="49">
        <v>68016.88</v>
      </c>
      <c r="M34" s="49">
        <v>0</v>
      </c>
      <c r="N34" s="49">
        <v>16723.16</v>
      </c>
      <c r="O34" s="49">
        <v>78035</v>
      </c>
      <c r="P34" s="49">
        <v>317477.71999999997</v>
      </c>
      <c r="Q34" s="49">
        <v>16771.900000000001</v>
      </c>
      <c r="R34" s="49">
        <v>920866.9</v>
      </c>
      <c r="S34" s="49">
        <v>207.62</v>
      </c>
      <c r="T34" s="49">
        <v>1867.88</v>
      </c>
      <c r="U34" s="49">
        <v>755954.85</v>
      </c>
      <c r="V34" s="50">
        <v>3559914.14</v>
      </c>
    </row>
    <row r="35" spans="1:22">
      <c r="A35" s="51" t="s">
        <v>29</v>
      </c>
      <c r="B35" s="52">
        <v>214143.61</v>
      </c>
      <c r="C35" s="52">
        <v>408420.68</v>
      </c>
      <c r="D35" s="52">
        <v>0</v>
      </c>
      <c r="E35" s="52">
        <v>69620.600000000006</v>
      </c>
      <c r="F35" s="52">
        <v>14510.92</v>
      </c>
      <c r="G35" s="52">
        <v>0</v>
      </c>
      <c r="H35" s="52">
        <v>300959.45</v>
      </c>
      <c r="I35" s="52">
        <v>230314.4</v>
      </c>
      <c r="J35" s="52">
        <v>13.79</v>
      </c>
      <c r="K35" s="52">
        <v>116869.84</v>
      </c>
      <c r="L35" s="52">
        <v>63196.65</v>
      </c>
      <c r="M35" s="52">
        <v>0</v>
      </c>
      <c r="N35" s="52">
        <v>21162.92</v>
      </c>
      <c r="O35" s="52">
        <v>125358.87</v>
      </c>
      <c r="P35" s="52">
        <v>349920.74</v>
      </c>
      <c r="Q35" s="52">
        <v>13234.8</v>
      </c>
      <c r="R35" s="52">
        <v>1033669.82</v>
      </c>
      <c r="S35" s="52">
        <v>44.97</v>
      </c>
      <c r="T35" s="52">
        <v>23079.43</v>
      </c>
      <c r="U35" s="52">
        <v>767220.52</v>
      </c>
      <c r="V35" s="53">
        <v>3751742.01</v>
      </c>
    </row>
    <row r="36" spans="1:22">
      <c r="A36" s="48" t="s">
        <v>30</v>
      </c>
      <c r="B36" s="49">
        <v>203598.8</v>
      </c>
      <c r="C36" s="49">
        <v>458755.5</v>
      </c>
      <c r="D36" s="49">
        <v>0</v>
      </c>
      <c r="E36" s="49">
        <v>21287.05</v>
      </c>
      <c r="F36" s="49">
        <v>22492.52</v>
      </c>
      <c r="G36" s="49">
        <v>0</v>
      </c>
      <c r="H36" s="49">
        <v>342578.62</v>
      </c>
      <c r="I36" s="49">
        <v>148737.12</v>
      </c>
      <c r="J36" s="49">
        <v>18.45</v>
      </c>
      <c r="K36" s="49">
        <v>190269.6</v>
      </c>
      <c r="L36" s="49">
        <v>60143.839999999997</v>
      </c>
      <c r="M36" s="49">
        <v>0</v>
      </c>
      <c r="N36" s="49">
        <v>21092.17</v>
      </c>
      <c r="O36" s="49">
        <v>39675.629999999997</v>
      </c>
      <c r="P36" s="49">
        <v>482694.35</v>
      </c>
      <c r="Q36" s="49">
        <v>24051.9</v>
      </c>
      <c r="R36" s="49">
        <v>1053262.6000000001</v>
      </c>
      <c r="S36" s="49">
        <v>299.37</v>
      </c>
      <c r="T36" s="49">
        <v>60354.03</v>
      </c>
      <c r="U36" s="49">
        <v>869982.21</v>
      </c>
      <c r="V36" s="50">
        <v>3999293.76</v>
      </c>
    </row>
    <row r="37" spans="1:22">
      <c r="A37" s="51" t="s">
        <v>31</v>
      </c>
      <c r="B37" s="52">
        <v>233532.25</v>
      </c>
      <c r="C37" s="52">
        <v>523203.18</v>
      </c>
      <c r="D37" s="52">
        <v>0</v>
      </c>
      <c r="E37" s="52">
        <v>163998.20000000001</v>
      </c>
      <c r="F37" s="52">
        <v>15788.85</v>
      </c>
      <c r="G37" s="52">
        <v>0</v>
      </c>
      <c r="H37" s="52">
        <v>332349.24</v>
      </c>
      <c r="I37" s="52">
        <v>404596.6</v>
      </c>
      <c r="J37" s="52">
        <v>6.82</v>
      </c>
      <c r="K37" s="52">
        <v>124526.26</v>
      </c>
      <c r="L37" s="52">
        <v>73842.8</v>
      </c>
      <c r="M37" s="52">
        <v>0</v>
      </c>
      <c r="N37" s="52">
        <v>30232.21</v>
      </c>
      <c r="O37" s="52">
        <v>93945.59</v>
      </c>
      <c r="P37" s="52">
        <v>403609.46</v>
      </c>
      <c r="Q37" s="52">
        <v>27711.7</v>
      </c>
      <c r="R37" s="52">
        <v>1075059.3799999999</v>
      </c>
      <c r="S37" s="52">
        <v>323.75</v>
      </c>
      <c r="T37" s="52">
        <v>718.42</v>
      </c>
      <c r="U37" s="52">
        <v>913254.56</v>
      </c>
      <c r="V37" s="53">
        <v>4416699.2699999996</v>
      </c>
    </row>
    <row r="38" spans="1:22">
      <c r="A38" s="48" t="s">
        <v>32</v>
      </c>
      <c r="B38" s="49">
        <v>223045.79</v>
      </c>
      <c r="C38" s="49">
        <v>409821.32</v>
      </c>
      <c r="D38" s="49">
        <v>0</v>
      </c>
      <c r="E38" s="49">
        <v>44158.35</v>
      </c>
      <c r="F38" s="49">
        <v>9103.4</v>
      </c>
      <c r="G38" s="49">
        <v>0</v>
      </c>
      <c r="H38" s="49">
        <v>343137.41</v>
      </c>
      <c r="I38" s="49">
        <v>142990.39999999999</v>
      </c>
      <c r="J38" s="49">
        <v>7.74</v>
      </c>
      <c r="K38" s="49">
        <v>116503.91</v>
      </c>
      <c r="L38" s="49">
        <v>68167.460000000006</v>
      </c>
      <c r="M38" s="49">
        <v>0</v>
      </c>
      <c r="N38" s="49">
        <v>53949.73</v>
      </c>
      <c r="O38" s="49">
        <v>126495.33</v>
      </c>
      <c r="P38" s="49">
        <v>347111.23</v>
      </c>
      <c r="Q38" s="49">
        <v>14000.99</v>
      </c>
      <c r="R38" s="49">
        <v>995261.16</v>
      </c>
      <c r="S38" s="49">
        <v>182.16</v>
      </c>
      <c r="T38" s="49">
        <v>21335.21</v>
      </c>
      <c r="U38" s="49">
        <v>796133.36</v>
      </c>
      <c r="V38" s="50">
        <v>3711404.95</v>
      </c>
    </row>
    <row r="39" spans="1:22">
      <c r="A39" s="51" t="s">
        <v>33</v>
      </c>
      <c r="B39" s="52">
        <v>133860.39000000001</v>
      </c>
      <c r="C39" s="52">
        <v>327096.15999999997</v>
      </c>
      <c r="D39" s="52">
        <v>0</v>
      </c>
      <c r="E39" s="52">
        <v>110818.61</v>
      </c>
      <c r="F39" s="52">
        <v>28242.06</v>
      </c>
      <c r="G39" s="52">
        <v>0</v>
      </c>
      <c r="H39" s="52">
        <v>347493.37</v>
      </c>
      <c r="I39" s="52">
        <v>205853.2</v>
      </c>
      <c r="J39" s="52">
        <v>173.15</v>
      </c>
      <c r="K39" s="52">
        <v>104319.27</v>
      </c>
      <c r="L39" s="52">
        <v>72056.990000000005</v>
      </c>
      <c r="M39" s="52">
        <v>0</v>
      </c>
      <c r="N39" s="52">
        <v>34034.58</v>
      </c>
      <c r="O39" s="52">
        <v>65981.009999999995</v>
      </c>
      <c r="P39" s="52">
        <v>384947.37</v>
      </c>
      <c r="Q39" s="52">
        <v>27038.9</v>
      </c>
      <c r="R39" s="52">
        <v>1102681.5900000001</v>
      </c>
      <c r="S39" s="52">
        <v>87.39</v>
      </c>
      <c r="T39" s="52">
        <v>32102.37</v>
      </c>
      <c r="U39" s="52">
        <v>789076.38</v>
      </c>
      <c r="V39" s="53">
        <v>3765862.79</v>
      </c>
    </row>
    <row r="40" spans="1:22">
      <c r="A40" s="48" t="s">
        <v>34</v>
      </c>
      <c r="B40" s="49">
        <v>244024.15</v>
      </c>
      <c r="C40" s="49">
        <v>582004.43999999994</v>
      </c>
      <c r="D40" s="49">
        <v>0</v>
      </c>
      <c r="E40" s="49">
        <v>87062.01</v>
      </c>
      <c r="F40" s="49">
        <v>19432.86</v>
      </c>
      <c r="G40" s="49">
        <v>0</v>
      </c>
      <c r="H40" s="49">
        <v>300717.88</v>
      </c>
      <c r="I40" s="49">
        <v>420085</v>
      </c>
      <c r="J40" s="49">
        <v>551.85</v>
      </c>
      <c r="K40" s="49">
        <v>64238.18</v>
      </c>
      <c r="L40" s="49">
        <v>49775.13</v>
      </c>
      <c r="M40" s="49">
        <v>0</v>
      </c>
      <c r="N40" s="49">
        <v>34517.769999999997</v>
      </c>
      <c r="O40" s="49">
        <v>103489.73</v>
      </c>
      <c r="P40" s="49">
        <v>384247.35</v>
      </c>
      <c r="Q40" s="49">
        <v>28768.400000000001</v>
      </c>
      <c r="R40" s="49">
        <v>1033755.7</v>
      </c>
      <c r="S40" s="49">
        <v>116.53</v>
      </c>
      <c r="T40" s="49">
        <v>45985.279999999999</v>
      </c>
      <c r="U40" s="49">
        <v>789986.26</v>
      </c>
      <c r="V40" s="50">
        <v>4188758.52</v>
      </c>
    </row>
    <row r="41" spans="1:22">
      <c r="A41" s="51" t="s">
        <v>35</v>
      </c>
      <c r="B41" s="52">
        <v>205070.87</v>
      </c>
      <c r="C41" s="52">
        <v>443192.63</v>
      </c>
      <c r="D41" s="52">
        <v>0</v>
      </c>
      <c r="E41" s="52">
        <v>100497.32</v>
      </c>
      <c r="F41" s="52">
        <v>15823.82</v>
      </c>
      <c r="G41" s="52">
        <v>0</v>
      </c>
      <c r="H41" s="52">
        <v>312944.02</v>
      </c>
      <c r="I41" s="52">
        <v>301982.15999999997</v>
      </c>
      <c r="J41" s="52">
        <v>159.26</v>
      </c>
      <c r="K41" s="52">
        <v>61996.81</v>
      </c>
      <c r="L41" s="52">
        <v>66910.2</v>
      </c>
      <c r="M41" s="52">
        <v>0</v>
      </c>
      <c r="N41" s="52">
        <v>39464.07</v>
      </c>
      <c r="O41" s="52">
        <v>95104.01</v>
      </c>
      <c r="P41" s="52">
        <v>443251.55</v>
      </c>
      <c r="Q41" s="52">
        <v>16048.38</v>
      </c>
      <c r="R41" s="52">
        <v>1035806.73</v>
      </c>
      <c r="S41" s="52">
        <v>434.64</v>
      </c>
      <c r="T41" s="52">
        <v>21967.48</v>
      </c>
      <c r="U41" s="52">
        <v>842021.04</v>
      </c>
      <c r="V41" s="53">
        <v>4002674.99</v>
      </c>
    </row>
    <row r="42" spans="1:22">
      <c r="A42" s="51"/>
      <c r="B42" s="143">
        <f t="shared" ref="B42:V42" si="2">SUM(B30:B41)</f>
        <v>2485220.12</v>
      </c>
      <c r="C42" s="143">
        <f t="shared" si="2"/>
        <v>5399369.7000000002</v>
      </c>
      <c r="D42" s="143">
        <f t="shared" si="2"/>
        <v>495</v>
      </c>
      <c r="E42" s="143">
        <f t="shared" si="2"/>
        <v>903964.29</v>
      </c>
      <c r="F42" s="143">
        <f t="shared" si="2"/>
        <v>195645.18000000005</v>
      </c>
      <c r="G42" s="143">
        <f t="shared" si="2"/>
        <v>0</v>
      </c>
      <c r="H42" s="143">
        <f t="shared" si="2"/>
        <v>4123120.81</v>
      </c>
      <c r="I42" s="143">
        <f t="shared" si="2"/>
        <v>3105140.0800000005</v>
      </c>
      <c r="J42" s="143">
        <f t="shared" si="2"/>
        <v>955.27</v>
      </c>
      <c r="K42" s="143">
        <f t="shared" si="2"/>
        <v>1212039.93</v>
      </c>
      <c r="L42" s="143">
        <f t="shared" si="2"/>
        <v>801246.4</v>
      </c>
      <c r="M42" s="143">
        <f t="shared" si="2"/>
        <v>0</v>
      </c>
      <c r="N42" s="143">
        <f t="shared" si="2"/>
        <v>355550.19000000006</v>
      </c>
      <c r="O42" s="143">
        <f t="shared" si="2"/>
        <v>1312541.8599999999</v>
      </c>
      <c r="P42" s="143">
        <f t="shared" si="2"/>
        <v>4309495.2700000005</v>
      </c>
      <c r="Q42" s="143">
        <f t="shared" si="2"/>
        <v>209610.56</v>
      </c>
      <c r="R42" s="143">
        <f t="shared" si="2"/>
        <v>12263436.6</v>
      </c>
      <c r="S42" s="143">
        <f t="shared" si="2"/>
        <v>2197.2500000000005</v>
      </c>
      <c r="T42" s="143">
        <f t="shared" si="2"/>
        <v>310358.5</v>
      </c>
      <c r="U42" s="143">
        <f t="shared" si="2"/>
        <v>9752996.6600000001</v>
      </c>
      <c r="V42" s="62">
        <f t="shared" si="2"/>
        <v>46743383.670000002</v>
      </c>
    </row>
    <row r="43" spans="1:22">
      <c r="A43" s="48" t="s">
        <v>36</v>
      </c>
      <c r="B43" s="49">
        <v>132891.72</v>
      </c>
      <c r="C43" s="49">
        <v>297266.34000000003</v>
      </c>
      <c r="D43" s="49">
        <v>0</v>
      </c>
      <c r="E43" s="49">
        <v>50005.45</v>
      </c>
      <c r="F43" s="49">
        <v>11840.99</v>
      </c>
      <c r="G43" s="49">
        <v>0</v>
      </c>
      <c r="H43" s="49">
        <v>298680.40999999997</v>
      </c>
      <c r="I43" s="49">
        <v>564910.80000000005</v>
      </c>
      <c r="J43" s="49">
        <v>11.99</v>
      </c>
      <c r="K43" s="49">
        <v>25837.45</v>
      </c>
      <c r="L43" s="49">
        <v>66167.009999999995</v>
      </c>
      <c r="M43" s="49">
        <v>0</v>
      </c>
      <c r="N43" s="49">
        <v>74002.36</v>
      </c>
      <c r="O43" s="49">
        <v>109527.3</v>
      </c>
      <c r="P43" s="49">
        <v>496180.18</v>
      </c>
      <c r="Q43" s="49">
        <v>9038.58</v>
      </c>
      <c r="R43" s="49">
        <v>1049025.21</v>
      </c>
      <c r="S43" s="49">
        <v>0</v>
      </c>
      <c r="T43" s="49">
        <v>5469.79</v>
      </c>
      <c r="U43" s="49">
        <v>617787.06000000006</v>
      </c>
      <c r="V43" s="50">
        <v>3808642.64</v>
      </c>
    </row>
    <row r="44" spans="1:22">
      <c r="A44" s="51" t="s">
        <v>37</v>
      </c>
      <c r="B44" s="238">
        <v>187213.2</v>
      </c>
      <c r="C44" s="238">
        <v>544450.79</v>
      </c>
      <c r="D44" s="238">
        <v>0</v>
      </c>
      <c r="E44" s="238">
        <v>59348.55</v>
      </c>
      <c r="F44" s="238">
        <v>19715.13</v>
      </c>
      <c r="G44" s="238">
        <v>0</v>
      </c>
      <c r="H44" s="238">
        <v>266441.15000000002</v>
      </c>
      <c r="I44" s="238">
        <v>209190.6</v>
      </c>
      <c r="J44" s="238">
        <v>1.1000000000000001</v>
      </c>
      <c r="K44" s="238">
        <v>42810.400000000001</v>
      </c>
      <c r="L44" s="238">
        <v>59899.6</v>
      </c>
      <c r="M44" s="238">
        <v>0</v>
      </c>
      <c r="N44" s="238">
        <v>71322.8</v>
      </c>
      <c r="O44" s="238">
        <v>74524.240000000005</v>
      </c>
      <c r="P44" s="238">
        <v>401944.34</v>
      </c>
      <c r="Q44" s="238">
        <v>15882.71</v>
      </c>
      <c r="R44" s="238">
        <v>1078388.3899999999</v>
      </c>
      <c r="S44" s="238">
        <v>0</v>
      </c>
      <c r="T44" s="238">
        <v>94298.96</v>
      </c>
      <c r="U44" s="238">
        <v>733991.87</v>
      </c>
      <c r="V44" s="239">
        <v>3859423.83</v>
      </c>
    </row>
    <row r="45" spans="1:22">
      <c r="A45" s="48" t="s">
        <v>38</v>
      </c>
      <c r="B45" s="49">
        <v>147613.85999999999</v>
      </c>
      <c r="C45" s="49">
        <v>436515.93</v>
      </c>
      <c r="D45" s="49">
        <v>0</v>
      </c>
      <c r="E45" s="49">
        <v>306281.53999999998</v>
      </c>
      <c r="F45" s="49">
        <v>10728.28</v>
      </c>
      <c r="G45" s="49">
        <v>0</v>
      </c>
      <c r="H45" s="49">
        <v>384391.92</v>
      </c>
      <c r="I45" s="49">
        <v>231152.85</v>
      </c>
      <c r="J45" s="49">
        <v>63.67</v>
      </c>
      <c r="K45" s="49">
        <v>72978.77</v>
      </c>
      <c r="L45" s="49">
        <v>69698.03</v>
      </c>
      <c r="M45" s="49">
        <v>0</v>
      </c>
      <c r="N45" s="49">
        <v>48606.79</v>
      </c>
      <c r="O45" s="49">
        <v>121840.46</v>
      </c>
      <c r="P45" s="49">
        <v>444842.31</v>
      </c>
      <c r="Q45" s="49">
        <v>8176.32</v>
      </c>
      <c r="R45" s="49">
        <v>1149658.6200000001</v>
      </c>
      <c r="S45" s="49">
        <v>388.69</v>
      </c>
      <c r="T45" s="49">
        <v>21218.02</v>
      </c>
      <c r="U45" s="49">
        <v>843317.44</v>
      </c>
      <c r="V45" s="50">
        <v>4297473.5</v>
      </c>
    </row>
    <row r="46" spans="1:22">
      <c r="A46" s="51" t="s">
        <v>39</v>
      </c>
      <c r="B46" s="238">
        <v>197881.8</v>
      </c>
      <c r="C46" s="238">
        <v>383763.11</v>
      </c>
      <c r="D46" s="238">
        <v>0</v>
      </c>
      <c r="E46" s="238">
        <v>31851.91</v>
      </c>
      <c r="F46" s="238">
        <v>21610.05</v>
      </c>
      <c r="G46" s="238">
        <v>0</v>
      </c>
      <c r="H46" s="238">
        <v>297284.42</v>
      </c>
      <c r="I46" s="238">
        <v>446013.64</v>
      </c>
      <c r="J46" s="238">
        <v>16.78</v>
      </c>
      <c r="K46" s="238">
        <v>60502.77</v>
      </c>
      <c r="L46" s="238">
        <v>66764.19</v>
      </c>
      <c r="M46" s="238">
        <v>0</v>
      </c>
      <c r="N46" s="238">
        <v>24390.06</v>
      </c>
      <c r="O46" s="238">
        <v>57078.83</v>
      </c>
      <c r="P46" s="238">
        <v>398600.02</v>
      </c>
      <c r="Q46" s="238">
        <v>14062.57</v>
      </c>
      <c r="R46" s="238">
        <v>972195.6</v>
      </c>
      <c r="S46" s="238">
        <v>94</v>
      </c>
      <c r="T46" s="238">
        <v>26819.64</v>
      </c>
      <c r="U46" s="238">
        <v>710887.13</v>
      </c>
      <c r="V46" s="239">
        <v>3709816.52</v>
      </c>
    </row>
    <row r="47" spans="1:22">
      <c r="A47" s="48" t="s">
        <v>40</v>
      </c>
      <c r="B47" s="49">
        <v>340757.42</v>
      </c>
      <c r="C47" s="49">
        <v>528103.61</v>
      </c>
      <c r="D47" s="49">
        <v>0</v>
      </c>
      <c r="E47" s="49">
        <v>57686.59</v>
      </c>
      <c r="F47" s="49">
        <v>20692.259999999998</v>
      </c>
      <c r="G47" s="49">
        <v>0</v>
      </c>
      <c r="H47" s="49">
        <v>325935.96000000002</v>
      </c>
      <c r="I47" s="49">
        <v>52712</v>
      </c>
      <c r="J47" s="49">
        <v>20.47</v>
      </c>
      <c r="K47" s="49">
        <v>90758.94</v>
      </c>
      <c r="L47" s="49">
        <v>73502.929999999993</v>
      </c>
      <c r="M47" s="49">
        <v>0</v>
      </c>
      <c r="N47" s="49">
        <v>51033.57</v>
      </c>
      <c r="O47" s="49">
        <v>100925.38</v>
      </c>
      <c r="P47" s="49">
        <v>519608.47</v>
      </c>
      <c r="Q47" s="49">
        <v>16386.310000000001</v>
      </c>
      <c r="R47" s="49">
        <v>935818.89</v>
      </c>
      <c r="S47" s="49">
        <v>725.14</v>
      </c>
      <c r="T47" s="49">
        <v>975.62</v>
      </c>
      <c r="U47" s="49">
        <v>753790.41</v>
      </c>
      <c r="V47" s="50">
        <v>3869433.97</v>
      </c>
    </row>
    <row r="48" spans="1:22">
      <c r="A48" s="51" t="s">
        <v>41</v>
      </c>
      <c r="B48" s="238">
        <v>141347.32999999999</v>
      </c>
      <c r="C48" s="238">
        <v>327614.71999999997</v>
      </c>
      <c r="D48" s="238">
        <v>0</v>
      </c>
      <c r="E48" s="238">
        <v>8971.59</v>
      </c>
      <c r="F48" s="238">
        <v>12527.34</v>
      </c>
      <c r="G48" s="238">
        <v>0</v>
      </c>
      <c r="H48" s="238">
        <v>263262.58</v>
      </c>
      <c r="I48" s="238">
        <v>276654.2</v>
      </c>
      <c r="J48" s="238">
        <v>23.79</v>
      </c>
      <c r="K48" s="238">
        <v>81143.100000000006</v>
      </c>
      <c r="L48" s="238">
        <v>61649.04</v>
      </c>
      <c r="M48" s="238">
        <v>0</v>
      </c>
      <c r="N48" s="238">
        <v>53657.88</v>
      </c>
      <c r="O48" s="238">
        <v>59475.88</v>
      </c>
      <c r="P48" s="238">
        <v>349214.25</v>
      </c>
      <c r="Q48" s="238">
        <v>16675.099999999999</v>
      </c>
      <c r="R48" s="238">
        <v>1007496.93</v>
      </c>
      <c r="S48" s="238">
        <v>114.67</v>
      </c>
      <c r="T48" s="238">
        <v>21612.43</v>
      </c>
      <c r="U48" s="238">
        <v>721567.37</v>
      </c>
      <c r="V48" s="53">
        <v>3403008.2</v>
      </c>
    </row>
    <row r="49" spans="1:22">
      <c r="A49" s="48" t="s">
        <v>42</v>
      </c>
      <c r="B49" s="49">
        <v>248450.85</v>
      </c>
      <c r="C49" s="49">
        <v>582281.59</v>
      </c>
      <c r="D49" s="49">
        <v>0</v>
      </c>
      <c r="E49" s="49">
        <v>45352.62</v>
      </c>
      <c r="F49" s="49">
        <v>27890.94</v>
      </c>
      <c r="G49" s="49">
        <v>0</v>
      </c>
      <c r="H49" s="49">
        <v>279778.78000000003</v>
      </c>
      <c r="I49" s="49">
        <v>520872.6</v>
      </c>
      <c r="J49" s="49">
        <v>17.78</v>
      </c>
      <c r="K49" s="49">
        <v>108126.7</v>
      </c>
      <c r="L49" s="49">
        <v>68710.3</v>
      </c>
      <c r="M49" s="49">
        <v>0</v>
      </c>
      <c r="N49" s="49">
        <v>31089.68</v>
      </c>
      <c r="O49" s="49">
        <v>190107.12</v>
      </c>
      <c r="P49" s="49">
        <v>757195.06</v>
      </c>
      <c r="Q49" s="49">
        <v>20479.78</v>
      </c>
      <c r="R49" s="49">
        <v>1190866.74</v>
      </c>
      <c r="S49" s="49">
        <v>349.76</v>
      </c>
      <c r="T49" s="49">
        <v>1760.04</v>
      </c>
      <c r="U49" s="49">
        <v>904337.21</v>
      </c>
      <c r="V49" s="50">
        <v>4977667.55</v>
      </c>
    </row>
    <row r="50" spans="1:22">
      <c r="A50" s="51" t="s">
        <v>43</v>
      </c>
      <c r="B50" s="238">
        <v>277615.78999999998</v>
      </c>
      <c r="C50" s="238">
        <v>454278.05</v>
      </c>
      <c r="D50" s="238">
        <v>0</v>
      </c>
      <c r="E50" s="238">
        <v>91476.479999999996</v>
      </c>
      <c r="F50" s="238">
        <v>35312.699999999997</v>
      </c>
      <c r="G50" s="238">
        <v>0</v>
      </c>
      <c r="H50" s="238">
        <v>214199.42</v>
      </c>
      <c r="I50" s="238">
        <v>409514.6</v>
      </c>
      <c r="J50" s="238">
        <v>25.08</v>
      </c>
      <c r="K50" s="238">
        <v>180280.41</v>
      </c>
      <c r="L50" s="238">
        <v>71697.7</v>
      </c>
      <c r="M50" s="238">
        <v>0</v>
      </c>
      <c r="N50" s="238">
        <v>25014.21</v>
      </c>
      <c r="O50" s="238">
        <v>67955.78</v>
      </c>
      <c r="P50" s="238">
        <v>640094.36</v>
      </c>
      <c r="Q50" s="238">
        <v>22642.33</v>
      </c>
      <c r="R50" s="238">
        <v>1050651.1299999999</v>
      </c>
      <c r="S50" s="238">
        <v>508.31</v>
      </c>
      <c r="T50" s="238">
        <v>66779.94</v>
      </c>
      <c r="U50" s="238">
        <v>778405.05</v>
      </c>
      <c r="V50" s="239">
        <v>4386451.34</v>
      </c>
    </row>
    <row r="51" spans="1:22">
      <c r="A51" s="48" t="s">
        <v>44</v>
      </c>
      <c r="B51" s="49">
        <v>215246.9</v>
      </c>
      <c r="C51" s="49">
        <v>456441.79</v>
      </c>
      <c r="D51" s="49">
        <v>0</v>
      </c>
      <c r="E51" s="49">
        <v>49043.07</v>
      </c>
      <c r="F51" s="49">
        <v>12284.16</v>
      </c>
      <c r="G51" s="49">
        <v>0</v>
      </c>
      <c r="H51" s="49">
        <v>199396.44</v>
      </c>
      <c r="I51" s="49">
        <v>437011.4</v>
      </c>
      <c r="J51" s="49">
        <v>15.82</v>
      </c>
      <c r="K51" s="49">
        <v>161222.26999999999</v>
      </c>
      <c r="L51" s="49">
        <v>36007.97</v>
      </c>
      <c r="M51" s="49">
        <v>0</v>
      </c>
      <c r="N51" s="49">
        <v>24757.17</v>
      </c>
      <c r="O51" s="49">
        <v>77213.19</v>
      </c>
      <c r="P51" s="49">
        <v>522279.75</v>
      </c>
      <c r="Q51" s="49">
        <v>10289.49</v>
      </c>
      <c r="R51" s="49">
        <v>1130459.06</v>
      </c>
      <c r="S51" s="49">
        <v>401.36</v>
      </c>
      <c r="T51" s="49">
        <v>5121.12</v>
      </c>
      <c r="U51" s="49">
        <v>656878.27</v>
      </c>
      <c r="V51" s="50">
        <v>3994069.23</v>
      </c>
    </row>
    <row r="52" spans="1:22">
      <c r="A52" s="51" t="s">
        <v>45</v>
      </c>
      <c r="B52" s="238">
        <v>258906.3</v>
      </c>
      <c r="C52" s="238">
        <v>630632.49</v>
      </c>
      <c r="D52" s="238">
        <v>0</v>
      </c>
      <c r="E52" s="238">
        <v>71222.02</v>
      </c>
      <c r="F52" s="238">
        <v>18655.93</v>
      </c>
      <c r="G52" s="238">
        <v>0</v>
      </c>
      <c r="H52" s="238">
        <v>235597.74</v>
      </c>
      <c r="I52" s="238">
        <v>356474.8</v>
      </c>
      <c r="J52" s="238">
        <v>11.58</v>
      </c>
      <c r="K52" s="238">
        <v>186987.68</v>
      </c>
      <c r="L52" s="238">
        <v>65105.73</v>
      </c>
      <c r="M52" s="238">
        <v>0</v>
      </c>
      <c r="N52" s="238">
        <v>292934.51</v>
      </c>
      <c r="O52" s="238">
        <v>127173.9</v>
      </c>
      <c r="P52" s="238">
        <v>544958.75</v>
      </c>
      <c r="Q52" s="238">
        <v>11206.74</v>
      </c>
      <c r="R52" s="238">
        <v>918001.69</v>
      </c>
      <c r="S52" s="238">
        <v>316.32</v>
      </c>
      <c r="T52" s="238">
        <v>33307.910000000003</v>
      </c>
      <c r="U52" s="238">
        <v>813168.74</v>
      </c>
      <c r="V52" s="239">
        <v>4564662.83</v>
      </c>
    </row>
    <row r="53" spans="1:22">
      <c r="A53" s="48" t="s">
        <v>46</v>
      </c>
      <c r="B53" s="49">
        <v>218464.28</v>
      </c>
      <c r="C53" s="49">
        <v>542470.31000000006</v>
      </c>
      <c r="D53" s="49">
        <v>0</v>
      </c>
      <c r="E53" s="49">
        <v>122923.93</v>
      </c>
      <c r="F53" s="49">
        <v>25085.65</v>
      </c>
      <c r="G53" s="49">
        <v>0</v>
      </c>
      <c r="H53" s="49">
        <v>197973.08</v>
      </c>
      <c r="I53" s="49">
        <v>368974.6</v>
      </c>
      <c r="J53" s="49">
        <v>53.6</v>
      </c>
      <c r="K53" s="49">
        <v>59466.45</v>
      </c>
      <c r="L53" s="49">
        <v>69608.3</v>
      </c>
      <c r="M53" s="49">
        <v>0</v>
      </c>
      <c r="N53" s="49">
        <v>1025624.88</v>
      </c>
      <c r="O53" s="49">
        <v>126665.57</v>
      </c>
      <c r="P53" s="49">
        <v>352028.25</v>
      </c>
      <c r="Q53" s="49">
        <v>14844.51</v>
      </c>
      <c r="R53" s="49">
        <v>175327.37</v>
      </c>
      <c r="S53" s="49">
        <v>510.93</v>
      </c>
      <c r="T53" s="49">
        <v>42712.66</v>
      </c>
      <c r="U53" s="49">
        <v>1010533.51</v>
      </c>
      <c r="V53" s="50">
        <v>4353267.88</v>
      </c>
    </row>
    <row r="54" spans="1:22">
      <c r="A54" s="51" t="s">
        <v>47</v>
      </c>
      <c r="B54" s="238">
        <v>200741.46</v>
      </c>
      <c r="C54" s="238">
        <v>600573.84</v>
      </c>
      <c r="D54" s="238">
        <v>0</v>
      </c>
      <c r="E54" s="238">
        <v>92892.45</v>
      </c>
      <c r="F54" s="238">
        <v>17416.349999999999</v>
      </c>
      <c r="G54" s="238">
        <v>0</v>
      </c>
      <c r="H54" s="238">
        <v>162995.26999999999</v>
      </c>
      <c r="I54" s="238">
        <v>431305.6</v>
      </c>
      <c r="J54" s="238">
        <v>0</v>
      </c>
      <c r="K54" s="238">
        <v>97037.79</v>
      </c>
      <c r="L54" s="238">
        <v>50802.75</v>
      </c>
      <c r="M54" s="238">
        <v>0</v>
      </c>
      <c r="N54" s="238">
        <v>948893.42</v>
      </c>
      <c r="O54" s="238">
        <v>17493.54</v>
      </c>
      <c r="P54" s="238">
        <v>440856.83</v>
      </c>
      <c r="Q54" s="238">
        <v>16369.63</v>
      </c>
      <c r="R54" s="238">
        <v>204826.54</v>
      </c>
      <c r="S54" s="238">
        <v>1139.75</v>
      </c>
      <c r="T54" s="238">
        <v>22778.1</v>
      </c>
      <c r="U54" s="238">
        <v>1125596.8999999999</v>
      </c>
      <c r="V54" s="239">
        <v>4431720.22</v>
      </c>
    </row>
    <row r="55" spans="1:22">
      <c r="A55" s="51"/>
      <c r="B55" s="143">
        <f t="shared" ref="B55:V55" si="3">SUM(B43:B54)</f>
        <v>2567130.9099999997</v>
      </c>
      <c r="C55" s="143">
        <f t="shared" si="3"/>
        <v>5784392.5700000003</v>
      </c>
      <c r="D55" s="143">
        <f t="shared" si="3"/>
        <v>0</v>
      </c>
      <c r="E55" s="143">
        <f t="shared" si="3"/>
        <v>987056.2</v>
      </c>
      <c r="F55" s="143">
        <f t="shared" si="3"/>
        <v>233759.78</v>
      </c>
      <c r="G55" s="143">
        <f t="shared" si="3"/>
        <v>0</v>
      </c>
      <c r="H55" s="143">
        <f t="shared" si="3"/>
        <v>3125937.1699999995</v>
      </c>
      <c r="I55" s="143">
        <f t="shared" si="3"/>
        <v>4304787.6899999995</v>
      </c>
      <c r="J55" s="143">
        <f t="shared" si="3"/>
        <v>261.66000000000003</v>
      </c>
      <c r="K55" s="143">
        <f t="shared" si="3"/>
        <v>1167152.73</v>
      </c>
      <c r="L55" s="143">
        <f t="shared" si="3"/>
        <v>759613.54999999993</v>
      </c>
      <c r="M55" s="143">
        <f t="shared" si="3"/>
        <v>0</v>
      </c>
      <c r="N55" s="143">
        <f t="shared" si="3"/>
        <v>2671327.33</v>
      </c>
      <c r="O55" s="143">
        <f t="shared" si="3"/>
        <v>1129981.19</v>
      </c>
      <c r="P55" s="143">
        <f t="shared" si="3"/>
        <v>5867802.5700000003</v>
      </c>
      <c r="Q55" s="143">
        <f t="shared" si="3"/>
        <v>176054.07</v>
      </c>
      <c r="R55" s="143">
        <f t="shared" si="3"/>
        <v>10862716.169999996</v>
      </c>
      <c r="S55" s="143">
        <f t="shared" si="3"/>
        <v>4548.93</v>
      </c>
      <c r="T55" s="143">
        <f t="shared" si="3"/>
        <v>342854.23</v>
      </c>
      <c r="U55" s="143">
        <f t="shared" si="3"/>
        <v>9670260.9600000009</v>
      </c>
      <c r="V55" s="62">
        <f t="shared" si="3"/>
        <v>49655637.710000001</v>
      </c>
    </row>
    <row r="56" spans="1:22">
      <c r="A56" s="48" t="s">
        <v>48</v>
      </c>
      <c r="B56" s="49">
        <v>169049.5</v>
      </c>
      <c r="C56" s="49">
        <v>456665.43</v>
      </c>
      <c r="D56" s="49">
        <v>0</v>
      </c>
      <c r="E56" s="49">
        <v>79577.5</v>
      </c>
      <c r="F56" s="49">
        <v>15781.29</v>
      </c>
      <c r="G56" s="49">
        <v>0</v>
      </c>
      <c r="H56" s="49">
        <v>219823.62</v>
      </c>
      <c r="I56" s="49">
        <v>383278.3</v>
      </c>
      <c r="J56" s="49">
        <v>18.3</v>
      </c>
      <c r="K56" s="49">
        <v>89571.27</v>
      </c>
      <c r="L56" s="49">
        <v>63679.199999999997</v>
      </c>
      <c r="M56" s="49">
        <v>0</v>
      </c>
      <c r="N56" s="49">
        <v>1018291.35</v>
      </c>
      <c r="O56" s="49">
        <v>94150.56</v>
      </c>
      <c r="P56" s="49">
        <v>361133.98</v>
      </c>
      <c r="Q56" s="49">
        <v>16864.259999999998</v>
      </c>
      <c r="R56" s="49">
        <v>306303.38</v>
      </c>
      <c r="S56" s="49">
        <v>442.98</v>
      </c>
      <c r="T56" s="49">
        <v>16404.310000000001</v>
      </c>
      <c r="U56" s="49">
        <v>841825.72</v>
      </c>
      <c r="V56" s="50">
        <v>4132860.95</v>
      </c>
    </row>
    <row r="57" spans="1:22">
      <c r="A57" s="51" t="s">
        <v>49</v>
      </c>
      <c r="B57" s="52">
        <v>136874.13</v>
      </c>
      <c r="C57" s="52">
        <v>390484.49</v>
      </c>
      <c r="D57" s="52">
        <v>0</v>
      </c>
      <c r="E57" s="52">
        <v>44328.65</v>
      </c>
      <c r="F57" s="52">
        <v>13544.16</v>
      </c>
      <c r="G57" s="52">
        <v>0</v>
      </c>
      <c r="H57" s="52">
        <v>128342.29</v>
      </c>
      <c r="I57" s="52">
        <v>344645.2</v>
      </c>
      <c r="J57" s="52">
        <v>0</v>
      </c>
      <c r="K57" s="52">
        <v>29422.21</v>
      </c>
      <c r="L57" s="52">
        <v>55069.79</v>
      </c>
      <c r="M57" s="52">
        <v>0</v>
      </c>
      <c r="N57" s="52">
        <v>859929.95</v>
      </c>
      <c r="O57" s="52">
        <v>80435.91</v>
      </c>
      <c r="P57" s="52">
        <v>324909.96000000002</v>
      </c>
      <c r="Q57" s="52">
        <v>17222.02</v>
      </c>
      <c r="R57" s="52">
        <v>372788.03</v>
      </c>
      <c r="S57" s="52">
        <v>425.94</v>
      </c>
      <c r="T57" s="52">
        <v>16964.16</v>
      </c>
      <c r="U57" s="52">
        <v>638849.96</v>
      </c>
      <c r="V57" s="53">
        <v>3454236.85</v>
      </c>
    </row>
    <row r="58" spans="1:22">
      <c r="A58" s="48" t="s">
        <v>50</v>
      </c>
      <c r="B58" s="49">
        <v>245224.63</v>
      </c>
      <c r="C58" s="49">
        <v>610630.66</v>
      </c>
      <c r="D58" s="49">
        <v>0</v>
      </c>
      <c r="E58" s="49">
        <v>65037.62</v>
      </c>
      <c r="F58" s="49">
        <v>13816.32</v>
      </c>
      <c r="G58" s="49">
        <v>0</v>
      </c>
      <c r="H58" s="49">
        <v>230872.21</v>
      </c>
      <c r="I58" s="49">
        <v>42528.72</v>
      </c>
      <c r="J58" s="49">
        <v>9.1</v>
      </c>
      <c r="K58" s="49">
        <v>83332.36</v>
      </c>
      <c r="L58" s="49">
        <v>47779.07</v>
      </c>
      <c r="M58" s="49">
        <v>0</v>
      </c>
      <c r="N58" s="49">
        <v>932957.65</v>
      </c>
      <c r="O58" s="49">
        <v>78541.289999999994</v>
      </c>
      <c r="P58" s="49">
        <v>326016.05</v>
      </c>
      <c r="Q58" s="49">
        <v>11003.83</v>
      </c>
      <c r="R58" s="49">
        <v>267722.84000000003</v>
      </c>
      <c r="S58" s="49">
        <v>339.75</v>
      </c>
      <c r="T58" s="49">
        <v>79633.210000000006</v>
      </c>
      <c r="U58" s="49">
        <v>787154.38</v>
      </c>
      <c r="V58" s="50">
        <v>3822599.69</v>
      </c>
    </row>
    <row r="59" spans="1:22">
      <c r="A59" s="51" t="s">
        <v>51</v>
      </c>
      <c r="B59" s="52">
        <v>154389.18</v>
      </c>
      <c r="C59" s="52">
        <v>335288.86</v>
      </c>
      <c r="D59" s="52">
        <v>0</v>
      </c>
      <c r="E59" s="52">
        <v>118601.28</v>
      </c>
      <c r="F59" s="52">
        <v>10261.23</v>
      </c>
      <c r="G59" s="52">
        <v>0</v>
      </c>
      <c r="H59" s="52">
        <v>264751.77</v>
      </c>
      <c r="I59" s="52">
        <v>661773.17000000004</v>
      </c>
      <c r="J59" s="52">
        <v>8</v>
      </c>
      <c r="K59" s="52">
        <v>96441.77</v>
      </c>
      <c r="L59" s="52">
        <v>55411.13</v>
      </c>
      <c r="M59" s="52">
        <v>0</v>
      </c>
      <c r="N59" s="52">
        <v>1162766.8600000001</v>
      </c>
      <c r="O59" s="52">
        <v>77903.69</v>
      </c>
      <c r="P59" s="52">
        <v>357097.61</v>
      </c>
      <c r="Q59" s="52">
        <v>26486.48</v>
      </c>
      <c r="R59" s="52">
        <v>184147.87</v>
      </c>
      <c r="S59" s="52">
        <v>580.1</v>
      </c>
      <c r="T59" s="52">
        <v>64407.99</v>
      </c>
      <c r="U59" s="52">
        <v>916120.18</v>
      </c>
      <c r="V59" s="53">
        <v>4486437.17</v>
      </c>
    </row>
    <row r="60" spans="1:22">
      <c r="A60" s="48" t="s">
        <v>52</v>
      </c>
      <c r="B60" s="49">
        <v>220936.2</v>
      </c>
      <c r="C60" s="49">
        <v>558104.02</v>
      </c>
      <c r="D60" s="49">
        <v>0</v>
      </c>
      <c r="E60" s="49">
        <v>112572.45</v>
      </c>
      <c r="F60" s="49">
        <v>30865.17</v>
      </c>
      <c r="G60" s="49">
        <v>0</v>
      </c>
      <c r="H60" s="49">
        <v>318152.96999999997</v>
      </c>
      <c r="I60" s="49">
        <v>181334.55</v>
      </c>
      <c r="J60" s="49">
        <v>18.59</v>
      </c>
      <c r="K60" s="49">
        <v>50122.46</v>
      </c>
      <c r="L60" s="49">
        <v>88799.71</v>
      </c>
      <c r="M60" s="49">
        <v>0</v>
      </c>
      <c r="N60" s="49">
        <v>812507.39</v>
      </c>
      <c r="O60" s="49">
        <v>217414.37</v>
      </c>
      <c r="P60" s="49">
        <v>289041.90000000002</v>
      </c>
      <c r="Q60" s="49">
        <v>16523.759999999998</v>
      </c>
      <c r="R60" s="49">
        <v>375643.64</v>
      </c>
      <c r="S60" s="49">
        <v>530.22</v>
      </c>
      <c r="T60" s="49">
        <v>1726.5</v>
      </c>
      <c r="U60" s="49">
        <v>637362</v>
      </c>
      <c r="V60" s="50">
        <v>3911655.9</v>
      </c>
    </row>
    <row r="61" spans="1:22">
      <c r="A61" s="51" t="s">
        <v>53</v>
      </c>
      <c r="B61" s="52">
        <v>179254.79</v>
      </c>
      <c r="C61" s="52">
        <v>449868.01</v>
      </c>
      <c r="D61" s="52">
        <v>0</v>
      </c>
      <c r="E61" s="52">
        <v>17187.23</v>
      </c>
      <c r="F61" s="52">
        <v>28263.69</v>
      </c>
      <c r="G61" s="52">
        <v>0</v>
      </c>
      <c r="H61" s="52">
        <v>331594.71999999997</v>
      </c>
      <c r="I61" s="52">
        <v>389275</v>
      </c>
      <c r="J61" s="52">
        <v>0</v>
      </c>
      <c r="K61" s="52">
        <v>100346.71</v>
      </c>
      <c r="L61" s="52">
        <v>58743.62</v>
      </c>
      <c r="M61" s="52">
        <v>261429.36</v>
      </c>
      <c r="N61" s="52">
        <v>986004.11</v>
      </c>
      <c r="O61" s="52">
        <v>118240.56</v>
      </c>
      <c r="P61" s="52">
        <v>143660.39000000001</v>
      </c>
      <c r="Q61" s="52">
        <v>7968.48</v>
      </c>
      <c r="R61" s="52">
        <v>286022.8</v>
      </c>
      <c r="S61" s="52">
        <v>0</v>
      </c>
      <c r="T61" s="52">
        <v>20001.509999999998</v>
      </c>
      <c r="U61" s="52">
        <v>823963.8</v>
      </c>
      <c r="V61" s="53">
        <v>4201824.78</v>
      </c>
    </row>
    <row r="62" spans="1:22">
      <c r="A62" s="48" t="s">
        <v>54</v>
      </c>
      <c r="B62" s="49">
        <v>322285.2</v>
      </c>
      <c r="C62" s="49">
        <v>680762.3</v>
      </c>
      <c r="D62" s="49">
        <v>0</v>
      </c>
      <c r="E62" s="49">
        <v>78733.05</v>
      </c>
      <c r="F62" s="49">
        <v>23879.31</v>
      </c>
      <c r="G62" s="49">
        <v>0</v>
      </c>
      <c r="H62" s="49">
        <v>281865.52</v>
      </c>
      <c r="I62" s="49">
        <v>194688</v>
      </c>
      <c r="J62" s="49">
        <v>14.88</v>
      </c>
      <c r="K62" s="49">
        <v>220882.26</v>
      </c>
      <c r="L62" s="49">
        <v>82190.31</v>
      </c>
      <c r="M62" s="49">
        <v>623335.81000000006</v>
      </c>
      <c r="N62" s="49">
        <v>841418.08</v>
      </c>
      <c r="O62" s="49">
        <v>26367.69</v>
      </c>
      <c r="P62" s="49">
        <v>1576.6</v>
      </c>
      <c r="Q62" s="49">
        <v>14568.82</v>
      </c>
      <c r="R62" s="49">
        <v>367251.71</v>
      </c>
      <c r="S62" s="49">
        <v>390.25</v>
      </c>
      <c r="T62" s="49">
        <v>25945.64</v>
      </c>
      <c r="U62" s="49">
        <v>911971.24</v>
      </c>
      <c r="V62" s="50">
        <v>4698126.67</v>
      </c>
    </row>
    <row r="63" spans="1:22">
      <c r="A63" s="51" t="s">
        <v>55</v>
      </c>
      <c r="B63" s="52">
        <v>202562.91</v>
      </c>
      <c r="C63" s="52">
        <v>550841.30000000005</v>
      </c>
      <c r="D63" s="52">
        <v>0</v>
      </c>
      <c r="E63" s="52">
        <v>72288.17</v>
      </c>
      <c r="F63" s="52">
        <v>20636.07</v>
      </c>
      <c r="G63" s="52">
        <v>0</v>
      </c>
      <c r="H63" s="52">
        <v>241235.20000000001</v>
      </c>
      <c r="I63" s="52">
        <v>389326</v>
      </c>
      <c r="J63" s="52">
        <v>6.44</v>
      </c>
      <c r="K63" s="52">
        <v>171898.2</v>
      </c>
      <c r="L63" s="52">
        <v>65275.11</v>
      </c>
      <c r="M63" s="52">
        <v>742681.36</v>
      </c>
      <c r="N63" s="52">
        <v>1128155.3500000001</v>
      </c>
      <c r="O63" s="52">
        <v>107495.72</v>
      </c>
      <c r="P63" s="52">
        <v>23794.23</v>
      </c>
      <c r="Q63" s="52">
        <v>15082.37</v>
      </c>
      <c r="R63" s="52">
        <v>330611.86</v>
      </c>
      <c r="S63" s="52">
        <v>733.76</v>
      </c>
      <c r="T63" s="52">
        <v>873.44</v>
      </c>
      <c r="U63" s="52">
        <v>933225.09</v>
      </c>
      <c r="V63" s="53">
        <v>4996722.58</v>
      </c>
    </row>
    <row r="64" spans="1:22">
      <c r="A64" s="48" t="s">
        <v>56</v>
      </c>
      <c r="B64" s="49">
        <v>105058</v>
      </c>
      <c r="C64" s="49">
        <v>501471.21</v>
      </c>
      <c r="D64" s="49">
        <v>0</v>
      </c>
      <c r="E64" s="49">
        <v>75289.929999999993</v>
      </c>
      <c r="F64" s="49">
        <v>27522.18</v>
      </c>
      <c r="G64" s="49">
        <v>2.9</v>
      </c>
      <c r="H64" s="49">
        <v>293327.3</v>
      </c>
      <c r="I64" s="49">
        <v>413662</v>
      </c>
      <c r="J64" s="49">
        <v>19.29</v>
      </c>
      <c r="K64" s="49">
        <v>147071.39000000001</v>
      </c>
      <c r="L64" s="49">
        <v>61666.18</v>
      </c>
      <c r="M64" s="49">
        <v>584527.98</v>
      </c>
      <c r="N64" s="49">
        <v>739053.48</v>
      </c>
      <c r="O64" s="49">
        <v>65993.34</v>
      </c>
      <c r="P64" s="49">
        <v>6515.41</v>
      </c>
      <c r="Q64" s="49">
        <v>13066.65</v>
      </c>
      <c r="R64" s="49">
        <v>249792.53</v>
      </c>
      <c r="S64" s="49">
        <v>0</v>
      </c>
      <c r="T64" s="49">
        <v>48139.66</v>
      </c>
      <c r="U64" s="49">
        <v>870649.48</v>
      </c>
      <c r="V64" s="50">
        <v>4202828.91</v>
      </c>
    </row>
    <row r="65" spans="1:22">
      <c r="A65" s="51" t="s">
        <v>57</v>
      </c>
      <c r="B65" s="52">
        <v>272817.8</v>
      </c>
      <c r="C65" s="52">
        <v>651936.31000000006</v>
      </c>
      <c r="D65" s="52">
        <v>0</v>
      </c>
      <c r="E65" s="52">
        <v>80303.16</v>
      </c>
      <c r="F65" s="52">
        <v>18328.14</v>
      </c>
      <c r="G65" s="52">
        <v>0</v>
      </c>
      <c r="H65" s="52">
        <v>233166.49</v>
      </c>
      <c r="I65" s="52">
        <v>145738</v>
      </c>
      <c r="J65" s="52">
        <v>17.079999999999998</v>
      </c>
      <c r="K65" s="52">
        <v>173722.68</v>
      </c>
      <c r="L65" s="52">
        <v>81224.37</v>
      </c>
      <c r="M65" s="52">
        <v>503742.14</v>
      </c>
      <c r="N65" s="52">
        <v>986629.58</v>
      </c>
      <c r="O65" s="52">
        <v>60865.83</v>
      </c>
      <c r="P65" s="52">
        <v>6888.99</v>
      </c>
      <c r="Q65" s="52">
        <v>10196.23</v>
      </c>
      <c r="R65" s="52">
        <v>352596.24</v>
      </c>
      <c r="S65" s="52">
        <v>349.99</v>
      </c>
      <c r="T65" s="52">
        <v>1076.4000000000001</v>
      </c>
      <c r="U65" s="52">
        <v>872708.01</v>
      </c>
      <c r="V65" s="53">
        <v>4452307.4400000004</v>
      </c>
    </row>
    <row r="66" spans="1:22">
      <c r="A66" s="48" t="s">
        <v>58</v>
      </c>
      <c r="B66" s="49">
        <v>325639.65000000002</v>
      </c>
      <c r="C66" s="49">
        <v>569564</v>
      </c>
      <c r="D66" s="49">
        <v>0</v>
      </c>
      <c r="E66" s="49">
        <v>99405.15</v>
      </c>
      <c r="F66" s="49">
        <v>24066.84</v>
      </c>
      <c r="G66" s="49">
        <v>0</v>
      </c>
      <c r="H66" s="49">
        <v>288723.34999999998</v>
      </c>
      <c r="I66" s="49">
        <v>513666</v>
      </c>
      <c r="J66" s="49">
        <v>29.26</v>
      </c>
      <c r="K66" s="49">
        <v>162933.34</v>
      </c>
      <c r="L66" s="49">
        <v>57123.199999999997</v>
      </c>
      <c r="M66" s="49">
        <v>433145.18</v>
      </c>
      <c r="N66" s="49">
        <v>2793049.6</v>
      </c>
      <c r="O66" s="49">
        <v>129032.62</v>
      </c>
      <c r="P66" s="49">
        <v>13450.9</v>
      </c>
      <c r="Q66" s="49">
        <v>23255.35</v>
      </c>
      <c r="R66" s="49">
        <v>396087.03999999998</v>
      </c>
      <c r="S66" s="49">
        <v>586.37</v>
      </c>
      <c r="T66" s="49">
        <v>27457.5</v>
      </c>
      <c r="U66" s="49">
        <v>935840.09</v>
      </c>
      <c r="V66" s="50">
        <v>6793055.4400000004</v>
      </c>
    </row>
    <row r="67" spans="1:22">
      <c r="A67" s="51" t="s">
        <v>59</v>
      </c>
      <c r="B67" s="52">
        <v>215878.1</v>
      </c>
      <c r="C67" s="52">
        <v>416412.89</v>
      </c>
      <c r="D67" s="52">
        <v>0</v>
      </c>
      <c r="E67" s="52">
        <v>36866.21</v>
      </c>
      <c r="F67" s="52">
        <v>8916.6</v>
      </c>
      <c r="G67" s="52">
        <v>0</v>
      </c>
      <c r="H67" s="52">
        <v>262914.73</v>
      </c>
      <c r="I67" s="52">
        <v>174157</v>
      </c>
      <c r="J67" s="52">
        <v>36.65</v>
      </c>
      <c r="K67" s="52">
        <v>130671.77</v>
      </c>
      <c r="L67" s="52">
        <v>53352.9</v>
      </c>
      <c r="M67" s="52">
        <v>448016.17</v>
      </c>
      <c r="N67" s="52">
        <v>861283.98</v>
      </c>
      <c r="O67" s="52">
        <v>55132.58</v>
      </c>
      <c r="P67" s="52">
        <v>81283.44</v>
      </c>
      <c r="Q67" s="52">
        <v>21273.18</v>
      </c>
      <c r="R67" s="52">
        <v>457714.17</v>
      </c>
      <c r="S67" s="52">
        <v>210.72</v>
      </c>
      <c r="T67" s="52">
        <v>20794.599999999999</v>
      </c>
      <c r="U67" s="52">
        <v>908969.04</v>
      </c>
      <c r="V67" s="53">
        <v>4153884.73</v>
      </c>
    </row>
    <row r="68" spans="1:22">
      <c r="A68" s="51"/>
      <c r="B68" s="143">
        <f t="shared" ref="B68:V68" si="4">SUM(B56:B67)</f>
        <v>2549970.09</v>
      </c>
      <c r="C68" s="143">
        <f t="shared" si="4"/>
        <v>6172029.4799999995</v>
      </c>
      <c r="D68" s="143">
        <f t="shared" si="4"/>
        <v>0</v>
      </c>
      <c r="E68" s="143">
        <f t="shared" si="4"/>
        <v>880190.39999999991</v>
      </c>
      <c r="F68" s="143">
        <f t="shared" si="4"/>
        <v>235881</v>
      </c>
      <c r="G68" s="143">
        <f t="shared" si="4"/>
        <v>2.9</v>
      </c>
      <c r="H68" s="143">
        <f t="shared" si="4"/>
        <v>3094770.17</v>
      </c>
      <c r="I68" s="143">
        <f t="shared" si="4"/>
        <v>3834071.9400000004</v>
      </c>
      <c r="J68" s="143">
        <f t="shared" si="4"/>
        <v>177.59</v>
      </c>
      <c r="K68" s="143">
        <f t="shared" si="4"/>
        <v>1456416.4200000002</v>
      </c>
      <c r="L68" s="143">
        <f t="shared" si="4"/>
        <v>770314.59</v>
      </c>
      <c r="M68" s="143">
        <f t="shared" si="4"/>
        <v>3596878</v>
      </c>
      <c r="N68" s="143">
        <f t="shared" si="4"/>
        <v>13122047.380000001</v>
      </c>
      <c r="O68" s="143">
        <f t="shared" si="4"/>
        <v>1111574.1600000001</v>
      </c>
      <c r="P68" s="143">
        <f t="shared" si="4"/>
        <v>1935369.46</v>
      </c>
      <c r="Q68" s="143">
        <f t="shared" si="4"/>
        <v>193511.43</v>
      </c>
      <c r="R68" s="143">
        <f t="shared" si="4"/>
        <v>3946682.1100000003</v>
      </c>
      <c r="S68" s="143">
        <f t="shared" si="4"/>
        <v>4590.08</v>
      </c>
      <c r="T68" s="143">
        <f t="shared" si="4"/>
        <v>323424.92000000004</v>
      </c>
      <c r="U68" s="143">
        <f t="shared" si="4"/>
        <v>10078638.989999998</v>
      </c>
      <c r="V68" s="62">
        <f t="shared" si="4"/>
        <v>53306541.109999992</v>
      </c>
    </row>
    <row r="69" spans="1:22">
      <c r="A69" s="48" t="s">
        <v>60</v>
      </c>
      <c r="B69" s="49">
        <v>150185.47</v>
      </c>
      <c r="C69" s="49">
        <v>638837.6</v>
      </c>
      <c r="D69" s="49">
        <v>0</v>
      </c>
      <c r="E69" s="49">
        <v>12268.96</v>
      </c>
      <c r="F69" s="49">
        <v>19019.28</v>
      </c>
      <c r="G69" s="49">
        <v>0</v>
      </c>
      <c r="H69" s="49">
        <v>180245.82</v>
      </c>
      <c r="I69" s="49">
        <v>384479.1</v>
      </c>
      <c r="J69" s="49">
        <v>0</v>
      </c>
      <c r="K69" s="49">
        <v>80422.5</v>
      </c>
      <c r="L69" s="49">
        <v>67601.7</v>
      </c>
      <c r="M69" s="49">
        <v>388246.38</v>
      </c>
      <c r="N69" s="49">
        <v>944258</v>
      </c>
      <c r="O69" s="49">
        <v>66046</v>
      </c>
      <c r="P69" s="49">
        <v>11645.59</v>
      </c>
      <c r="Q69" s="49">
        <v>7178.08</v>
      </c>
      <c r="R69" s="49">
        <v>512272.44</v>
      </c>
      <c r="S69" s="49">
        <v>181.36</v>
      </c>
      <c r="T69" s="49">
        <v>228.5</v>
      </c>
      <c r="U69" s="49">
        <v>1092187.8999999999</v>
      </c>
      <c r="V69" s="50">
        <v>4555304.68</v>
      </c>
    </row>
    <row r="70" spans="1:22">
      <c r="A70" s="51" t="s">
        <v>61</v>
      </c>
      <c r="B70" s="238">
        <v>257012.75</v>
      </c>
      <c r="C70" s="238">
        <v>618681.88</v>
      </c>
      <c r="D70" s="238">
        <v>0</v>
      </c>
      <c r="E70" s="238">
        <v>109874.51</v>
      </c>
      <c r="F70" s="238">
        <v>25881.54</v>
      </c>
      <c r="G70" s="238">
        <v>0</v>
      </c>
      <c r="H70" s="238">
        <v>259625.53</v>
      </c>
      <c r="I70" s="238">
        <v>182958.22</v>
      </c>
      <c r="J70" s="238">
        <v>6.28</v>
      </c>
      <c r="K70" s="238">
        <v>127378.2</v>
      </c>
      <c r="L70" s="238">
        <v>55527.83</v>
      </c>
      <c r="M70" s="238">
        <v>367861.67</v>
      </c>
      <c r="N70" s="238">
        <v>909342.74</v>
      </c>
      <c r="O70" s="238">
        <v>105760.1</v>
      </c>
      <c r="P70" s="238">
        <v>5541.56</v>
      </c>
      <c r="Q70" s="238">
        <v>8120.81</v>
      </c>
      <c r="R70" s="238">
        <v>397592.22</v>
      </c>
      <c r="S70" s="238">
        <v>485.43</v>
      </c>
      <c r="T70" s="238">
        <v>974.14</v>
      </c>
      <c r="U70" s="238">
        <v>1023232.76</v>
      </c>
      <c r="V70" s="239">
        <v>4455858.17</v>
      </c>
    </row>
    <row r="71" spans="1:22">
      <c r="A71" s="48" t="s">
        <v>62</v>
      </c>
      <c r="B71" s="49">
        <v>307500.14</v>
      </c>
      <c r="C71" s="49">
        <v>582575.35</v>
      </c>
      <c r="D71" s="49">
        <v>0</v>
      </c>
      <c r="E71" s="49">
        <v>77801.009999999995</v>
      </c>
      <c r="F71" s="49">
        <v>6615.84</v>
      </c>
      <c r="G71" s="49">
        <v>0</v>
      </c>
      <c r="H71" s="49">
        <v>289353.77</v>
      </c>
      <c r="I71" s="49">
        <v>204057.13</v>
      </c>
      <c r="J71" s="49">
        <v>0</v>
      </c>
      <c r="K71" s="49">
        <v>146885.97</v>
      </c>
      <c r="L71" s="49">
        <v>51416.05</v>
      </c>
      <c r="M71" s="49">
        <v>328600</v>
      </c>
      <c r="N71" s="49">
        <v>736912.8</v>
      </c>
      <c r="O71" s="49">
        <v>67084.320000000007</v>
      </c>
      <c r="P71" s="49">
        <v>3439.45</v>
      </c>
      <c r="Q71" s="49">
        <v>8484.36</v>
      </c>
      <c r="R71" s="49">
        <v>637057.01</v>
      </c>
      <c r="S71" s="49">
        <v>282.14999999999998</v>
      </c>
      <c r="T71" s="49">
        <v>18333.48</v>
      </c>
      <c r="U71" s="49">
        <v>1195650.75</v>
      </c>
      <c r="V71" s="50">
        <v>4662049.58</v>
      </c>
    </row>
    <row r="72" spans="1:22">
      <c r="A72" s="51" t="s">
        <v>63</v>
      </c>
      <c r="B72" s="238">
        <v>59657.18</v>
      </c>
      <c r="C72" s="238">
        <v>299000.03000000003</v>
      </c>
      <c r="D72" s="238">
        <v>0</v>
      </c>
      <c r="E72" s="238">
        <v>39411.75</v>
      </c>
      <c r="F72" s="238">
        <v>34</v>
      </c>
      <c r="G72" s="238">
        <v>0</v>
      </c>
      <c r="H72" s="238">
        <v>195235.69</v>
      </c>
      <c r="I72" s="238">
        <v>44664</v>
      </c>
      <c r="J72" s="238">
        <v>0</v>
      </c>
      <c r="K72" s="238">
        <v>96751.28</v>
      </c>
      <c r="L72" s="238">
        <v>69192.27</v>
      </c>
      <c r="M72" s="238">
        <v>253422.48</v>
      </c>
      <c r="N72" s="238">
        <v>750609.03</v>
      </c>
      <c r="O72" s="238">
        <v>95928</v>
      </c>
      <c r="P72" s="238">
        <v>9412.24</v>
      </c>
      <c r="Q72" s="238">
        <v>10743.59</v>
      </c>
      <c r="R72" s="238">
        <v>458900.38</v>
      </c>
      <c r="S72" s="238">
        <v>658.21</v>
      </c>
      <c r="T72" s="238">
        <v>64350.6</v>
      </c>
      <c r="U72" s="238">
        <v>790032.27</v>
      </c>
      <c r="V72" s="239">
        <v>3238003</v>
      </c>
    </row>
    <row r="73" spans="1:22">
      <c r="A73" s="48" t="s">
        <v>64</v>
      </c>
      <c r="B73" s="49">
        <v>283102.33</v>
      </c>
      <c r="C73" s="49">
        <v>639948.78</v>
      </c>
      <c r="D73" s="49">
        <v>0</v>
      </c>
      <c r="E73" s="49">
        <v>72687.64</v>
      </c>
      <c r="F73" s="49">
        <v>6267.82</v>
      </c>
      <c r="G73" s="49">
        <v>0</v>
      </c>
      <c r="H73" s="49">
        <v>224644.88</v>
      </c>
      <c r="I73" s="49">
        <v>391016</v>
      </c>
      <c r="J73" s="49">
        <v>0</v>
      </c>
      <c r="K73" s="49">
        <v>67545.41</v>
      </c>
      <c r="L73" s="49">
        <v>57027.27</v>
      </c>
      <c r="M73" s="49">
        <v>176992.36</v>
      </c>
      <c r="N73" s="49">
        <v>650518.4</v>
      </c>
      <c r="O73" s="49">
        <v>79194.240000000005</v>
      </c>
      <c r="P73" s="49">
        <v>10880.23</v>
      </c>
      <c r="Q73" s="49">
        <v>7732.13</v>
      </c>
      <c r="R73" s="49">
        <v>486101.9</v>
      </c>
      <c r="S73" s="49">
        <v>0</v>
      </c>
      <c r="T73" s="49">
        <v>20021.16</v>
      </c>
      <c r="U73" s="49">
        <v>825597.24</v>
      </c>
      <c r="V73" s="50">
        <v>3999277.79</v>
      </c>
    </row>
    <row r="74" spans="1:22">
      <c r="A74" s="51" t="s">
        <v>65</v>
      </c>
      <c r="B74" s="238">
        <v>231103.25</v>
      </c>
      <c r="C74" s="238">
        <v>624562.86</v>
      </c>
      <c r="D74" s="238">
        <v>0</v>
      </c>
      <c r="E74" s="238">
        <v>155604.70000000001</v>
      </c>
      <c r="F74" s="238">
        <v>41270.79</v>
      </c>
      <c r="G74" s="238">
        <v>0</v>
      </c>
      <c r="H74" s="238">
        <v>231419.4</v>
      </c>
      <c r="I74" s="238">
        <v>312258.59999999998</v>
      </c>
      <c r="J74" s="238">
        <v>38.82</v>
      </c>
      <c r="K74" s="238">
        <v>58947.59</v>
      </c>
      <c r="L74" s="238">
        <v>93470.76</v>
      </c>
      <c r="M74" s="238">
        <v>203367.79</v>
      </c>
      <c r="N74" s="238">
        <v>366358.62</v>
      </c>
      <c r="O74" s="238">
        <v>111750.33</v>
      </c>
      <c r="P74" s="238">
        <v>11537.73</v>
      </c>
      <c r="Q74" s="238">
        <v>8217.6299999999992</v>
      </c>
      <c r="R74" s="238">
        <v>797955.35</v>
      </c>
      <c r="S74" s="238">
        <v>1026.8699999999999</v>
      </c>
      <c r="T74" s="238">
        <v>21963.02</v>
      </c>
      <c r="U74" s="238">
        <v>1075974.03</v>
      </c>
      <c r="V74" s="239">
        <v>4346828.1399999997</v>
      </c>
    </row>
    <row r="75" spans="1:22">
      <c r="A75" s="48" t="s">
        <v>66</v>
      </c>
      <c r="B75" s="49">
        <v>272131.73</v>
      </c>
      <c r="C75" s="49">
        <v>713791.93</v>
      </c>
      <c r="D75" s="49">
        <v>0</v>
      </c>
      <c r="E75" s="49">
        <v>64901.4</v>
      </c>
      <c r="F75" s="49">
        <v>25873.74</v>
      </c>
      <c r="G75" s="49">
        <v>0</v>
      </c>
      <c r="H75" s="49">
        <v>289092.92</v>
      </c>
      <c r="I75" s="49">
        <v>105697.60000000001</v>
      </c>
      <c r="J75" s="49">
        <v>14.6</v>
      </c>
      <c r="K75" s="49">
        <v>153512.35999999999</v>
      </c>
      <c r="L75" s="49">
        <v>113902.35</v>
      </c>
      <c r="M75" s="49">
        <v>471079.02</v>
      </c>
      <c r="N75" s="49">
        <v>495273.94</v>
      </c>
      <c r="O75" s="49">
        <v>141272.57</v>
      </c>
      <c r="P75" s="49">
        <v>8378.2099999999991</v>
      </c>
      <c r="Q75" s="49">
        <v>6064.34</v>
      </c>
      <c r="R75" s="49">
        <v>924745</v>
      </c>
      <c r="S75" s="49">
        <v>281.11</v>
      </c>
      <c r="T75" s="49">
        <v>215.73</v>
      </c>
      <c r="U75" s="49">
        <v>1074618.6599999999</v>
      </c>
      <c r="V75" s="50">
        <v>4860847.21</v>
      </c>
    </row>
    <row r="76" spans="1:22">
      <c r="A76" s="51" t="s">
        <v>67</v>
      </c>
      <c r="B76" s="238">
        <v>163636.99</v>
      </c>
      <c r="C76" s="238">
        <v>523538.84</v>
      </c>
      <c r="D76" s="238">
        <v>0</v>
      </c>
      <c r="E76" s="238">
        <v>246766.15</v>
      </c>
      <c r="F76" s="238">
        <v>26737.99</v>
      </c>
      <c r="G76" s="238">
        <v>0</v>
      </c>
      <c r="H76" s="238">
        <v>126815.7</v>
      </c>
      <c r="I76" s="238">
        <v>462605.2</v>
      </c>
      <c r="J76" s="238">
        <v>0</v>
      </c>
      <c r="K76" s="238">
        <v>174288.82</v>
      </c>
      <c r="L76" s="238">
        <v>83991.53</v>
      </c>
      <c r="M76" s="238">
        <v>625435.66</v>
      </c>
      <c r="N76" s="238">
        <v>341416.3</v>
      </c>
      <c r="O76" s="238">
        <v>68316.570000000007</v>
      </c>
      <c r="P76" s="238">
        <v>62084.18</v>
      </c>
      <c r="Q76" s="238">
        <v>8616.92</v>
      </c>
      <c r="R76" s="238">
        <v>894183</v>
      </c>
      <c r="S76" s="238">
        <v>875.81</v>
      </c>
      <c r="T76" s="238">
        <v>54570</v>
      </c>
      <c r="U76" s="238">
        <v>1066075.1299999999</v>
      </c>
      <c r="V76" s="239">
        <v>4929954.79</v>
      </c>
    </row>
    <row r="77" spans="1:22">
      <c r="A77" s="48" t="s">
        <v>68</v>
      </c>
      <c r="B77" s="49">
        <v>270137.73</v>
      </c>
      <c r="C77" s="49">
        <v>580775.26</v>
      </c>
      <c r="D77" s="49">
        <v>0</v>
      </c>
      <c r="E77" s="49">
        <v>87819.51</v>
      </c>
      <c r="F77" s="49">
        <v>31556.01</v>
      </c>
      <c r="G77" s="49">
        <v>0</v>
      </c>
      <c r="H77" s="49">
        <v>247987.98</v>
      </c>
      <c r="I77" s="49">
        <v>99677</v>
      </c>
      <c r="J77" s="49">
        <v>0</v>
      </c>
      <c r="K77" s="49">
        <v>276063.98</v>
      </c>
      <c r="L77" s="49">
        <v>87688.28</v>
      </c>
      <c r="M77" s="49">
        <v>616812.09</v>
      </c>
      <c r="N77" s="49">
        <v>406840.22</v>
      </c>
      <c r="O77" s="49">
        <v>59895.360000000001</v>
      </c>
      <c r="P77" s="49">
        <v>13756.1</v>
      </c>
      <c r="Q77" s="49">
        <v>15720.02</v>
      </c>
      <c r="R77" s="49">
        <v>734429.01</v>
      </c>
      <c r="S77" s="49">
        <v>264.86</v>
      </c>
      <c r="T77" s="49">
        <v>20858.060000000001</v>
      </c>
      <c r="U77" s="49">
        <v>1015490.94</v>
      </c>
      <c r="V77" s="50">
        <v>4565772.41</v>
      </c>
    </row>
    <row r="78" spans="1:22">
      <c r="A78" s="51" t="s">
        <v>69</v>
      </c>
      <c r="B78" s="238">
        <v>325572.71999999997</v>
      </c>
      <c r="C78" s="238">
        <v>681073.15</v>
      </c>
      <c r="D78" s="238">
        <v>0</v>
      </c>
      <c r="E78" s="238">
        <v>57141.69</v>
      </c>
      <c r="F78" s="238">
        <v>17839.509999999998</v>
      </c>
      <c r="G78" s="238">
        <v>0</v>
      </c>
      <c r="H78" s="238">
        <v>177496.95</v>
      </c>
      <c r="I78" s="238">
        <v>5072</v>
      </c>
      <c r="J78" s="238">
        <v>13.07</v>
      </c>
      <c r="K78" s="238">
        <v>245896.13</v>
      </c>
      <c r="L78" s="238">
        <v>75567.820000000007</v>
      </c>
      <c r="M78" s="238">
        <v>518923.85</v>
      </c>
      <c r="N78" s="238">
        <v>345147.44</v>
      </c>
      <c r="O78" s="238">
        <v>88958.41</v>
      </c>
      <c r="P78" s="238">
        <v>9904.2099999999991</v>
      </c>
      <c r="Q78" s="238">
        <v>19184.11</v>
      </c>
      <c r="R78" s="238">
        <v>715186.11</v>
      </c>
      <c r="S78" s="238">
        <v>0</v>
      </c>
      <c r="T78" s="238">
        <v>27494.639999999999</v>
      </c>
      <c r="U78" s="238">
        <v>1065493.1499999999</v>
      </c>
      <c r="V78" s="239">
        <v>4375964.96</v>
      </c>
    </row>
    <row r="79" spans="1:22">
      <c r="A79" s="48" t="s">
        <v>70</v>
      </c>
      <c r="B79" s="49">
        <v>236223.07</v>
      </c>
      <c r="C79" s="49">
        <v>595328.85</v>
      </c>
      <c r="D79" s="49">
        <v>0</v>
      </c>
      <c r="E79" s="49">
        <v>121651</v>
      </c>
      <c r="F79" s="49">
        <v>17384.14</v>
      </c>
      <c r="G79" s="49">
        <v>0</v>
      </c>
      <c r="H79" s="49">
        <v>119063.71</v>
      </c>
      <c r="I79" s="49">
        <v>222523.8</v>
      </c>
      <c r="J79" s="49">
        <v>0</v>
      </c>
      <c r="K79" s="49">
        <v>147993.96</v>
      </c>
      <c r="L79" s="49">
        <v>89396.33</v>
      </c>
      <c r="M79" s="49">
        <v>404241.53</v>
      </c>
      <c r="N79" s="49">
        <v>410646.58</v>
      </c>
      <c r="O79" s="49">
        <v>98410.89</v>
      </c>
      <c r="P79" s="49">
        <v>24601.35</v>
      </c>
      <c r="Q79" s="49">
        <v>11011.01</v>
      </c>
      <c r="R79" s="49">
        <v>698388.88</v>
      </c>
      <c r="S79" s="49">
        <v>760.85</v>
      </c>
      <c r="T79" s="49">
        <v>27189.11</v>
      </c>
      <c r="U79" s="49">
        <v>1035064.4</v>
      </c>
      <c r="V79" s="50">
        <v>4259879.46</v>
      </c>
    </row>
    <row r="80" spans="1:22">
      <c r="A80" s="45" t="s">
        <v>71</v>
      </c>
      <c r="B80" s="219">
        <v>166093.62</v>
      </c>
      <c r="C80" s="219">
        <v>549105.78</v>
      </c>
      <c r="D80" s="219" t="s">
        <v>187</v>
      </c>
      <c r="E80" s="219">
        <v>165785.85999999999</v>
      </c>
      <c r="F80" s="219">
        <v>6265.96</v>
      </c>
      <c r="G80" s="219">
        <v>0</v>
      </c>
      <c r="H80" s="219">
        <v>83962.67</v>
      </c>
      <c r="I80" s="219">
        <v>198644.88</v>
      </c>
      <c r="J80" s="42">
        <v>0</v>
      </c>
      <c r="K80" s="219">
        <v>127242.89</v>
      </c>
      <c r="L80" s="219">
        <v>79646.94</v>
      </c>
      <c r="M80" s="219">
        <v>410304.07</v>
      </c>
      <c r="N80" s="219">
        <v>434722.99</v>
      </c>
      <c r="O80" s="219">
        <v>109645.21</v>
      </c>
      <c r="P80" s="219">
        <v>81931.460000000006</v>
      </c>
      <c r="Q80" s="219">
        <v>20778.330000000002</v>
      </c>
      <c r="R80" s="219">
        <v>977665.61</v>
      </c>
      <c r="S80" s="219">
        <v>468.55</v>
      </c>
      <c r="T80" s="219">
        <v>21016.9</v>
      </c>
      <c r="U80" s="219">
        <v>800004</v>
      </c>
      <c r="V80" s="240">
        <v>4233285.72</v>
      </c>
    </row>
    <row r="81" spans="1:22">
      <c r="A81" s="51"/>
      <c r="B81" s="143">
        <f t="shared" ref="B81:V81" si="5">SUM(B69:B80)</f>
        <v>2722356.98</v>
      </c>
      <c r="C81" s="143">
        <f t="shared" si="5"/>
        <v>7047220.3100000005</v>
      </c>
      <c r="D81" s="143">
        <f t="shared" si="5"/>
        <v>0</v>
      </c>
      <c r="E81" s="143">
        <f t="shared" si="5"/>
        <v>1211714.1800000002</v>
      </c>
      <c r="F81" s="143">
        <f t="shared" si="5"/>
        <v>224746.62000000002</v>
      </c>
      <c r="G81" s="143">
        <f t="shared" si="5"/>
        <v>0</v>
      </c>
      <c r="H81" s="143">
        <f t="shared" si="5"/>
        <v>2424945.0199999996</v>
      </c>
      <c r="I81" s="143">
        <f t="shared" si="5"/>
        <v>2613653.5299999993</v>
      </c>
      <c r="J81" s="143">
        <f t="shared" si="5"/>
        <v>72.77000000000001</v>
      </c>
      <c r="K81" s="143">
        <f t="shared" si="5"/>
        <v>1702929.09</v>
      </c>
      <c r="L81" s="143">
        <f t="shared" si="5"/>
        <v>924429.13000000012</v>
      </c>
      <c r="M81" s="143">
        <f t="shared" si="5"/>
        <v>4765286.9000000004</v>
      </c>
      <c r="N81" s="143">
        <f t="shared" si="5"/>
        <v>6792047.0600000005</v>
      </c>
      <c r="O81" s="143">
        <f t="shared" si="5"/>
        <v>1092262.0000000002</v>
      </c>
      <c r="P81" s="143">
        <f t="shared" si="5"/>
        <v>253112.31</v>
      </c>
      <c r="Q81" s="143">
        <f t="shared" si="5"/>
        <v>131851.32999999999</v>
      </c>
      <c r="R81" s="143">
        <f t="shared" si="5"/>
        <v>8234476.9100000001</v>
      </c>
      <c r="S81" s="143">
        <f t="shared" si="5"/>
        <v>5285.2000000000007</v>
      </c>
      <c r="T81" s="143">
        <f t="shared" si="5"/>
        <v>277215.34000000003</v>
      </c>
      <c r="U81" s="143">
        <f t="shared" si="5"/>
        <v>12059421.23</v>
      </c>
      <c r="V81" s="62">
        <f t="shared" si="5"/>
        <v>52483025.909999996</v>
      </c>
    </row>
    <row r="82" spans="1:22">
      <c r="A82" s="48" t="s">
        <v>191</v>
      </c>
      <c r="B82" s="49">
        <v>181749.59</v>
      </c>
      <c r="C82" s="49">
        <v>475769.21</v>
      </c>
      <c r="D82" s="49">
        <v>0</v>
      </c>
      <c r="E82" s="49">
        <v>181775.97</v>
      </c>
      <c r="F82" s="49">
        <v>28645.77</v>
      </c>
      <c r="G82" s="49">
        <v>0</v>
      </c>
      <c r="H82" s="49">
        <v>44637.3</v>
      </c>
      <c r="I82" s="49">
        <v>1036255.24</v>
      </c>
      <c r="J82" s="49">
        <v>0</v>
      </c>
      <c r="K82" s="49">
        <v>145454.68</v>
      </c>
      <c r="L82" s="49">
        <v>99231.53</v>
      </c>
      <c r="M82" s="49">
        <v>362725.21</v>
      </c>
      <c r="N82" s="49">
        <v>428925.83</v>
      </c>
      <c r="O82" s="49">
        <v>89941.759999999995</v>
      </c>
      <c r="P82" s="49">
        <v>13734.71</v>
      </c>
      <c r="Q82" s="49">
        <v>17848.77</v>
      </c>
      <c r="R82" s="49">
        <v>980688.86</v>
      </c>
      <c r="S82" s="49">
        <v>255.99</v>
      </c>
      <c r="T82" s="49">
        <v>15</v>
      </c>
      <c r="U82" s="49">
        <v>894359.46</v>
      </c>
      <c r="V82" s="50">
        <v>4982014.88</v>
      </c>
    </row>
    <row r="83" spans="1:22">
      <c r="A83" s="48" t="s">
        <v>193</v>
      </c>
      <c r="B83" s="74">
        <v>217721.76</v>
      </c>
      <c r="C83" s="74">
        <v>448988.52</v>
      </c>
      <c r="D83" s="74">
        <v>0</v>
      </c>
      <c r="E83" s="74">
        <v>112899.51</v>
      </c>
      <c r="F83" s="74">
        <v>26872.240000000002</v>
      </c>
      <c r="G83" s="74">
        <v>0</v>
      </c>
      <c r="H83" s="74">
        <v>128866.63</v>
      </c>
      <c r="I83" s="74">
        <v>387739.2</v>
      </c>
      <c r="J83" s="74">
        <v>0</v>
      </c>
      <c r="K83" s="74">
        <v>126906.23</v>
      </c>
      <c r="L83" s="74">
        <v>86556.07</v>
      </c>
      <c r="M83" s="74">
        <v>362749.87</v>
      </c>
      <c r="N83" s="74">
        <v>381082.75</v>
      </c>
      <c r="O83" s="74">
        <v>129178.06</v>
      </c>
      <c r="P83" s="74">
        <v>14005.1</v>
      </c>
      <c r="Q83" s="74">
        <v>10382.81</v>
      </c>
      <c r="R83" s="74">
        <v>909067.97</v>
      </c>
      <c r="S83" s="74">
        <v>536.79</v>
      </c>
      <c r="T83" s="74">
        <v>27350.35</v>
      </c>
      <c r="U83" s="74">
        <v>1049787.45</v>
      </c>
      <c r="V83" s="182">
        <v>4420691.3099999996</v>
      </c>
    </row>
    <row r="84" spans="1:22">
      <c r="A84" s="48" t="s">
        <v>194</v>
      </c>
      <c r="B84" s="37">
        <v>267371.19</v>
      </c>
      <c r="C84" s="37">
        <v>626425.68000000005</v>
      </c>
      <c r="D84" s="49">
        <v>0</v>
      </c>
      <c r="E84" s="37">
        <v>112909.55</v>
      </c>
      <c r="F84" s="37">
        <v>9363.65</v>
      </c>
      <c r="G84" s="49">
        <v>0</v>
      </c>
      <c r="H84" s="37">
        <v>101134.12</v>
      </c>
      <c r="I84" s="37">
        <v>393089.2</v>
      </c>
      <c r="J84" s="49">
        <v>0</v>
      </c>
      <c r="K84" s="37">
        <v>147786.13</v>
      </c>
      <c r="L84" s="37">
        <v>98931.97</v>
      </c>
      <c r="M84" s="37">
        <v>414938.24</v>
      </c>
      <c r="N84" s="37">
        <v>445406.97</v>
      </c>
      <c r="O84" s="37">
        <v>70891.8</v>
      </c>
      <c r="P84" s="37">
        <v>3482.99</v>
      </c>
      <c r="Q84" s="37">
        <v>16827.97</v>
      </c>
      <c r="R84" s="37">
        <v>1032113.23</v>
      </c>
      <c r="S84" s="37">
        <v>78.06</v>
      </c>
      <c r="T84" s="37">
        <v>184.73</v>
      </c>
      <c r="U84" s="37">
        <v>1381270.97</v>
      </c>
      <c r="V84" s="107">
        <v>5122206.45</v>
      </c>
    </row>
    <row r="85" spans="1:22">
      <c r="A85" s="48" t="s">
        <v>198</v>
      </c>
      <c r="B85" s="37">
        <v>199727.97</v>
      </c>
      <c r="C85" s="37">
        <v>581846.18999999994</v>
      </c>
      <c r="D85" s="37">
        <v>0</v>
      </c>
      <c r="E85" s="37">
        <v>97346.99</v>
      </c>
      <c r="F85" s="37">
        <v>25134.12</v>
      </c>
      <c r="G85" s="37">
        <v>0</v>
      </c>
      <c r="H85" s="37">
        <v>154829.28</v>
      </c>
      <c r="I85" s="37">
        <v>751807</v>
      </c>
      <c r="J85" s="37">
        <v>2272.7199999999998</v>
      </c>
      <c r="K85" s="37">
        <v>120512.95</v>
      </c>
      <c r="L85" s="37">
        <v>81869.5</v>
      </c>
      <c r="M85" s="37">
        <v>412147.68</v>
      </c>
      <c r="N85" s="37">
        <v>357569.67</v>
      </c>
      <c r="O85" s="37">
        <v>144096.66</v>
      </c>
      <c r="P85" s="37">
        <v>20010.599999999999</v>
      </c>
      <c r="Q85" s="37">
        <v>36011.949999999997</v>
      </c>
      <c r="R85" s="37">
        <v>828892.48</v>
      </c>
      <c r="S85" s="37">
        <v>238.1</v>
      </c>
      <c r="T85" s="37">
        <v>19445.599999999999</v>
      </c>
      <c r="U85" s="37">
        <v>1271443.58</v>
      </c>
      <c r="V85" s="107">
        <v>5105203.04</v>
      </c>
    </row>
    <row r="86" spans="1:22">
      <c r="A86" s="48" t="s">
        <v>199</v>
      </c>
      <c r="B86" s="81">
        <v>248597.7</v>
      </c>
      <c r="C86" s="81">
        <v>605961.12</v>
      </c>
      <c r="D86" s="81">
        <v>0</v>
      </c>
      <c r="E86" s="81">
        <v>185152.21</v>
      </c>
      <c r="F86" s="81">
        <v>21660.85</v>
      </c>
      <c r="G86" s="81">
        <v>0</v>
      </c>
      <c r="H86" s="81">
        <v>155559.75</v>
      </c>
      <c r="I86" s="81">
        <v>725260.2</v>
      </c>
      <c r="J86" s="81">
        <v>6.65</v>
      </c>
      <c r="K86" s="81">
        <v>127113.26</v>
      </c>
      <c r="L86" s="81">
        <v>83201.41</v>
      </c>
      <c r="M86" s="81">
        <v>410253.1</v>
      </c>
      <c r="N86" s="81">
        <v>398915.46</v>
      </c>
      <c r="O86" s="81">
        <v>111619.77</v>
      </c>
      <c r="P86" s="81">
        <v>25524.03</v>
      </c>
      <c r="Q86" s="81">
        <v>10563.85</v>
      </c>
      <c r="R86" s="81">
        <v>941391.7</v>
      </c>
      <c r="S86" s="81">
        <v>140.22999999999999</v>
      </c>
      <c r="T86" s="81">
        <v>124948.09</v>
      </c>
      <c r="U86" s="81">
        <v>1393529.2</v>
      </c>
      <c r="V86" s="106">
        <v>5569398.5800000001</v>
      </c>
    </row>
    <row r="87" spans="1:22">
      <c r="A87" s="48" t="s">
        <v>200</v>
      </c>
      <c r="B87" s="42">
        <v>192857.64</v>
      </c>
      <c r="C87" s="42">
        <v>600365.75</v>
      </c>
      <c r="D87" s="105">
        <v>0</v>
      </c>
      <c r="E87" s="42">
        <v>53942.83</v>
      </c>
      <c r="F87" s="42">
        <v>13672.59</v>
      </c>
      <c r="G87" s="105">
        <v>0</v>
      </c>
      <c r="H87" s="42">
        <v>188076.35</v>
      </c>
      <c r="I87" s="42">
        <v>403535.2</v>
      </c>
      <c r="J87" s="42">
        <v>4545.45</v>
      </c>
      <c r="K87" s="42">
        <v>134232.54</v>
      </c>
      <c r="L87" s="42">
        <v>72508.899999999994</v>
      </c>
      <c r="M87" s="42">
        <v>521416.95</v>
      </c>
      <c r="N87" s="42">
        <v>408127.76</v>
      </c>
      <c r="O87" s="42">
        <v>55875.16</v>
      </c>
      <c r="P87" s="42">
        <v>12410.01</v>
      </c>
      <c r="Q87" s="42">
        <v>25707.98</v>
      </c>
      <c r="R87" s="42">
        <v>967279.61</v>
      </c>
      <c r="S87" s="42">
        <v>137.55000000000001</v>
      </c>
      <c r="T87" s="42">
        <v>19762.419999999998</v>
      </c>
      <c r="U87" s="105">
        <v>1355100.35</v>
      </c>
      <c r="V87" s="155">
        <v>5029555.04</v>
      </c>
    </row>
    <row r="88" spans="1:22">
      <c r="A88" s="48" t="s">
        <v>201</v>
      </c>
      <c r="B88" s="81">
        <v>270132.55</v>
      </c>
      <c r="C88" s="81">
        <v>826194.7</v>
      </c>
      <c r="D88" s="81">
        <v>0</v>
      </c>
      <c r="E88" s="81">
        <v>47353.03</v>
      </c>
      <c r="F88" s="81">
        <v>10778.7</v>
      </c>
      <c r="G88" s="81">
        <v>0</v>
      </c>
      <c r="H88" s="81">
        <v>235673.95</v>
      </c>
      <c r="I88" s="81">
        <v>210371</v>
      </c>
      <c r="J88" s="81">
        <v>0</v>
      </c>
      <c r="K88" s="81">
        <v>158203.67000000001</v>
      </c>
      <c r="L88" s="81">
        <v>103452.22</v>
      </c>
      <c r="M88" s="81">
        <v>446694.97</v>
      </c>
      <c r="N88" s="81">
        <v>346127.13</v>
      </c>
      <c r="O88" s="81">
        <v>163162.94</v>
      </c>
      <c r="P88" s="81">
        <v>32081.69</v>
      </c>
      <c r="Q88" s="81">
        <v>15708.41</v>
      </c>
      <c r="R88" s="81">
        <v>1049412.69</v>
      </c>
      <c r="S88" s="81">
        <v>365.74</v>
      </c>
      <c r="T88" s="81">
        <v>20527.650000000001</v>
      </c>
      <c r="U88" s="81">
        <v>1451244.31</v>
      </c>
      <c r="V88" s="106">
        <v>5387485.3499999996</v>
      </c>
    </row>
    <row r="89" spans="1:22">
      <c r="A89" s="48" t="s">
        <v>202</v>
      </c>
      <c r="B89" s="81">
        <v>285871.06</v>
      </c>
      <c r="C89" s="81">
        <v>669801.91</v>
      </c>
      <c r="D89" s="81">
        <v>0</v>
      </c>
      <c r="E89" s="81">
        <v>47387.94</v>
      </c>
      <c r="F89" s="81">
        <v>21943.05</v>
      </c>
      <c r="G89" s="81">
        <v>0</v>
      </c>
      <c r="H89" s="81">
        <v>224304.74</v>
      </c>
      <c r="I89" s="81">
        <v>780996.85</v>
      </c>
      <c r="J89" s="81">
        <v>0</v>
      </c>
      <c r="K89" s="81">
        <v>133545.63</v>
      </c>
      <c r="L89" s="81">
        <v>97017.9</v>
      </c>
      <c r="M89" s="81">
        <v>470314.55</v>
      </c>
      <c r="N89" s="81">
        <v>345731.74</v>
      </c>
      <c r="O89" s="81">
        <v>84297.35</v>
      </c>
      <c r="P89" s="81">
        <v>108458.69</v>
      </c>
      <c r="Q89" s="81">
        <v>8810.09</v>
      </c>
      <c r="R89" s="81">
        <v>1071476.72</v>
      </c>
      <c r="S89" s="81">
        <v>251.87</v>
      </c>
      <c r="T89" s="81">
        <v>62100</v>
      </c>
      <c r="U89" s="81">
        <v>1254572.22</v>
      </c>
      <c r="V89" s="106">
        <v>5666882.3099999996</v>
      </c>
    </row>
    <row r="90" spans="1:22">
      <c r="A90" s="48" t="s">
        <v>203</v>
      </c>
      <c r="B90" s="81">
        <v>322972.09999999998</v>
      </c>
      <c r="C90" s="81">
        <v>704405.08</v>
      </c>
      <c r="D90" s="81">
        <v>0</v>
      </c>
      <c r="E90" s="81">
        <v>94829.8</v>
      </c>
      <c r="F90" s="81">
        <v>24549.42</v>
      </c>
      <c r="G90" s="81">
        <v>0</v>
      </c>
      <c r="H90" s="81">
        <v>285029.58</v>
      </c>
      <c r="I90" s="81">
        <v>0</v>
      </c>
      <c r="J90" s="81">
        <v>6818</v>
      </c>
      <c r="K90" s="81">
        <v>141131.60999999999</v>
      </c>
      <c r="L90" s="81">
        <v>93419.76</v>
      </c>
      <c r="M90" s="81">
        <v>428702.79</v>
      </c>
      <c r="N90" s="81">
        <v>359261.08</v>
      </c>
      <c r="O90" s="81">
        <v>57627.81</v>
      </c>
      <c r="P90" s="81">
        <v>11963.7</v>
      </c>
      <c r="Q90" s="81">
        <v>21040.82</v>
      </c>
      <c r="R90" s="81">
        <v>966226.61</v>
      </c>
      <c r="S90" s="81">
        <v>837.83</v>
      </c>
      <c r="T90" s="81">
        <v>162.69</v>
      </c>
      <c r="U90" s="81">
        <v>1285758.98</v>
      </c>
      <c r="V90" s="106">
        <v>4804737.66</v>
      </c>
    </row>
    <row r="91" spans="1:22">
      <c r="A91" s="48" t="s">
        <v>204</v>
      </c>
      <c r="B91" s="37">
        <v>186221.24</v>
      </c>
      <c r="C91" s="37">
        <v>701044.98</v>
      </c>
      <c r="D91" s="37">
        <v>0</v>
      </c>
      <c r="E91" s="37">
        <v>165879.41</v>
      </c>
      <c r="F91" s="37">
        <v>22514.73</v>
      </c>
      <c r="G91" s="37">
        <v>0</v>
      </c>
      <c r="H91" s="37">
        <v>109005.61</v>
      </c>
      <c r="I91" s="37">
        <v>869006.7</v>
      </c>
      <c r="J91" s="37">
        <v>0</v>
      </c>
      <c r="K91" s="37">
        <v>166625.34</v>
      </c>
      <c r="L91" s="37">
        <v>85981.85</v>
      </c>
      <c r="M91" s="37">
        <v>520542.55</v>
      </c>
      <c r="N91" s="37">
        <v>371491.15</v>
      </c>
      <c r="O91" s="37">
        <v>70675.520000000004</v>
      </c>
      <c r="P91" s="37">
        <v>7047.61</v>
      </c>
      <c r="Q91" s="37">
        <v>15698.51</v>
      </c>
      <c r="R91" s="37">
        <v>989399.86</v>
      </c>
      <c r="S91" s="37">
        <v>21.85</v>
      </c>
      <c r="T91" s="37">
        <v>26868.18</v>
      </c>
      <c r="U91" s="81">
        <v>1212031.3999999999</v>
      </c>
      <c r="V91" s="106">
        <v>5520056.4900000002</v>
      </c>
    </row>
    <row r="92" spans="1:22">
      <c r="A92" s="48" t="s">
        <v>205</v>
      </c>
      <c r="B92" s="81">
        <v>166495.1</v>
      </c>
      <c r="C92" s="81">
        <v>658067.06999999995</v>
      </c>
      <c r="D92" s="81">
        <v>0</v>
      </c>
      <c r="E92" s="81">
        <v>103906.8</v>
      </c>
      <c r="F92" s="81">
        <v>25103.77</v>
      </c>
      <c r="G92" s="81">
        <v>0</v>
      </c>
      <c r="H92" s="81">
        <v>229098.79</v>
      </c>
      <c r="I92" s="81">
        <v>820470.65</v>
      </c>
      <c r="J92" s="81">
        <v>9071.9500000000007</v>
      </c>
      <c r="K92" s="81">
        <v>180560.57</v>
      </c>
      <c r="L92" s="81">
        <v>84218.05</v>
      </c>
      <c r="M92" s="81">
        <v>378625.99</v>
      </c>
      <c r="N92" s="81">
        <v>435223.58</v>
      </c>
      <c r="O92" s="81">
        <v>59553.120000000003</v>
      </c>
      <c r="P92" s="81">
        <v>7158.15</v>
      </c>
      <c r="Q92" s="81">
        <v>17010.88</v>
      </c>
      <c r="R92" s="81">
        <v>1104479.2</v>
      </c>
      <c r="S92" s="81">
        <v>458.35</v>
      </c>
      <c r="T92" s="81">
        <v>61.83</v>
      </c>
      <c r="U92" s="81">
        <v>1060020.6200000001</v>
      </c>
      <c r="V92" s="106">
        <v>5339584.47</v>
      </c>
    </row>
    <row r="93" spans="1:22">
      <c r="A93" s="48" t="s">
        <v>206</v>
      </c>
      <c r="B93" s="37">
        <v>285572</v>
      </c>
      <c r="C93" s="37">
        <v>576954.91</v>
      </c>
      <c r="D93" s="37">
        <v>0</v>
      </c>
      <c r="E93" s="37">
        <v>50724.26</v>
      </c>
      <c r="F93" s="37">
        <v>30234.39</v>
      </c>
      <c r="G93" s="37">
        <v>0</v>
      </c>
      <c r="H93" s="37">
        <v>220901.16</v>
      </c>
      <c r="I93" s="37">
        <v>14196</v>
      </c>
      <c r="J93" s="37">
        <v>0</v>
      </c>
      <c r="K93" s="37">
        <v>165855.96</v>
      </c>
      <c r="L93" s="37">
        <v>107857.04</v>
      </c>
      <c r="M93" s="37">
        <v>527859.53</v>
      </c>
      <c r="N93" s="37">
        <v>425200.2</v>
      </c>
      <c r="O93" s="37">
        <v>101705.94</v>
      </c>
      <c r="P93" s="37">
        <v>60650.6</v>
      </c>
      <c r="Q93" s="37">
        <v>31158.49</v>
      </c>
      <c r="R93" s="37">
        <v>1166551.1499999999</v>
      </c>
      <c r="S93" s="37">
        <v>223.8</v>
      </c>
      <c r="T93" s="37">
        <v>68362.179999999993</v>
      </c>
      <c r="U93" s="37">
        <v>892778.21</v>
      </c>
      <c r="V93" s="106">
        <v>4726785.82</v>
      </c>
    </row>
    <row r="94" spans="1:22">
      <c r="A94" s="89"/>
      <c r="B94" s="92">
        <f t="shared" ref="B94:V94" si="6">SUM(B82:B93)</f>
        <v>2825289.9</v>
      </c>
      <c r="C94" s="92">
        <f t="shared" si="6"/>
        <v>7475825.120000001</v>
      </c>
      <c r="D94" s="92">
        <f t="shared" si="6"/>
        <v>0</v>
      </c>
      <c r="E94" s="92">
        <f t="shared" si="6"/>
        <v>1254108.3</v>
      </c>
      <c r="F94" s="92">
        <f t="shared" si="6"/>
        <v>260473.28000000003</v>
      </c>
      <c r="G94" s="92">
        <f t="shared" si="6"/>
        <v>0</v>
      </c>
      <c r="H94" s="92">
        <f t="shared" si="6"/>
        <v>2077117.26</v>
      </c>
      <c r="I94" s="92">
        <f t="shared" si="6"/>
        <v>6392727.2400000002</v>
      </c>
      <c r="J94" s="92">
        <f t="shared" si="6"/>
        <v>22714.77</v>
      </c>
      <c r="K94" s="92">
        <f t="shared" si="6"/>
        <v>1747928.5700000003</v>
      </c>
      <c r="L94" s="92">
        <f t="shared" si="6"/>
        <v>1094246.2</v>
      </c>
      <c r="M94" s="92">
        <f t="shared" si="6"/>
        <v>5256971.4300000006</v>
      </c>
      <c r="N94" s="92">
        <f t="shared" si="6"/>
        <v>4703063.3199999994</v>
      </c>
      <c r="O94" s="92">
        <f t="shared" si="6"/>
        <v>1138625.8900000001</v>
      </c>
      <c r="P94" s="92">
        <f t="shared" si="6"/>
        <v>316527.88</v>
      </c>
      <c r="Q94" s="92">
        <f t="shared" si="6"/>
        <v>226770.53</v>
      </c>
      <c r="R94" s="92">
        <f t="shared" si="6"/>
        <v>12006980.08</v>
      </c>
      <c r="S94" s="92">
        <f t="shared" si="6"/>
        <v>3546.16</v>
      </c>
      <c r="T94" s="92">
        <f t="shared" si="6"/>
        <v>369788.72</v>
      </c>
      <c r="U94" s="92">
        <f t="shared" si="6"/>
        <v>14501896.750000004</v>
      </c>
      <c r="V94" s="62">
        <f t="shared" si="6"/>
        <v>61674601.400000006</v>
      </c>
    </row>
    <row r="95" spans="1:22">
      <c r="A95" s="48" t="s">
        <v>207</v>
      </c>
      <c r="B95" s="49">
        <v>178058.71</v>
      </c>
      <c r="C95" s="49">
        <v>533889.84</v>
      </c>
      <c r="D95" s="49">
        <v>0</v>
      </c>
      <c r="E95" s="49">
        <v>37467.599999999999</v>
      </c>
      <c r="F95" s="49">
        <v>16355.08</v>
      </c>
      <c r="G95" s="49">
        <v>0</v>
      </c>
      <c r="H95" s="49">
        <v>83186.36</v>
      </c>
      <c r="I95" s="49">
        <v>915351.55</v>
      </c>
      <c r="J95" s="49">
        <v>0</v>
      </c>
      <c r="K95" s="49">
        <v>134042.06</v>
      </c>
      <c r="L95" s="49">
        <v>76276.460000000006</v>
      </c>
      <c r="M95" s="49">
        <v>394539.35</v>
      </c>
      <c r="N95" s="49">
        <v>392869.79</v>
      </c>
      <c r="O95" s="49">
        <v>115147.48</v>
      </c>
      <c r="P95" s="49">
        <v>28500.18</v>
      </c>
      <c r="Q95" s="49">
        <v>12215.3</v>
      </c>
      <c r="R95" s="49" t="s">
        <v>217</v>
      </c>
      <c r="S95" s="49">
        <v>472.78</v>
      </c>
      <c r="T95" s="49">
        <v>262.48</v>
      </c>
      <c r="U95" s="49" t="s">
        <v>218</v>
      </c>
      <c r="V95" s="50">
        <v>5479802.9900000002</v>
      </c>
    </row>
    <row r="96" spans="1:22">
      <c r="A96" s="48" t="s">
        <v>219</v>
      </c>
      <c r="B96" s="37">
        <v>294541.57</v>
      </c>
      <c r="C96" s="37">
        <v>695531.67</v>
      </c>
      <c r="D96" s="37">
        <v>0</v>
      </c>
      <c r="E96" s="37">
        <v>163310.5</v>
      </c>
      <c r="F96" s="37">
        <v>27777.77</v>
      </c>
      <c r="G96" s="37">
        <v>0</v>
      </c>
      <c r="H96" s="37">
        <v>89764.61</v>
      </c>
      <c r="I96" s="37">
        <v>775468.32</v>
      </c>
      <c r="J96" s="37">
        <v>15</v>
      </c>
      <c r="K96" s="37">
        <v>132813.38</v>
      </c>
      <c r="L96" s="37">
        <v>115309.2</v>
      </c>
      <c r="M96" s="37">
        <v>304199.19</v>
      </c>
      <c r="N96" s="37">
        <v>393427.85</v>
      </c>
      <c r="O96" s="37">
        <v>64801.98</v>
      </c>
      <c r="P96" s="37">
        <v>28508.48</v>
      </c>
      <c r="Q96" s="37">
        <v>13911.01</v>
      </c>
      <c r="R96" s="37" t="s">
        <v>228</v>
      </c>
      <c r="S96" s="37">
        <v>0</v>
      </c>
      <c r="T96" s="37">
        <v>20645.580000000002</v>
      </c>
      <c r="U96" s="37" t="s">
        <v>229</v>
      </c>
      <c r="V96" s="106">
        <v>5397185.2999999998</v>
      </c>
    </row>
    <row r="97" spans="1:22">
      <c r="A97" s="48" t="s">
        <v>230</v>
      </c>
      <c r="B97" s="37">
        <v>164624.76999999999</v>
      </c>
      <c r="C97" s="37">
        <v>538461.92000000004</v>
      </c>
      <c r="D97" s="37">
        <v>0</v>
      </c>
      <c r="E97" s="37">
        <v>64507.88</v>
      </c>
      <c r="F97" s="37">
        <v>19920.14</v>
      </c>
      <c r="G97" s="37">
        <v>0</v>
      </c>
      <c r="H97" s="37">
        <v>223183.41</v>
      </c>
      <c r="I97" s="37">
        <v>28200.32</v>
      </c>
      <c r="J97" s="37">
        <v>0</v>
      </c>
      <c r="K97" s="37">
        <v>160102.45000000001</v>
      </c>
      <c r="L97" s="37">
        <v>122561.64</v>
      </c>
      <c r="M97" s="37">
        <v>282903.69</v>
      </c>
      <c r="N97" s="37">
        <v>390707.11</v>
      </c>
      <c r="O97" s="37">
        <v>110405.6</v>
      </c>
      <c r="P97" s="37">
        <v>12367.34</v>
      </c>
      <c r="Q97" s="37">
        <v>31282.73</v>
      </c>
      <c r="R97" s="37">
        <v>1259170.96</v>
      </c>
      <c r="S97" s="37">
        <v>652.79999999999995</v>
      </c>
      <c r="T97" s="37">
        <v>11.17</v>
      </c>
      <c r="U97" s="37">
        <v>1259096.78</v>
      </c>
      <c r="V97" s="106">
        <v>4668160.71</v>
      </c>
    </row>
    <row r="98" spans="1:22">
      <c r="A98" s="48" t="s">
        <v>233</v>
      </c>
      <c r="B98" s="37">
        <v>265727.40000000002</v>
      </c>
      <c r="C98" s="37">
        <v>578369.31999999995</v>
      </c>
      <c r="D98" s="37">
        <v>0</v>
      </c>
      <c r="E98" s="37">
        <v>323518.40000000002</v>
      </c>
      <c r="F98" s="37">
        <v>3779.16</v>
      </c>
      <c r="G98" s="37">
        <v>0</v>
      </c>
      <c r="H98" s="37">
        <v>196930.37</v>
      </c>
      <c r="I98" s="37">
        <v>637624.68000000005</v>
      </c>
      <c r="J98" s="37">
        <v>0</v>
      </c>
      <c r="K98" s="37">
        <v>151932.48000000001</v>
      </c>
      <c r="L98" s="37">
        <v>112015.25</v>
      </c>
      <c r="M98" s="37">
        <v>300890.18</v>
      </c>
      <c r="N98" s="37">
        <v>399846.31</v>
      </c>
      <c r="O98" s="37">
        <v>121576.25</v>
      </c>
      <c r="P98" s="37">
        <v>51456.49</v>
      </c>
      <c r="Q98" s="37">
        <v>20777.34</v>
      </c>
      <c r="R98" s="37">
        <v>1193305.42</v>
      </c>
      <c r="S98" s="37">
        <v>644.84</v>
      </c>
      <c r="T98" s="37">
        <v>148.69999999999999</v>
      </c>
      <c r="U98" s="37">
        <v>1258851.6100000001</v>
      </c>
      <c r="V98" s="106">
        <v>5617394.2000000002</v>
      </c>
    </row>
    <row r="99" spans="1:22">
      <c r="A99" s="48" t="s">
        <v>234</v>
      </c>
      <c r="B99" s="37">
        <v>184647.24</v>
      </c>
      <c r="C99" s="37">
        <v>671832.47</v>
      </c>
      <c r="D99" s="37">
        <v>0</v>
      </c>
      <c r="E99" s="37">
        <v>174362.88</v>
      </c>
      <c r="F99" s="37">
        <v>21867.3</v>
      </c>
      <c r="G99" s="37">
        <v>0</v>
      </c>
      <c r="H99" s="37">
        <v>140331.26</v>
      </c>
      <c r="I99" s="37">
        <v>479448.75</v>
      </c>
      <c r="J99" s="37">
        <v>0</v>
      </c>
      <c r="K99" s="37">
        <v>128229.69</v>
      </c>
      <c r="L99" s="37">
        <v>104967.82</v>
      </c>
      <c r="M99" s="37">
        <v>263905.43</v>
      </c>
      <c r="N99" s="37">
        <v>433326.49</v>
      </c>
      <c r="O99" s="37">
        <v>180837.84</v>
      </c>
      <c r="P99" s="37">
        <v>30653.16</v>
      </c>
      <c r="Q99" s="37">
        <v>19888.36</v>
      </c>
      <c r="R99" s="37">
        <v>1037275.87</v>
      </c>
      <c r="S99" s="37">
        <v>25.01</v>
      </c>
      <c r="T99" s="37">
        <v>10032.969999999999</v>
      </c>
      <c r="U99" s="37">
        <v>1177285.7</v>
      </c>
      <c r="V99" s="106">
        <v>5058918.24</v>
      </c>
    </row>
    <row r="100" spans="1:22">
      <c r="A100" s="48" t="s">
        <v>235</v>
      </c>
      <c r="B100" s="37">
        <v>309711.99</v>
      </c>
      <c r="C100" s="37">
        <v>747210.84</v>
      </c>
      <c r="D100" s="37">
        <v>0</v>
      </c>
      <c r="E100" s="37">
        <v>199331.72</v>
      </c>
      <c r="F100" s="37">
        <v>23597.62</v>
      </c>
      <c r="G100" s="37">
        <v>0</v>
      </c>
      <c r="H100" s="37">
        <v>212836.54</v>
      </c>
      <c r="I100" s="37">
        <v>1124640.6100000001</v>
      </c>
      <c r="J100" s="37">
        <v>0</v>
      </c>
      <c r="K100" s="37">
        <v>170962.69</v>
      </c>
      <c r="L100" s="37">
        <v>104839.42</v>
      </c>
      <c r="M100" s="37">
        <v>379436.64</v>
      </c>
      <c r="N100" s="37">
        <v>411725.81</v>
      </c>
      <c r="O100" s="37">
        <v>59570.92</v>
      </c>
      <c r="P100" s="37">
        <v>42160.160000000003</v>
      </c>
      <c r="Q100" s="37">
        <v>22012.32</v>
      </c>
      <c r="R100" s="37">
        <v>1227183.31</v>
      </c>
      <c r="S100" s="37">
        <v>0</v>
      </c>
      <c r="T100" s="37">
        <v>932.29</v>
      </c>
      <c r="U100" s="37">
        <v>1304854.81</v>
      </c>
      <c r="V100" s="106">
        <v>6341007.6900000004</v>
      </c>
    </row>
    <row r="101" spans="1:22">
      <c r="A101" s="48" t="s">
        <v>237</v>
      </c>
      <c r="B101" s="37">
        <v>361985.48</v>
      </c>
      <c r="C101" s="37">
        <v>951781.1</v>
      </c>
      <c r="D101" s="37">
        <v>0</v>
      </c>
      <c r="E101" s="37">
        <v>131595.42000000001</v>
      </c>
      <c r="F101" s="37">
        <v>40878.53</v>
      </c>
      <c r="G101" s="37">
        <v>0</v>
      </c>
      <c r="H101" s="37">
        <v>253363.15</v>
      </c>
      <c r="I101" s="37">
        <v>169379.6</v>
      </c>
      <c r="J101" s="37">
        <v>0</v>
      </c>
      <c r="K101" s="37">
        <v>232961.04</v>
      </c>
      <c r="L101" s="37">
        <v>105936.35</v>
      </c>
      <c r="M101" s="37">
        <v>449818.56</v>
      </c>
      <c r="N101" s="37">
        <v>447695.24</v>
      </c>
      <c r="O101" s="37">
        <v>94669.93</v>
      </c>
      <c r="P101" s="37">
        <v>32008.41</v>
      </c>
      <c r="Q101" s="37">
        <v>36154.660000000003</v>
      </c>
      <c r="R101" s="37">
        <v>1432775.75</v>
      </c>
      <c r="S101" s="37">
        <v>429.83</v>
      </c>
      <c r="T101" s="37">
        <v>29347.84</v>
      </c>
      <c r="U101" s="37">
        <v>1457356.56</v>
      </c>
      <c r="V101" s="106">
        <v>6228137.4500000002</v>
      </c>
    </row>
    <row r="102" spans="1:22">
      <c r="A102" s="48" t="s">
        <v>239</v>
      </c>
      <c r="B102" s="37">
        <v>156790.17000000001</v>
      </c>
      <c r="C102" s="37">
        <v>633514.28</v>
      </c>
      <c r="D102" s="37">
        <v>0</v>
      </c>
      <c r="E102" s="37">
        <v>89642.53</v>
      </c>
      <c r="F102" s="37">
        <v>21052.97</v>
      </c>
      <c r="G102" s="37">
        <v>0</v>
      </c>
      <c r="H102" s="37">
        <v>240366.2</v>
      </c>
      <c r="I102" s="37">
        <v>543916.66</v>
      </c>
      <c r="J102" s="37">
        <v>0</v>
      </c>
      <c r="K102" s="37">
        <v>228627.69</v>
      </c>
      <c r="L102" s="37">
        <v>117192.77</v>
      </c>
      <c r="M102" s="37">
        <v>559634.52</v>
      </c>
      <c r="N102" s="37">
        <v>345293.24</v>
      </c>
      <c r="O102" s="37">
        <v>79181.52</v>
      </c>
      <c r="P102" s="37">
        <v>95309.78</v>
      </c>
      <c r="Q102" s="37">
        <v>19915.82</v>
      </c>
      <c r="R102" s="37">
        <v>1362531.09</v>
      </c>
      <c r="S102" s="37">
        <v>328.75</v>
      </c>
      <c r="T102" s="37">
        <v>29206.15</v>
      </c>
      <c r="U102" s="37">
        <v>1266992.8700000001</v>
      </c>
      <c r="V102" s="106">
        <v>5789497.0099999998</v>
      </c>
    </row>
    <row r="103" spans="1:22">
      <c r="A103" s="48" t="s">
        <v>242</v>
      </c>
      <c r="B103" s="37">
        <v>284546.93</v>
      </c>
      <c r="C103" s="37">
        <v>843744.55</v>
      </c>
      <c r="D103" s="37">
        <v>0</v>
      </c>
      <c r="E103" s="37">
        <v>63946.17</v>
      </c>
      <c r="F103" s="37">
        <v>37383.129999999997</v>
      </c>
      <c r="G103" s="37">
        <v>0</v>
      </c>
      <c r="H103" s="37">
        <v>148155.6</v>
      </c>
      <c r="I103" s="37">
        <v>66056</v>
      </c>
      <c r="J103" s="37">
        <v>0</v>
      </c>
      <c r="K103" s="37">
        <v>215696.94</v>
      </c>
      <c r="L103" s="37">
        <v>122712.42</v>
      </c>
      <c r="M103" s="37">
        <v>430629.11</v>
      </c>
      <c r="N103" s="37">
        <v>213787.99</v>
      </c>
      <c r="O103" s="37">
        <v>114461.48</v>
      </c>
      <c r="P103" s="37">
        <v>29889</v>
      </c>
      <c r="Q103" s="37">
        <v>28821.21</v>
      </c>
      <c r="R103" s="37">
        <v>1280673.27</v>
      </c>
      <c r="S103" s="37">
        <v>90</v>
      </c>
      <c r="T103" s="37">
        <v>87397.119999999995</v>
      </c>
      <c r="U103" s="37">
        <v>1231046.8899999999</v>
      </c>
      <c r="V103" s="106">
        <v>5199037.8099999996</v>
      </c>
    </row>
    <row r="104" spans="1:22">
      <c r="A104" s="48" t="s">
        <v>245</v>
      </c>
      <c r="B104" s="81">
        <v>249298.64</v>
      </c>
      <c r="C104" s="81">
        <v>652376.32999999996</v>
      </c>
      <c r="D104" s="81">
        <v>0</v>
      </c>
      <c r="E104" s="81">
        <v>23210.16</v>
      </c>
      <c r="F104" s="81">
        <v>21548.79</v>
      </c>
      <c r="G104" s="81">
        <v>0</v>
      </c>
      <c r="H104" s="81">
        <v>236350.9</v>
      </c>
      <c r="I104" s="81">
        <v>362658.88</v>
      </c>
      <c r="J104" s="81">
        <v>0</v>
      </c>
      <c r="K104" s="81">
        <v>213169.2</v>
      </c>
      <c r="L104" s="81">
        <v>106969.39</v>
      </c>
      <c r="M104" s="81">
        <v>522871.76</v>
      </c>
      <c r="N104" s="81">
        <v>257894.97</v>
      </c>
      <c r="O104" s="81">
        <v>141744.95999999999</v>
      </c>
      <c r="P104" s="81">
        <v>27466.31</v>
      </c>
      <c r="Q104" s="81">
        <v>28624.799999999999</v>
      </c>
      <c r="R104" s="81">
        <v>1472721.87</v>
      </c>
      <c r="S104" s="81">
        <v>356.02</v>
      </c>
      <c r="T104" s="81">
        <v>179.11</v>
      </c>
      <c r="U104" s="81">
        <v>1361895.7</v>
      </c>
      <c r="V104" s="106">
        <v>5679337.79</v>
      </c>
    </row>
    <row r="105" spans="1:22">
      <c r="A105" s="48" t="s">
        <v>248</v>
      </c>
      <c r="B105" s="37">
        <v>239225.89</v>
      </c>
      <c r="C105" s="37">
        <v>730908.7</v>
      </c>
      <c r="D105" s="37">
        <v>0</v>
      </c>
      <c r="E105" s="37">
        <v>163374.57999999999</v>
      </c>
      <c r="F105" s="37">
        <v>17702.560000000001</v>
      </c>
      <c r="G105" s="37">
        <v>1</v>
      </c>
      <c r="H105" s="37">
        <v>274187.88</v>
      </c>
      <c r="I105" s="37">
        <v>111636</v>
      </c>
      <c r="J105" s="37">
        <v>0</v>
      </c>
      <c r="K105" s="37">
        <v>220866.12</v>
      </c>
      <c r="L105" s="37">
        <v>116143.17</v>
      </c>
      <c r="M105" s="37">
        <v>543401.44999999995</v>
      </c>
      <c r="N105" s="37">
        <v>335488.84999999998</v>
      </c>
      <c r="O105" s="37">
        <v>101545.99</v>
      </c>
      <c r="P105" s="37">
        <v>18597.22</v>
      </c>
      <c r="Q105" s="37">
        <v>24478.26</v>
      </c>
      <c r="R105" s="37">
        <v>1225169.19</v>
      </c>
      <c r="S105" s="37">
        <v>692.01</v>
      </c>
      <c r="T105" s="37">
        <v>20546.23</v>
      </c>
      <c r="U105" s="37">
        <v>1217593.6000000001</v>
      </c>
      <c r="V105" s="106">
        <v>5361558.7</v>
      </c>
    </row>
    <row r="106" spans="1:22">
      <c r="A106" s="48" t="s">
        <v>252</v>
      </c>
      <c r="B106" s="81">
        <v>180694.26</v>
      </c>
      <c r="C106" s="81">
        <v>729531.07</v>
      </c>
      <c r="D106" s="37">
        <v>0</v>
      </c>
      <c r="E106" s="81">
        <v>229236.47</v>
      </c>
      <c r="F106" s="81">
        <v>11292.8</v>
      </c>
      <c r="G106" s="37">
        <v>0</v>
      </c>
      <c r="H106" s="81">
        <v>226396.07</v>
      </c>
      <c r="I106" s="81">
        <v>28948.6</v>
      </c>
      <c r="J106" s="37">
        <v>0</v>
      </c>
      <c r="K106" s="37">
        <v>171729.65</v>
      </c>
      <c r="L106" s="37">
        <v>119699.08</v>
      </c>
      <c r="M106" s="37">
        <v>580371.31999999995</v>
      </c>
      <c r="N106" s="37">
        <v>358171.59</v>
      </c>
      <c r="O106" s="81">
        <v>82164.39</v>
      </c>
      <c r="P106" s="37">
        <v>72150.41</v>
      </c>
      <c r="Q106" s="37">
        <v>22536.720000000001</v>
      </c>
      <c r="R106" s="37">
        <v>1681893.08</v>
      </c>
      <c r="S106" s="37">
        <v>1975.39</v>
      </c>
      <c r="T106" s="37">
        <v>30141.37</v>
      </c>
      <c r="U106" s="37">
        <v>1447082.99</v>
      </c>
      <c r="V106" s="106">
        <v>5974015.2599999998</v>
      </c>
    </row>
    <row r="107" spans="1:22">
      <c r="A107" s="89"/>
      <c r="B107" s="92">
        <f t="shared" ref="B107:V107" si="7">SUM(B95:B106)</f>
        <v>2869853.05</v>
      </c>
      <c r="C107" s="92">
        <f t="shared" si="7"/>
        <v>8307152.0899999999</v>
      </c>
      <c r="D107" s="92">
        <f t="shared" si="7"/>
        <v>0</v>
      </c>
      <c r="E107" s="92">
        <f t="shared" si="7"/>
        <v>1663504.3099999998</v>
      </c>
      <c r="F107" s="92">
        <f t="shared" si="7"/>
        <v>263155.84999999998</v>
      </c>
      <c r="G107" s="92">
        <f t="shared" si="7"/>
        <v>1</v>
      </c>
      <c r="H107" s="92">
        <f t="shared" si="7"/>
        <v>2325052.3499999996</v>
      </c>
      <c r="I107" s="92">
        <f t="shared" si="7"/>
        <v>5243329.97</v>
      </c>
      <c r="J107" s="92">
        <f t="shared" si="7"/>
        <v>15</v>
      </c>
      <c r="K107" s="92">
        <f t="shared" si="7"/>
        <v>2161133.3899999997</v>
      </c>
      <c r="L107" s="92">
        <f t="shared" si="7"/>
        <v>1324622.97</v>
      </c>
      <c r="M107" s="92">
        <f t="shared" si="7"/>
        <v>5012601.2</v>
      </c>
      <c r="N107" s="92">
        <f t="shared" si="7"/>
        <v>4380235.24</v>
      </c>
      <c r="O107" s="92">
        <f t="shared" si="7"/>
        <v>1266108.3399999999</v>
      </c>
      <c r="P107" s="92">
        <f t="shared" si="7"/>
        <v>469066.94000000006</v>
      </c>
      <c r="Q107" s="92">
        <f t="shared" si="7"/>
        <v>280618.53000000003</v>
      </c>
      <c r="R107" s="92">
        <f t="shared" si="7"/>
        <v>13172699.809999999</v>
      </c>
      <c r="S107" s="92">
        <f t="shared" si="7"/>
        <v>5667.43</v>
      </c>
      <c r="T107" s="92">
        <f t="shared" si="7"/>
        <v>228851.00999999998</v>
      </c>
      <c r="U107" s="92">
        <f t="shared" si="7"/>
        <v>12982057.51</v>
      </c>
      <c r="V107" s="62">
        <f t="shared" si="7"/>
        <v>66794053.149999999</v>
      </c>
    </row>
    <row r="108" spans="1:22" s="134" customFormat="1">
      <c r="A108" s="141" t="s">
        <v>259</v>
      </c>
      <c r="B108" s="138">
        <v>207619.93</v>
      </c>
      <c r="C108" s="138">
        <v>562140.97</v>
      </c>
      <c r="D108" s="138">
        <v>0</v>
      </c>
      <c r="E108" s="138">
        <v>9961.5499999999993</v>
      </c>
      <c r="F108" s="138">
        <v>20314.41</v>
      </c>
      <c r="G108" s="138">
        <v>0</v>
      </c>
      <c r="H108" s="138">
        <v>61883.54</v>
      </c>
      <c r="I108" s="138">
        <v>490314.16</v>
      </c>
      <c r="J108" s="138">
        <v>0</v>
      </c>
      <c r="K108" s="138">
        <v>153505.29</v>
      </c>
      <c r="L108" s="138">
        <v>120750.31</v>
      </c>
      <c r="M108" s="138">
        <v>503811.66</v>
      </c>
      <c r="N108" s="138">
        <v>292076.73</v>
      </c>
      <c r="O108" s="138">
        <v>80130.570000000007</v>
      </c>
      <c r="P108" s="138">
        <v>27395.119999999999</v>
      </c>
      <c r="Q108" s="138">
        <v>21408.46</v>
      </c>
      <c r="R108" s="138">
        <v>1402184.07</v>
      </c>
      <c r="S108" s="138">
        <v>20.3</v>
      </c>
      <c r="T108" s="138">
        <v>156.1</v>
      </c>
      <c r="U108" s="138">
        <v>1359467.65</v>
      </c>
      <c r="V108" s="107">
        <f>SUM(Tabla7[[#This Row],[ 0401100000]:[ 0406909000]])</f>
        <v>5313140.82</v>
      </c>
    </row>
    <row r="109" spans="1:22" s="134" customFormat="1">
      <c r="A109" s="141" t="s">
        <v>311</v>
      </c>
      <c r="B109" s="138">
        <v>231037.24</v>
      </c>
      <c r="C109" s="138">
        <v>578071.81000000006</v>
      </c>
      <c r="D109" s="138">
        <v>0</v>
      </c>
      <c r="E109" s="138">
        <v>68045.14</v>
      </c>
      <c r="F109" s="138">
        <v>11650.28</v>
      </c>
      <c r="G109" s="138">
        <v>0</v>
      </c>
      <c r="H109" s="138">
        <v>114319.36</v>
      </c>
      <c r="I109" s="138">
        <v>516126.07</v>
      </c>
      <c r="J109" s="138">
        <v>0</v>
      </c>
      <c r="K109" s="138">
        <v>165725.54</v>
      </c>
      <c r="L109" s="138">
        <v>121091.43</v>
      </c>
      <c r="M109" s="138">
        <v>397429.27</v>
      </c>
      <c r="N109" s="138">
        <v>201021.18</v>
      </c>
      <c r="O109" s="138">
        <v>39738.15</v>
      </c>
      <c r="P109" s="138">
        <v>36169.370000000003</v>
      </c>
      <c r="Q109" s="138">
        <v>21350.5</v>
      </c>
      <c r="R109" s="138">
        <v>1460396.54</v>
      </c>
      <c r="S109" s="138">
        <v>462.87</v>
      </c>
      <c r="T109" s="138">
        <v>267.38</v>
      </c>
      <c r="U109" s="138">
        <v>1306309.6499999999</v>
      </c>
      <c r="V109" s="107">
        <f>SUM(Tabla7[[#This Row],[ 0401100000]:[ 0406909000]])</f>
        <v>5269211.78</v>
      </c>
    </row>
    <row r="110" spans="1:22" s="134" customFormat="1">
      <c r="A110" s="141" t="s">
        <v>371</v>
      </c>
      <c r="B110" s="138">
        <v>226622.45</v>
      </c>
      <c r="C110" s="138">
        <v>508235.4</v>
      </c>
      <c r="D110" s="138">
        <v>0</v>
      </c>
      <c r="E110" s="138">
        <v>123962.01</v>
      </c>
      <c r="F110" s="138">
        <v>12160.44</v>
      </c>
      <c r="G110" s="138">
        <v>0</v>
      </c>
      <c r="H110" s="138">
        <v>223913.56</v>
      </c>
      <c r="I110" s="138">
        <v>253537.76</v>
      </c>
      <c r="J110" s="138">
        <v>0</v>
      </c>
      <c r="K110" s="138">
        <v>219818.65</v>
      </c>
      <c r="L110" s="138">
        <v>133427.42000000001</v>
      </c>
      <c r="M110" s="138">
        <v>448581.79</v>
      </c>
      <c r="N110" s="138">
        <v>168127.44</v>
      </c>
      <c r="O110" s="138">
        <v>90006.34</v>
      </c>
      <c r="P110" s="138">
        <v>50971.05</v>
      </c>
      <c r="Q110" s="138">
        <v>14986.46</v>
      </c>
      <c r="R110" s="138" t="s">
        <v>405</v>
      </c>
      <c r="S110" s="138">
        <v>241.66</v>
      </c>
      <c r="T110" s="138">
        <v>20671.669999999998</v>
      </c>
      <c r="U110" s="138" t="s">
        <v>406</v>
      </c>
      <c r="V110" s="107">
        <f>SUM(Tabla7[[#This Row],[ 0401100000]:[ 0406909000]])</f>
        <v>2495264.0999999996</v>
      </c>
    </row>
    <row r="111" spans="1:22" s="134" customFormat="1">
      <c r="A111" s="141" t="s">
        <v>408</v>
      </c>
      <c r="B111" s="138">
        <v>175708.92</v>
      </c>
      <c r="C111" s="138">
        <v>621671.27</v>
      </c>
      <c r="D111" s="138">
        <v>0</v>
      </c>
      <c r="E111" s="138">
        <v>89788.4</v>
      </c>
      <c r="F111" s="138">
        <v>22010.19</v>
      </c>
      <c r="G111" s="138">
        <v>0</v>
      </c>
      <c r="H111" s="138">
        <v>144856.76</v>
      </c>
      <c r="I111" s="138">
        <v>461998.24</v>
      </c>
      <c r="J111" s="138">
        <v>0</v>
      </c>
      <c r="K111" s="138">
        <v>121627.13</v>
      </c>
      <c r="L111" s="138">
        <v>115481.75</v>
      </c>
      <c r="M111" s="138">
        <v>389177.04</v>
      </c>
      <c r="N111" s="138">
        <v>106431.17</v>
      </c>
      <c r="O111" s="138">
        <v>18027.77</v>
      </c>
      <c r="P111" s="138">
        <v>67558.23</v>
      </c>
      <c r="Q111" s="138">
        <v>17793.16</v>
      </c>
      <c r="R111" s="138">
        <v>1778164.06</v>
      </c>
      <c r="S111" s="138">
        <v>186.27</v>
      </c>
      <c r="T111" s="138">
        <v>22015.42</v>
      </c>
      <c r="U111" s="138">
        <v>1362639.25</v>
      </c>
      <c r="V111" s="107">
        <f>SUM(Tabla7[[#This Row],[ 0401100000]:[ 0406909000]])</f>
        <v>5515135.0300000003</v>
      </c>
    </row>
    <row r="112" spans="1:22" s="134" customFormat="1">
      <c r="A112" s="141" t="s">
        <v>410</v>
      </c>
      <c r="B112" s="138">
        <v>167444.54</v>
      </c>
      <c r="C112" s="138">
        <v>541091.76</v>
      </c>
      <c r="D112" s="138">
        <v>0</v>
      </c>
      <c r="E112" s="138">
        <v>138628.96</v>
      </c>
      <c r="F112" s="138">
        <v>11836.87</v>
      </c>
      <c r="G112" s="138">
        <v>0</v>
      </c>
      <c r="H112" s="138">
        <v>190387.71</v>
      </c>
      <c r="I112" s="138">
        <v>251053.76</v>
      </c>
      <c r="J112" s="138">
        <v>0</v>
      </c>
      <c r="K112" s="138">
        <v>142177.49</v>
      </c>
      <c r="L112" s="138">
        <v>102738.86</v>
      </c>
      <c r="M112" s="138">
        <v>463485.57</v>
      </c>
      <c r="N112" s="138">
        <v>115406.2</v>
      </c>
      <c r="O112" s="138">
        <v>20216.32</v>
      </c>
      <c r="P112" s="138">
        <v>56814.77</v>
      </c>
      <c r="Q112" s="138">
        <v>21256.799999999999</v>
      </c>
      <c r="R112" s="138">
        <v>4231468.92</v>
      </c>
      <c r="S112" s="138">
        <v>1044.0999999999999</v>
      </c>
      <c r="T112" s="138">
        <v>76849.75</v>
      </c>
      <c r="U112" s="138">
        <v>1545164.46</v>
      </c>
      <c r="V112" s="107">
        <f>SUM(Tabla7[[#This Row],[ 0401100000]:[ 0406909000]])</f>
        <v>8077066.8399999989</v>
      </c>
    </row>
    <row r="113" spans="1:22" s="134" customFormat="1">
      <c r="A113" s="141" t="s">
        <v>412</v>
      </c>
      <c r="B113" s="138">
        <v>349119.09</v>
      </c>
      <c r="C113" s="138">
        <v>938058.69</v>
      </c>
      <c r="D113" s="138">
        <v>0</v>
      </c>
      <c r="E113" s="138">
        <v>200987.16</v>
      </c>
      <c r="F113" s="138">
        <v>41004.07</v>
      </c>
      <c r="G113" s="138">
        <v>0</v>
      </c>
      <c r="H113" s="138">
        <v>206435.13</v>
      </c>
      <c r="I113" s="138">
        <v>0</v>
      </c>
      <c r="J113" s="138">
        <v>0</v>
      </c>
      <c r="K113" s="138">
        <v>178191.5</v>
      </c>
      <c r="L113" s="138">
        <v>106131.95</v>
      </c>
      <c r="M113" s="138">
        <v>440326.52</v>
      </c>
      <c r="N113" s="138">
        <v>57903.360000000001</v>
      </c>
      <c r="O113" s="138">
        <v>20200</v>
      </c>
      <c r="P113" s="138">
        <v>62210.76</v>
      </c>
      <c r="Q113" s="138">
        <v>22308.65</v>
      </c>
      <c r="R113" s="138">
        <v>2064052.6</v>
      </c>
      <c r="S113" s="138">
        <v>638.01</v>
      </c>
      <c r="T113" s="138">
        <v>20809.66</v>
      </c>
      <c r="U113" s="138">
        <v>1622297.65</v>
      </c>
      <c r="V113" s="107">
        <f>SUM(Tabla7[[#This Row],[ 0401100000]:[ 0406909000]])</f>
        <v>6330674.8000000007</v>
      </c>
    </row>
    <row r="114" spans="1:22" s="134" customFormat="1">
      <c r="A114" s="141" t="s">
        <v>414</v>
      </c>
      <c r="B114" s="138">
        <v>329481.62</v>
      </c>
      <c r="C114" s="138">
        <v>792471.27</v>
      </c>
      <c r="D114" s="138">
        <v>0</v>
      </c>
      <c r="E114" s="138">
        <v>89948.93</v>
      </c>
      <c r="F114" s="138">
        <v>31443.94</v>
      </c>
      <c r="G114" s="138">
        <v>0</v>
      </c>
      <c r="H114" s="138">
        <v>180152.76</v>
      </c>
      <c r="I114" s="138">
        <v>236141.6</v>
      </c>
      <c r="J114" s="138">
        <v>0</v>
      </c>
      <c r="K114" s="138">
        <v>186481.66</v>
      </c>
      <c r="L114" s="138">
        <v>107151.21</v>
      </c>
      <c r="M114" s="138">
        <v>564126.06000000006</v>
      </c>
      <c r="N114" s="138">
        <v>54245.54</v>
      </c>
      <c r="O114" s="138">
        <v>30259.19</v>
      </c>
      <c r="P114" s="138">
        <v>70260.19</v>
      </c>
      <c r="Q114" s="138">
        <v>16183.46</v>
      </c>
      <c r="R114" s="138">
        <v>2052933.21</v>
      </c>
      <c r="S114" s="138">
        <v>0</v>
      </c>
      <c r="T114" s="138">
        <v>21753.37</v>
      </c>
      <c r="U114" s="138">
        <v>1244655.6299999999</v>
      </c>
      <c r="V114" s="107">
        <f>SUM(Tabla7[[#This Row],[ 0401100000]:[ 0406909000]])</f>
        <v>6007689.6399999997</v>
      </c>
    </row>
    <row r="115" spans="1:22" s="134" customFormat="1">
      <c r="A115" s="141" t="s">
        <v>416</v>
      </c>
      <c r="B115" s="138">
        <v>232648.19</v>
      </c>
      <c r="C115" s="138">
        <v>677867.02</v>
      </c>
      <c r="D115" s="138">
        <v>0</v>
      </c>
      <c r="E115" s="138">
        <v>96057.34</v>
      </c>
      <c r="F115" s="138">
        <v>24004.26</v>
      </c>
      <c r="G115" s="138">
        <v>0</v>
      </c>
      <c r="H115" s="138">
        <v>173273.21</v>
      </c>
      <c r="I115" s="138">
        <v>53792</v>
      </c>
      <c r="J115" s="138">
        <v>0</v>
      </c>
      <c r="K115" s="138">
        <v>241913.33</v>
      </c>
      <c r="L115" s="138">
        <v>135674.76</v>
      </c>
      <c r="M115" s="138">
        <v>595289.97</v>
      </c>
      <c r="N115" s="138">
        <v>48443.34</v>
      </c>
      <c r="O115" s="138">
        <v>50393.919999999998</v>
      </c>
      <c r="P115" s="138">
        <v>44550.21</v>
      </c>
      <c r="Q115" s="138">
        <v>26511.69</v>
      </c>
      <c r="R115" s="138">
        <v>1614626.13</v>
      </c>
      <c r="S115" s="138">
        <v>102.35</v>
      </c>
      <c r="T115" s="138">
        <v>1590.15</v>
      </c>
      <c r="U115" s="138">
        <v>723668.15</v>
      </c>
      <c r="V115" s="107">
        <f>SUM(Tabla7[[#This Row],[ 0401100000]:[ 0406909000]])</f>
        <v>4740406.0199999996</v>
      </c>
    </row>
    <row r="116" spans="1:22" s="134" customFormat="1">
      <c r="A116" s="141" t="s">
        <v>425</v>
      </c>
      <c r="B116" s="138">
        <v>267391.84000000003</v>
      </c>
      <c r="C116" s="138">
        <v>935032.26</v>
      </c>
      <c r="D116" s="138">
        <v>0</v>
      </c>
      <c r="E116" s="138">
        <v>86002.86</v>
      </c>
      <c r="F116" s="138">
        <v>33012.69</v>
      </c>
      <c r="G116" s="138">
        <v>0</v>
      </c>
      <c r="H116" s="138">
        <v>248313.44</v>
      </c>
      <c r="I116" s="138">
        <v>0</v>
      </c>
      <c r="J116" s="138">
        <v>0</v>
      </c>
      <c r="K116" s="138">
        <v>222445.19</v>
      </c>
      <c r="L116" s="138">
        <v>121765.48</v>
      </c>
      <c r="M116" s="138">
        <v>558824.67000000004</v>
      </c>
      <c r="N116" s="138">
        <v>37464.400000000001</v>
      </c>
      <c r="O116" s="138">
        <v>20265.28</v>
      </c>
      <c r="P116" s="138">
        <v>31002.57</v>
      </c>
      <c r="Q116" s="138">
        <v>16663.810000000001</v>
      </c>
      <c r="R116" s="138">
        <v>2046152.02</v>
      </c>
      <c r="S116" s="138">
        <v>90.45</v>
      </c>
      <c r="T116" s="138">
        <v>12584.05</v>
      </c>
      <c r="U116" s="138">
        <v>676456.26</v>
      </c>
      <c r="V116" s="107">
        <f>SUM(Tabla7[[#This Row],[ 0401100000]:[ 0406909000]])</f>
        <v>5313467.2699999996</v>
      </c>
    </row>
    <row r="117" spans="1:22" s="134" customFormat="1">
      <c r="A117" s="141" t="s">
        <v>427</v>
      </c>
      <c r="B117" s="138">
        <v>212769.55</v>
      </c>
      <c r="C117" s="138">
        <v>721650.71</v>
      </c>
      <c r="D117" s="138">
        <v>0</v>
      </c>
      <c r="E117" s="138">
        <v>229203.45</v>
      </c>
      <c r="F117" s="138">
        <v>18893.88</v>
      </c>
      <c r="G117" s="138">
        <v>0</v>
      </c>
      <c r="H117" s="138">
        <v>206644.12</v>
      </c>
      <c r="I117" s="138">
        <v>315693.40000000002</v>
      </c>
      <c r="J117" s="138">
        <v>1</v>
      </c>
      <c r="K117" s="138">
        <v>186634.69</v>
      </c>
      <c r="L117" s="138">
        <v>111240.15</v>
      </c>
      <c r="M117" s="138">
        <v>506278.49</v>
      </c>
      <c r="N117" s="138">
        <v>35175.22</v>
      </c>
      <c r="O117" s="138">
        <v>30242.880000000001</v>
      </c>
      <c r="P117" s="138">
        <v>47054.68</v>
      </c>
      <c r="Q117" s="138">
        <v>21391.78</v>
      </c>
      <c r="R117" s="138">
        <v>2126882.4700000002</v>
      </c>
      <c r="S117" s="138">
        <v>54</v>
      </c>
      <c r="T117" s="138">
        <v>1535.11</v>
      </c>
      <c r="U117" s="138">
        <v>804436.82</v>
      </c>
      <c r="V117" s="107">
        <f>SUM(Tabla7[[#This Row],[ 0401100000]:[ 0406909000]])</f>
        <v>5575782.4000000004</v>
      </c>
    </row>
    <row r="118" spans="1:22" s="134" customFormat="1">
      <c r="A118" s="141" t="s">
        <v>429</v>
      </c>
      <c r="B118" s="138">
        <v>280226.33</v>
      </c>
      <c r="C118" s="138">
        <v>823593.16</v>
      </c>
      <c r="D118" s="138">
        <v>0</v>
      </c>
      <c r="E118" s="138">
        <v>188583.66</v>
      </c>
      <c r="F118" s="138">
        <v>19354.330000000002</v>
      </c>
      <c r="G118" s="138">
        <v>0</v>
      </c>
      <c r="H118" s="138">
        <v>260168.1</v>
      </c>
      <c r="I118" s="138">
        <v>485684.1</v>
      </c>
      <c r="J118" s="138">
        <v>0</v>
      </c>
      <c r="K118" s="138">
        <v>199980.36</v>
      </c>
      <c r="L118" s="138">
        <v>137023.87</v>
      </c>
      <c r="M118" s="138">
        <v>437979.08</v>
      </c>
      <c r="N118" s="138">
        <v>59366.44</v>
      </c>
      <c r="O118" s="138">
        <v>40334.720000000001</v>
      </c>
      <c r="P118" s="138">
        <v>38827.14</v>
      </c>
      <c r="Q118" s="138">
        <v>25622.83</v>
      </c>
      <c r="R118" s="138">
        <v>1500487.63</v>
      </c>
      <c r="S118" s="138">
        <v>418.05</v>
      </c>
      <c r="T118" s="138">
        <v>37827.339999999997</v>
      </c>
      <c r="U118" s="138">
        <v>920186.86</v>
      </c>
      <c r="V118" s="107">
        <f>SUM(Tabla7[[#This Row],[ 0401100000]:[ 0406909000]])</f>
        <v>5455664</v>
      </c>
    </row>
    <row r="119" spans="1:22" s="134" customFormat="1">
      <c r="A119" s="141" t="s">
        <v>431</v>
      </c>
      <c r="B119" s="138">
        <v>273327.40000000002</v>
      </c>
      <c r="C119" s="138">
        <v>820481.11</v>
      </c>
      <c r="D119" s="138">
        <v>0</v>
      </c>
      <c r="E119" s="138">
        <v>147149.01999999999</v>
      </c>
      <c r="F119" s="138">
        <v>36808.68</v>
      </c>
      <c r="G119" s="138">
        <v>0</v>
      </c>
      <c r="H119" s="138">
        <v>253344.73</v>
      </c>
      <c r="I119" s="138">
        <v>267296</v>
      </c>
      <c r="J119" s="138">
        <v>0</v>
      </c>
      <c r="K119" s="138">
        <v>137447.70000000001</v>
      </c>
      <c r="L119" s="138">
        <v>143233.87</v>
      </c>
      <c r="M119" s="138">
        <v>395465.02</v>
      </c>
      <c r="N119" s="138">
        <v>63430.66</v>
      </c>
      <c r="O119" s="138">
        <v>30226.560000000001</v>
      </c>
      <c r="P119" s="138">
        <v>45931.33</v>
      </c>
      <c r="Q119" s="138">
        <v>21102.55</v>
      </c>
      <c r="R119" s="138">
        <v>1854785.46</v>
      </c>
      <c r="S119" s="138">
        <v>855.18</v>
      </c>
      <c r="T119" s="138">
        <v>44264.21</v>
      </c>
      <c r="U119" s="138">
        <v>1314250.4099999999</v>
      </c>
      <c r="V119" s="107">
        <v>5849399.8899999997</v>
      </c>
    </row>
    <row r="120" spans="1:22">
      <c r="A120" s="89"/>
      <c r="B120" s="122">
        <f>+SUM(B108:B119)</f>
        <v>2953397.0999999996</v>
      </c>
      <c r="C120" s="122">
        <f t="shared" ref="C120:V120" si="8">+SUM(C108:C119)</f>
        <v>8520365.4299999997</v>
      </c>
      <c r="D120" s="122">
        <f t="shared" si="8"/>
        <v>0</v>
      </c>
      <c r="E120" s="122">
        <f t="shared" si="8"/>
        <v>1468318.4799999997</v>
      </c>
      <c r="F120" s="122">
        <f t="shared" si="8"/>
        <v>282494.04000000004</v>
      </c>
      <c r="G120" s="122">
        <f t="shared" si="8"/>
        <v>0</v>
      </c>
      <c r="H120" s="122">
        <f t="shared" si="8"/>
        <v>2263692.42</v>
      </c>
      <c r="I120" s="122">
        <f t="shared" si="8"/>
        <v>3331637.09</v>
      </c>
      <c r="J120" s="122">
        <f t="shared" si="8"/>
        <v>1</v>
      </c>
      <c r="K120" s="122">
        <f t="shared" si="8"/>
        <v>2155948.5300000003</v>
      </c>
      <c r="L120" s="122">
        <f t="shared" si="8"/>
        <v>1455711.06</v>
      </c>
      <c r="M120" s="122">
        <f t="shared" si="8"/>
        <v>5700775.1400000006</v>
      </c>
      <c r="N120" s="122">
        <f t="shared" si="8"/>
        <v>1239091.6799999997</v>
      </c>
      <c r="O120" s="122">
        <f t="shared" si="8"/>
        <v>470041.7</v>
      </c>
      <c r="P120" s="122">
        <f t="shared" si="8"/>
        <v>578745.41999999993</v>
      </c>
      <c r="Q120" s="122">
        <f t="shared" si="8"/>
        <v>246580.14999999997</v>
      </c>
      <c r="R120" s="122">
        <f t="shared" si="8"/>
        <v>22132133.109999996</v>
      </c>
      <c r="S120" s="122">
        <f t="shared" si="8"/>
        <v>4113.24</v>
      </c>
      <c r="T120" s="122">
        <f t="shared" si="8"/>
        <v>260324.20999999993</v>
      </c>
      <c r="U120" s="122">
        <f t="shared" si="8"/>
        <v>12879532.789999999</v>
      </c>
      <c r="V120" s="122">
        <f t="shared" si="8"/>
        <v>65942902.589999996</v>
      </c>
    </row>
    <row r="121" spans="1:22">
      <c r="A121" s="141" t="s">
        <v>435</v>
      </c>
      <c r="B121" s="138">
        <v>306924.59000000003</v>
      </c>
      <c r="C121" s="138">
        <v>656696.9</v>
      </c>
      <c r="D121" s="138">
        <v>0</v>
      </c>
      <c r="E121" s="138">
        <v>137532.14000000001</v>
      </c>
      <c r="F121" s="138">
        <v>19754.189999999999</v>
      </c>
      <c r="G121" s="138">
        <v>0</v>
      </c>
      <c r="H121" s="138">
        <v>72327.44</v>
      </c>
      <c r="I121" s="138">
        <v>335020</v>
      </c>
      <c r="J121" s="138">
        <v>1.88</v>
      </c>
      <c r="K121" s="138">
        <v>125128.99</v>
      </c>
      <c r="L121" s="138">
        <v>122869.71</v>
      </c>
      <c r="M121" s="138">
        <v>458289.21</v>
      </c>
      <c r="N121" s="138">
        <v>39059.910000000003</v>
      </c>
      <c r="O121" s="138">
        <v>50589.74</v>
      </c>
      <c r="P121" s="138">
        <v>24684.639999999999</v>
      </c>
      <c r="Q121" s="138">
        <v>8985.61</v>
      </c>
      <c r="R121" s="81">
        <v>2581118.4</v>
      </c>
      <c r="S121" s="138">
        <v>229.02</v>
      </c>
      <c r="T121" s="138">
        <v>3711.6</v>
      </c>
      <c r="U121" s="138">
        <v>465770.95</v>
      </c>
      <c r="V121" s="107">
        <v>5408694.9199999999</v>
      </c>
    </row>
    <row r="122" spans="1:22" s="134" customFormat="1">
      <c r="A122" s="141" t="s">
        <v>439</v>
      </c>
      <c r="B122" s="138">
        <v>149736.64000000001</v>
      </c>
      <c r="C122" s="138">
        <v>568759.06000000006</v>
      </c>
      <c r="D122" s="138">
        <v>0</v>
      </c>
      <c r="E122" s="138">
        <v>291652.27</v>
      </c>
      <c r="F122" s="138">
        <v>3286.42</v>
      </c>
      <c r="G122" s="138">
        <v>0</v>
      </c>
      <c r="H122" s="138">
        <v>194905.7</v>
      </c>
      <c r="I122" s="138">
        <v>240946.55</v>
      </c>
      <c r="J122" s="138">
        <v>0</v>
      </c>
      <c r="K122" s="138">
        <v>127103.44</v>
      </c>
      <c r="L122" s="138">
        <v>146243.63</v>
      </c>
      <c r="M122" s="138">
        <v>416620.79</v>
      </c>
      <c r="N122" s="138">
        <v>45008.58</v>
      </c>
      <c r="O122" s="138">
        <v>20232.740000000002</v>
      </c>
      <c r="P122" s="138">
        <v>63980.27</v>
      </c>
      <c r="Q122" s="138">
        <v>15672.02</v>
      </c>
      <c r="R122" s="81">
        <v>1884838.03</v>
      </c>
      <c r="S122" s="138">
        <v>37.83</v>
      </c>
      <c r="T122" s="138">
        <v>2143.04</v>
      </c>
      <c r="U122" s="138">
        <v>684232.55</v>
      </c>
      <c r="V122" s="106">
        <v>4855399.5599999996</v>
      </c>
    </row>
    <row r="123" spans="1:22" s="134" customFormat="1">
      <c r="A123" s="141" t="s">
        <v>442</v>
      </c>
      <c r="B123" s="138">
        <v>167787.73</v>
      </c>
      <c r="C123" s="138">
        <v>589431.31999999995</v>
      </c>
      <c r="D123" s="138">
        <v>0</v>
      </c>
      <c r="E123" s="138">
        <v>268498.21000000002</v>
      </c>
      <c r="F123" s="138">
        <v>15814.49</v>
      </c>
      <c r="G123" s="138">
        <v>0</v>
      </c>
      <c r="H123" s="138">
        <v>169014.71</v>
      </c>
      <c r="I123" s="138">
        <v>510048</v>
      </c>
      <c r="J123" s="138">
        <v>0</v>
      </c>
      <c r="K123" s="138">
        <v>198435.52</v>
      </c>
      <c r="L123" s="138">
        <v>148042.44</v>
      </c>
      <c r="M123" s="138">
        <v>507632.85</v>
      </c>
      <c r="N123" s="138">
        <v>63104.91</v>
      </c>
      <c r="O123" s="138">
        <v>70463.360000000001</v>
      </c>
      <c r="P123" s="138">
        <v>30113.06</v>
      </c>
      <c r="Q123" s="138">
        <v>18310.580000000002</v>
      </c>
      <c r="R123" s="81" t="s">
        <v>443</v>
      </c>
      <c r="S123" s="138">
        <v>318.05</v>
      </c>
      <c r="T123" s="138">
        <v>397.94</v>
      </c>
      <c r="U123" s="138">
        <v>943637.42</v>
      </c>
      <c r="V123" s="107">
        <v>5423404.5899999999</v>
      </c>
    </row>
    <row r="124" spans="1:22" s="134" customFormat="1">
      <c r="A124" s="141" t="s">
        <v>453</v>
      </c>
      <c r="B124" s="81">
        <v>276470.34000000003</v>
      </c>
      <c r="C124" s="81">
        <v>668000.06999999995</v>
      </c>
      <c r="D124" s="81">
        <v>0</v>
      </c>
      <c r="E124" s="81">
        <v>289536.05</v>
      </c>
      <c r="F124" s="81">
        <v>11918.92</v>
      </c>
      <c r="G124" s="81">
        <v>0</v>
      </c>
      <c r="H124" s="81">
        <v>100691.03</v>
      </c>
      <c r="I124" s="81">
        <v>169990.7</v>
      </c>
      <c r="J124" s="81">
        <v>0</v>
      </c>
      <c r="K124" s="81">
        <v>148065.97</v>
      </c>
      <c r="L124" s="81">
        <v>140688</v>
      </c>
      <c r="M124" s="81">
        <v>568909.22</v>
      </c>
      <c r="N124" s="81">
        <v>52208.27</v>
      </c>
      <c r="O124" s="81">
        <v>10222.4</v>
      </c>
      <c r="P124" s="81">
        <v>66518.83</v>
      </c>
      <c r="Q124" s="81">
        <v>8033.43</v>
      </c>
      <c r="R124" s="81" t="s">
        <v>456</v>
      </c>
      <c r="S124" s="81">
        <v>1021.63</v>
      </c>
      <c r="T124" s="81">
        <v>43488.61</v>
      </c>
      <c r="U124" s="81">
        <v>732536.52</v>
      </c>
      <c r="V124" s="106">
        <v>4944433.62</v>
      </c>
    </row>
    <row r="125" spans="1:22" s="134" customFormat="1">
      <c r="A125" s="141" t="s">
        <v>458</v>
      </c>
      <c r="B125" s="138">
        <v>173119.37</v>
      </c>
      <c r="C125" s="138">
        <v>594593.43999999994</v>
      </c>
      <c r="D125" s="138">
        <v>0</v>
      </c>
      <c r="E125" s="138">
        <v>279592.84999999998</v>
      </c>
      <c r="F125" s="138">
        <v>7153.69</v>
      </c>
      <c r="G125" s="138">
        <v>0</v>
      </c>
      <c r="H125" s="138">
        <v>153540.73000000001</v>
      </c>
      <c r="I125" s="138">
        <v>978002.72</v>
      </c>
      <c r="J125" s="138">
        <v>0</v>
      </c>
      <c r="K125" s="138">
        <v>148213.26999999999</v>
      </c>
      <c r="L125" s="138">
        <v>127810.76</v>
      </c>
      <c r="M125" s="138">
        <v>256903.3</v>
      </c>
      <c r="N125" s="138">
        <v>31759.9</v>
      </c>
      <c r="O125" s="138">
        <v>20183.689999999999</v>
      </c>
      <c r="P125" s="138">
        <v>83618.17</v>
      </c>
      <c r="Q125" s="138">
        <v>33000.769999999997</v>
      </c>
      <c r="R125" s="81">
        <v>1720906.21</v>
      </c>
      <c r="S125" s="138">
        <v>1367.91</v>
      </c>
      <c r="T125" s="138">
        <v>10226.549999999999</v>
      </c>
      <c r="U125" s="138">
        <v>942345.48</v>
      </c>
      <c r="V125" s="106">
        <v>5562338.8099999996</v>
      </c>
    </row>
    <row r="126" spans="1:22" s="134" customFormat="1">
      <c r="A126" s="141" t="s">
        <v>462</v>
      </c>
      <c r="B126" s="138">
        <v>283101.56</v>
      </c>
      <c r="C126" s="138">
        <v>590760.01</v>
      </c>
      <c r="D126" s="138">
        <v>7.1</v>
      </c>
      <c r="E126" s="138">
        <v>76942.64</v>
      </c>
      <c r="F126" s="138">
        <v>25389.65</v>
      </c>
      <c r="G126" s="138">
        <v>0</v>
      </c>
      <c r="H126" s="138">
        <v>138103.57</v>
      </c>
      <c r="I126" s="138">
        <v>572365.68000000005</v>
      </c>
      <c r="J126" s="138">
        <v>0</v>
      </c>
      <c r="K126" s="138">
        <v>129468.09</v>
      </c>
      <c r="L126" s="138">
        <v>135006.81</v>
      </c>
      <c r="M126" s="138">
        <v>460446.99</v>
      </c>
      <c r="N126" s="138">
        <v>58658.91</v>
      </c>
      <c r="O126" s="138">
        <v>40374.699999999997</v>
      </c>
      <c r="P126" s="138">
        <v>41975.07</v>
      </c>
      <c r="Q126" s="138">
        <v>37414.51</v>
      </c>
      <c r="R126" s="138">
        <v>952457.49</v>
      </c>
      <c r="S126" s="138">
        <v>43.86</v>
      </c>
      <c r="T126" s="138">
        <v>54962.25</v>
      </c>
      <c r="U126" s="138">
        <v>729615.3</v>
      </c>
      <c r="V126" s="106">
        <v>4327094.1900000004</v>
      </c>
    </row>
    <row r="127" spans="1:22" s="134" customFormat="1">
      <c r="A127" s="141" t="s">
        <v>463</v>
      </c>
      <c r="B127" s="81">
        <v>336252.31</v>
      </c>
      <c r="C127" s="81">
        <v>1062142.8999999999</v>
      </c>
      <c r="D127" s="81">
        <v>0</v>
      </c>
      <c r="E127" s="80">
        <v>547274.85</v>
      </c>
      <c r="F127" s="80">
        <v>36038.43</v>
      </c>
      <c r="G127" s="81">
        <v>0</v>
      </c>
      <c r="H127" s="81">
        <v>164222.31</v>
      </c>
      <c r="I127" s="82">
        <v>349728</v>
      </c>
      <c r="J127" s="81">
        <v>0</v>
      </c>
      <c r="K127" s="81">
        <v>205763.11</v>
      </c>
      <c r="L127" s="81">
        <v>152395.65</v>
      </c>
      <c r="M127" s="81">
        <v>691785.62</v>
      </c>
      <c r="N127" s="81">
        <v>62489.09</v>
      </c>
      <c r="O127" s="80">
        <v>40351.94</v>
      </c>
      <c r="P127" s="81">
        <v>48636.68</v>
      </c>
      <c r="Q127" s="81">
        <v>20496.88</v>
      </c>
      <c r="R127" s="81">
        <v>1864660.22</v>
      </c>
      <c r="S127" s="81">
        <v>333.38</v>
      </c>
      <c r="T127" s="81">
        <v>43791.82</v>
      </c>
      <c r="U127" s="81">
        <v>699322.22</v>
      </c>
      <c r="V127" s="106">
        <v>6325685.4100000001</v>
      </c>
    </row>
    <row r="128" spans="1:22" s="134" customFormat="1">
      <c r="A128" s="141" t="s">
        <v>466</v>
      </c>
      <c r="B128" s="138">
        <v>196615.95</v>
      </c>
      <c r="C128" s="138">
        <v>760298.22</v>
      </c>
      <c r="D128" s="138">
        <v>0</v>
      </c>
      <c r="E128" s="138">
        <v>313491.48</v>
      </c>
      <c r="F128" s="138">
        <v>14775.66</v>
      </c>
      <c r="G128" s="138">
        <v>0</v>
      </c>
      <c r="H128" s="138">
        <v>117383.36</v>
      </c>
      <c r="I128" s="138">
        <v>111527.38</v>
      </c>
      <c r="J128" s="138">
        <v>0</v>
      </c>
      <c r="K128" s="138">
        <v>259471.26</v>
      </c>
      <c r="L128" s="138">
        <v>166498.68</v>
      </c>
      <c r="M128" s="138">
        <v>776654.05</v>
      </c>
      <c r="N128" s="138">
        <v>65468.95</v>
      </c>
      <c r="O128" s="138">
        <v>50387.8</v>
      </c>
      <c r="P128" s="138">
        <v>77767.06</v>
      </c>
      <c r="Q128" s="138">
        <v>28791.34</v>
      </c>
      <c r="R128" s="81">
        <v>1590181.24</v>
      </c>
      <c r="S128" s="138">
        <v>183.89</v>
      </c>
      <c r="T128" s="138">
        <v>78818.59</v>
      </c>
      <c r="U128" s="138">
        <v>737994.06</v>
      </c>
      <c r="V128" s="106">
        <v>5346308.97</v>
      </c>
    </row>
    <row r="129" spans="1:22" s="134" customFormat="1">
      <c r="A129" s="141" t="s">
        <v>469</v>
      </c>
      <c r="B129" s="138">
        <v>204297.77</v>
      </c>
      <c r="C129" s="138">
        <v>852003.17</v>
      </c>
      <c r="D129" s="138">
        <v>0</v>
      </c>
      <c r="E129" s="138">
        <v>141961.17000000001</v>
      </c>
      <c r="F129" s="138">
        <v>11314.69</v>
      </c>
      <c r="G129" s="138">
        <v>0</v>
      </c>
      <c r="H129" s="138">
        <v>126231.46</v>
      </c>
      <c r="I129" s="138">
        <v>14196</v>
      </c>
      <c r="J129" s="138">
        <v>0</v>
      </c>
      <c r="K129" s="138">
        <v>242703.63</v>
      </c>
      <c r="L129" s="138">
        <v>139300.14000000001</v>
      </c>
      <c r="M129" s="138">
        <v>652977.44999999995</v>
      </c>
      <c r="N129" s="138">
        <v>43320.01</v>
      </c>
      <c r="O129" s="138">
        <v>20490.919999999998</v>
      </c>
      <c r="P129" s="138">
        <v>17524.02</v>
      </c>
      <c r="Q129" s="138">
        <v>23519.67</v>
      </c>
      <c r="R129" s="81">
        <v>1575767.45</v>
      </c>
      <c r="S129" s="138">
        <v>0</v>
      </c>
      <c r="T129" s="138">
        <v>16125.72</v>
      </c>
      <c r="U129" s="138">
        <v>896392.62</v>
      </c>
      <c r="V129" s="106">
        <v>4978125.8899999997</v>
      </c>
    </row>
    <row r="130" spans="1:22" s="134" customFormat="1">
      <c r="A130" s="141" t="s">
        <v>472</v>
      </c>
      <c r="B130" s="138">
        <v>282256.05</v>
      </c>
      <c r="C130" s="138">
        <v>987083.9</v>
      </c>
      <c r="D130" s="138">
        <v>0</v>
      </c>
      <c r="E130" s="138">
        <v>182022.05</v>
      </c>
      <c r="F130" s="138">
        <v>35618.42</v>
      </c>
      <c r="G130" s="138">
        <v>0</v>
      </c>
      <c r="H130" s="138">
        <v>150492.66</v>
      </c>
      <c r="I130" s="138">
        <v>596758.89</v>
      </c>
      <c r="J130" s="138">
        <v>0</v>
      </c>
      <c r="K130" s="138">
        <v>229781.99</v>
      </c>
      <c r="L130" s="138">
        <v>138641.65</v>
      </c>
      <c r="M130" s="138">
        <v>588303.81999999995</v>
      </c>
      <c r="N130" s="138">
        <v>67197.259999999995</v>
      </c>
      <c r="O130" s="138">
        <v>30308.74</v>
      </c>
      <c r="P130" s="138">
        <v>28569.759999999998</v>
      </c>
      <c r="Q130" s="138">
        <v>12783.04</v>
      </c>
      <c r="R130" s="81">
        <v>1457396.19</v>
      </c>
      <c r="S130" s="138">
        <v>164.81</v>
      </c>
      <c r="T130" s="138">
        <v>1615.68</v>
      </c>
      <c r="U130" s="138">
        <v>987379.1</v>
      </c>
      <c r="V130" s="106">
        <v>5776374.0099999998</v>
      </c>
    </row>
    <row r="131" spans="1:22" s="134" customFormat="1">
      <c r="A131" s="141" t="s">
        <v>475</v>
      </c>
      <c r="B131" s="81">
        <v>174054.47</v>
      </c>
      <c r="C131" s="81">
        <v>707420.18</v>
      </c>
      <c r="D131" s="81">
        <v>0</v>
      </c>
      <c r="E131" s="81">
        <v>166448.13</v>
      </c>
      <c r="F131" s="81">
        <v>20770.419999999998</v>
      </c>
      <c r="G131" s="81">
        <v>0</v>
      </c>
      <c r="H131" s="81">
        <v>180328.07</v>
      </c>
      <c r="I131" s="81">
        <v>462647.6</v>
      </c>
      <c r="J131" s="81">
        <v>0</v>
      </c>
      <c r="K131" s="81">
        <v>174176.94</v>
      </c>
      <c r="L131" s="81">
        <v>158808.82999999999</v>
      </c>
      <c r="M131" s="81">
        <v>461906.73</v>
      </c>
      <c r="N131" s="81">
        <v>70781.23</v>
      </c>
      <c r="O131" s="81">
        <v>50784.63</v>
      </c>
      <c r="P131" s="81">
        <v>65048.24</v>
      </c>
      <c r="Q131" s="81">
        <v>17539.689999999999</v>
      </c>
      <c r="R131" s="81">
        <v>1616248.68</v>
      </c>
      <c r="S131" s="81">
        <v>1025.67</v>
      </c>
      <c r="T131" s="81">
        <v>67031.990000000005</v>
      </c>
      <c r="U131" s="81">
        <v>836077.35</v>
      </c>
      <c r="V131" s="106">
        <v>5231098.8499999996</v>
      </c>
    </row>
    <row r="132" spans="1:22" s="134" customFormat="1">
      <c r="A132" s="141" t="s">
        <v>480</v>
      </c>
      <c r="B132" s="138">
        <v>307200.13</v>
      </c>
      <c r="C132" s="138">
        <v>827890.89</v>
      </c>
      <c r="D132" s="138">
        <v>0</v>
      </c>
      <c r="E132" s="138">
        <v>134814.20000000001</v>
      </c>
      <c r="F132" s="138">
        <v>28775.32</v>
      </c>
      <c r="G132" s="138">
        <v>0</v>
      </c>
      <c r="H132" s="138">
        <v>143607.92000000001</v>
      </c>
      <c r="I132" s="134">
        <v>605659.04</v>
      </c>
      <c r="J132" s="138">
        <v>0</v>
      </c>
      <c r="K132" s="138">
        <v>207263.81</v>
      </c>
      <c r="L132" s="138">
        <v>119302.75</v>
      </c>
      <c r="M132" s="138">
        <v>447260.45</v>
      </c>
      <c r="N132" s="138">
        <v>59094.2</v>
      </c>
      <c r="O132" s="134">
        <v>51114.720000000001</v>
      </c>
      <c r="P132" s="138">
        <v>105990.49</v>
      </c>
      <c r="Q132" s="138">
        <v>26242.73</v>
      </c>
      <c r="R132" s="81">
        <v>2133811.9</v>
      </c>
      <c r="S132" s="138">
        <v>183.23</v>
      </c>
      <c r="T132" s="138">
        <v>29960.37</v>
      </c>
      <c r="U132" s="138">
        <v>951975.99</v>
      </c>
      <c r="V132" s="106">
        <v>6180148.1399999997</v>
      </c>
    </row>
    <row r="133" spans="1:22" s="134" customFormat="1">
      <c r="A133" s="141"/>
      <c r="B133" s="122">
        <f>+SUM(B121:B132)</f>
        <v>2857816.91</v>
      </c>
      <c r="C133" s="122">
        <f t="shared" ref="C133:V133" si="9">+SUM(C121:C132)</f>
        <v>8865080.0599999987</v>
      </c>
      <c r="D133" s="122">
        <f t="shared" si="9"/>
        <v>7.1</v>
      </c>
      <c r="E133" s="122">
        <f t="shared" si="9"/>
        <v>2829766.0399999996</v>
      </c>
      <c r="F133" s="122">
        <f t="shared" si="9"/>
        <v>230610.3</v>
      </c>
      <c r="G133" s="122">
        <f t="shared" si="9"/>
        <v>0</v>
      </c>
      <c r="H133" s="122">
        <f t="shared" si="9"/>
        <v>1710848.96</v>
      </c>
      <c r="I133" s="122">
        <f t="shared" si="9"/>
        <v>4946890.5599999996</v>
      </c>
      <c r="J133" s="122">
        <f t="shared" si="9"/>
        <v>1.88</v>
      </c>
      <c r="K133" s="122">
        <f t="shared" si="9"/>
        <v>2195576.0199999996</v>
      </c>
      <c r="L133" s="122">
        <f t="shared" si="9"/>
        <v>1695609.0500000003</v>
      </c>
      <c r="M133" s="122">
        <f t="shared" si="9"/>
        <v>6287690.4800000014</v>
      </c>
      <c r="N133" s="122">
        <f t="shared" si="9"/>
        <v>658151.21999999986</v>
      </c>
      <c r="O133" s="122">
        <f t="shared" si="9"/>
        <v>455505.38</v>
      </c>
      <c r="P133" s="122">
        <f t="shared" si="9"/>
        <v>654426.29</v>
      </c>
      <c r="Q133" s="122">
        <f t="shared" si="9"/>
        <v>250790.27000000002</v>
      </c>
      <c r="R133" s="122">
        <f t="shared" si="9"/>
        <v>17377385.809999999</v>
      </c>
      <c r="S133" s="122">
        <f t="shared" si="9"/>
        <v>4909.2800000000007</v>
      </c>
      <c r="T133" s="122">
        <f t="shared" si="9"/>
        <v>352274.16</v>
      </c>
      <c r="U133" s="122">
        <f t="shared" si="9"/>
        <v>9607279.5600000005</v>
      </c>
      <c r="V133" s="122">
        <f t="shared" si="9"/>
        <v>64359106.960000001</v>
      </c>
    </row>
    <row r="134" spans="1:22" s="134" customFormat="1">
      <c r="A134" s="215" t="s">
        <v>485</v>
      </c>
      <c r="B134" s="223">
        <v>158049.88</v>
      </c>
      <c r="C134" s="223">
        <v>647681.28000000003</v>
      </c>
      <c r="D134" s="223">
        <v>0</v>
      </c>
      <c r="E134" s="223">
        <v>103613.98</v>
      </c>
      <c r="F134" s="223">
        <v>20828.82</v>
      </c>
      <c r="G134" s="223">
        <v>0</v>
      </c>
      <c r="H134" s="223">
        <v>116077.54</v>
      </c>
      <c r="I134" s="223">
        <v>176537.34</v>
      </c>
      <c r="J134" s="223">
        <v>0</v>
      </c>
      <c r="K134" s="223">
        <v>166357.39000000001</v>
      </c>
      <c r="L134" s="223">
        <v>150339.57</v>
      </c>
      <c r="M134" s="223">
        <v>484399.78</v>
      </c>
      <c r="N134" s="223">
        <v>56013.24</v>
      </c>
      <c r="O134" s="223">
        <v>70414.2</v>
      </c>
      <c r="P134" s="223">
        <v>38866.39</v>
      </c>
      <c r="Q134" s="223">
        <v>14481.87</v>
      </c>
      <c r="R134" s="224">
        <v>2095138.03</v>
      </c>
      <c r="S134" s="223">
        <v>240.06</v>
      </c>
      <c r="T134" s="223">
        <v>1924.24</v>
      </c>
      <c r="U134" s="223">
        <v>831999.92</v>
      </c>
      <c r="V134" s="225">
        <v>5132963.53</v>
      </c>
    </row>
    <row r="135" spans="1:22" s="134" customFormat="1">
      <c r="A135" s="215" t="s">
        <v>487</v>
      </c>
      <c r="B135" s="195">
        <v>222861.76</v>
      </c>
      <c r="C135" s="195">
        <v>691948.82</v>
      </c>
      <c r="D135" s="195">
        <v>0</v>
      </c>
      <c r="E135" s="195">
        <v>45795.96</v>
      </c>
      <c r="F135" s="195">
        <v>13559.47</v>
      </c>
      <c r="G135" s="195">
        <v>0</v>
      </c>
      <c r="H135" s="195">
        <v>124079.78</v>
      </c>
      <c r="I135" s="195">
        <v>1266470.52</v>
      </c>
      <c r="J135" s="195">
        <v>0</v>
      </c>
      <c r="K135" s="195">
        <v>136724.57</v>
      </c>
      <c r="L135" s="195">
        <v>172120.56</v>
      </c>
      <c r="M135" s="195">
        <v>366285.29</v>
      </c>
      <c r="N135" s="195">
        <v>56626</v>
      </c>
      <c r="O135" s="195">
        <v>417.74</v>
      </c>
      <c r="P135" s="195">
        <v>18940.09</v>
      </c>
      <c r="Q135" s="195">
        <v>12608.85</v>
      </c>
      <c r="R135" s="195">
        <v>1532021.21</v>
      </c>
      <c r="S135" s="195">
        <v>499.46</v>
      </c>
      <c r="T135" s="195">
        <v>1822.18</v>
      </c>
      <c r="U135" s="195">
        <v>784225.54</v>
      </c>
      <c r="V135" s="196">
        <v>5447007.7999999998</v>
      </c>
    </row>
    <row r="136" spans="1:22" s="134" customFormat="1">
      <c r="A136" s="215" t="s">
        <v>489</v>
      </c>
      <c r="B136" s="81">
        <v>225450.01</v>
      </c>
      <c r="C136" s="81">
        <v>953323.69</v>
      </c>
      <c r="D136" s="81">
        <v>0</v>
      </c>
      <c r="E136" s="81">
        <v>513526.68</v>
      </c>
      <c r="F136" s="81">
        <v>23816.77</v>
      </c>
      <c r="G136" s="81">
        <v>0</v>
      </c>
      <c r="H136" s="81">
        <v>184412.93</v>
      </c>
      <c r="I136" s="81">
        <v>1357945.2</v>
      </c>
      <c r="J136" s="81">
        <v>0</v>
      </c>
      <c r="K136" s="81">
        <v>116227.48</v>
      </c>
      <c r="L136" s="81">
        <v>163447.17000000001</v>
      </c>
      <c r="M136" s="81">
        <v>331815.09999999998</v>
      </c>
      <c r="N136" s="81">
        <v>81242.080000000002</v>
      </c>
      <c r="O136" s="81">
        <v>49426.07</v>
      </c>
      <c r="P136" s="81">
        <v>42910.23</v>
      </c>
      <c r="Q136" s="81">
        <v>23362.69</v>
      </c>
      <c r="R136" s="81">
        <v>1866065.86</v>
      </c>
      <c r="S136" s="81">
        <v>411.88</v>
      </c>
      <c r="T136" s="81">
        <v>80162.48</v>
      </c>
      <c r="U136" s="81">
        <v>1080719.8600000001</v>
      </c>
      <c r="V136" s="106">
        <v>7094266.1799999997</v>
      </c>
    </row>
    <row r="137" spans="1:22" s="134" customFormat="1">
      <c r="A137" s="215" t="s">
        <v>491</v>
      </c>
      <c r="B137" s="195">
        <v>270052.02</v>
      </c>
      <c r="C137" s="195">
        <v>910131.96</v>
      </c>
      <c r="D137" s="195">
        <v>0</v>
      </c>
      <c r="E137" s="195">
        <v>367960.72</v>
      </c>
      <c r="F137" s="195">
        <v>16672.07</v>
      </c>
      <c r="G137" s="195">
        <v>0</v>
      </c>
      <c r="H137" s="195">
        <v>152723.10999999999</v>
      </c>
      <c r="I137" s="195">
        <v>819555.5</v>
      </c>
      <c r="J137" s="195">
        <v>0</v>
      </c>
      <c r="K137" s="195">
        <v>70157.33</v>
      </c>
      <c r="L137" s="195">
        <v>139822.66</v>
      </c>
      <c r="M137" s="195">
        <v>365409.12</v>
      </c>
      <c r="N137" s="195">
        <v>60753.99</v>
      </c>
      <c r="O137" s="195">
        <v>71551.539999999994</v>
      </c>
      <c r="P137" s="195">
        <v>66099.740000000005</v>
      </c>
      <c r="Q137" s="195">
        <v>10293.23</v>
      </c>
      <c r="R137" s="195" t="s">
        <v>492</v>
      </c>
      <c r="S137" s="195">
        <v>0</v>
      </c>
      <c r="T137" s="195">
        <v>1178.07</v>
      </c>
      <c r="U137" s="195">
        <v>714387.94</v>
      </c>
      <c r="V137" s="196">
        <v>5760948.4400000004</v>
      </c>
    </row>
    <row r="138" spans="1:22" s="134" customFormat="1">
      <c r="A138" s="215" t="s">
        <v>494</v>
      </c>
      <c r="B138" s="81">
        <v>264743.96999999997</v>
      </c>
      <c r="C138" s="81">
        <v>1076916.3500000001</v>
      </c>
      <c r="D138" s="81">
        <v>0</v>
      </c>
      <c r="E138" s="81">
        <v>225729.32</v>
      </c>
      <c r="F138" s="81">
        <v>37902.49</v>
      </c>
      <c r="G138" s="81">
        <v>0</v>
      </c>
      <c r="H138" s="81">
        <v>189287.67999999999</v>
      </c>
      <c r="I138" s="81">
        <v>1512608</v>
      </c>
      <c r="J138" s="81">
        <v>0</v>
      </c>
      <c r="K138" s="81">
        <v>193195.43</v>
      </c>
      <c r="L138" s="81">
        <v>196562.66</v>
      </c>
      <c r="M138" s="81">
        <v>702675.52</v>
      </c>
      <c r="N138" s="81">
        <v>109870.39999999999</v>
      </c>
      <c r="O138" s="81">
        <v>40804.449999999997</v>
      </c>
      <c r="P138" s="81">
        <v>106090.4</v>
      </c>
      <c r="Q138" s="81">
        <v>25735.89</v>
      </c>
      <c r="R138" s="81">
        <v>2390838.09</v>
      </c>
      <c r="S138" s="81">
        <v>408.56</v>
      </c>
      <c r="T138" s="81">
        <v>2953.86</v>
      </c>
      <c r="U138" s="81">
        <v>994838.48</v>
      </c>
      <c r="V138" s="106">
        <v>8071161.5499999998</v>
      </c>
    </row>
    <row r="139" spans="1:22" s="134" customFormat="1">
      <c r="A139" s="215" t="s">
        <v>496</v>
      </c>
      <c r="B139" s="195">
        <v>256728.18</v>
      </c>
      <c r="C139" s="195">
        <v>1056110.6299999999</v>
      </c>
      <c r="D139" s="195">
        <v>0</v>
      </c>
      <c r="E139" s="195">
        <v>209465.01</v>
      </c>
      <c r="F139" s="195">
        <v>22109.200000000001</v>
      </c>
      <c r="G139" s="195">
        <v>0</v>
      </c>
      <c r="H139" s="195">
        <v>208869.84</v>
      </c>
      <c r="I139" s="195">
        <v>598067.69999999995</v>
      </c>
      <c r="J139" s="195">
        <v>0</v>
      </c>
      <c r="K139" s="195">
        <v>253771.57</v>
      </c>
      <c r="L139" s="195">
        <v>146722.69</v>
      </c>
      <c r="M139" s="195">
        <v>955965.27</v>
      </c>
      <c r="N139" s="195">
        <v>115936.11</v>
      </c>
      <c r="O139" s="195">
        <v>50412.959999999999</v>
      </c>
      <c r="P139" s="195">
        <v>43120.17</v>
      </c>
      <c r="Q139" s="195">
        <v>18585.349999999999</v>
      </c>
      <c r="R139" s="195">
        <v>1857464.28</v>
      </c>
      <c r="S139" s="195">
        <v>478.09</v>
      </c>
      <c r="T139" s="195">
        <v>75101.05</v>
      </c>
      <c r="U139" s="195">
        <v>630087.5</v>
      </c>
      <c r="V139" s="196">
        <v>6498995.5999999996</v>
      </c>
    </row>
    <row r="140" spans="1:22" s="134" customFormat="1">
      <c r="A140" s="215" t="s">
        <v>498</v>
      </c>
      <c r="B140" s="81">
        <v>360078.84</v>
      </c>
      <c r="C140" s="81">
        <v>1083444.78</v>
      </c>
      <c r="D140" s="81">
        <v>0</v>
      </c>
      <c r="E140" s="81">
        <v>257770.12</v>
      </c>
      <c r="F140" s="81">
        <v>24248.58</v>
      </c>
      <c r="G140" s="81">
        <v>0</v>
      </c>
      <c r="H140" s="81">
        <v>332391.19</v>
      </c>
      <c r="I140" s="81">
        <v>764630.05</v>
      </c>
      <c r="J140" s="81">
        <v>22.15</v>
      </c>
      <c r="K140" s="81">
        <v>322462.53999999998</v>
      </c>
      <c r="L140" s="81">
        <v>167055.37</v>
      </c>
      <c r="M140" s="81">
        <v>1490007.4</v>
      </c>
      <c r="N140" s="81">
        <v>92613.27</v>
      </c>
      <c r="O140" s="81">
        <v>20541.38</v>
      </c>
      <c r="P140" s="81">
        <v>34262.49</v>
      </c>
      <c r="Q140" s="81">
        <v>24051.85</v>
      </c>
      <c r="R140" s="81">
        <v>2390702.73</v>
      </c>
      <c r="S140" s="81">
        <v>655.48</v>
      </c>
      <c r="T140" s="81">
        <v>56973.3</v>
      </c>
      <c r="U140" s="81">
        <v>903058.12</v>
      </c>
      <c r="V140" s="106">
        <v>8324969.6399999997</v>
      </c>
    </row>
    <row r="141" spans="1:22" s="134" customFormat="1">
      <c r="A141" s="215" t="s">
        <v>502</v>
      </c>
      <c r="B141" s="74">
        <v>210767.65</v>
      </c>
      <c r="C141" s="74">
        <v>789439.64</v>
      </c>
      <c r="D141" s="74">
        <v>0</v>
      </c>
      <c r="E141" s="74">
        <v>264112.88</v>
      </c>
      <c r="F141" s="74">
        <v>27318.880000000001</v>
      </c>
      <c r="G141" s="195">
        <v>0</v>
      </c>
      <c r="H141" s="74">
        <v>151184.85</v>
      </c>
      <c r="I141" s="74">
        <v>67988</v>
      </c>
      <c r="J141" s="74">
        <v>0</v>
      </c>
      <c r="K141" s="74">
        <v>435247.63</v>
      </c>
      <c r="L141" s="74">
        <v>139132.25</v>
      </c>
      <c r="M141" s="195">
        <v>1359156.13</v>
      </c>
      <c r="N141" s="74">
        <v>117584.55</v>
      </c>
      <c r="O141" s="74">
        <v>30271.71</v>
      </c>
      <c r="P141" s="74">
        <v>141449.10999999999</v>
      </c>
      <c r="Q141" s="74">
        <v>13365.19</v>
      </c>
      <c r="R141" s="195">
        <v>2103377.12</v>
      </c>
      <c r="S141" s="74">
        <v>548.71</v>
      </c>
      <c r="T141" s="74">
        <v>1664.99</v>
      </c>
      <c r="U141" s="195">
        <v>1104325.55</v>
      </c>
      <c r="V141" s="196">
        <v>6956934.8399999999</v>
      </c>
    </row>
    <row r="142" spans="1:22" s="134" customFormat="1">
      <c r="A142" s="215" t="s">
        <v>505</v>
      </c>
      <c r="B142" s="81">
        <v>287038.56</v>
      </c>
      <c r="C142" s="81">
        <v>1115543.18</v>
      </c>
      <c r="D142" s="81">
        <v>0</v>
      </c>
      <c r="E142" s="81">
        <v>436629.17</v>
      </c>
      <c r="F142" s="81">
        <v>22789.67</v>
      </c>
      <c r="G142" s="81">
        <v>0</v>
      </c>
      <c r="H142" s="81">
        <v>122886.8</v>
      </c>
      <c r="I142" s="81">
        <v>0</v>
      </c>
      <c r="J142" s="81">
        <v>0</v>
      </c>
      <c r="K142" s="81">
        <v>342710.71</v>
      </c>
      <c r="L142" s="81">
        <v>144696.29</v>
      </c>
      <c r="M142" s="81">
        <v>1333255.6599999999</v>
      </c>
      <c r="N142" s="81">
        <v>100642.99</v>
      </c>
      <c r="O142" s="81">
        <v>51374.16</v>
      </c>
      <c r="P142" s="81">
        <v>25148.98</v>
      </c>
      <c r="Q142" s="81">
        <v>24177.99</v>
      </c>
      <c r="R142" s="81">
        <v>2120715.5099999998</v>
      </c>
      <c r="S142" s="81">
        <v>1186.69</v>
      </c>
      <c r="T142" s="81">
        <v>12669.27</v>
      </c>
      <c r="U142" s="81">
        <v>1255870.3500000001</v>
      </c>
      <c r="V142" s="106">
        <v>7397335.9800000004</v>
      </c>
    </row>
    <row r="143" spans="1:22" s="134" customFormat="1">
      <c r="A143" s="215" t="s">
        <v>508</v>
      </c>
      <c r="B143" s="195">
        <v>231902.36</v>
      </c>
      <c r="C143" s="195">
        <v>1158288.02</v>
      </c>
      <c r="D143" s="195">
        <v>0</v>
      </c>
      <c r="E143" s="195">
        <v>390274.55</v>
      </c>
      <c r="F143" s="195">
        <v>20534.669999999998</v>
      </c>
      <c r="G143" s="195">
        <v>0</v>
      </c>
      <c r="H143" s="195">
        <v>169703.76</v>
      </c>
      <c r="I143" s="195">
        <v>47757.7</v>
      </c>
      <c r="J143" s="195">
        <v>0</v>
      </c>
      <c r="K143" s="195">
        <v>496636.11</v>
      </c>
      <c r="L143" s="195">
        <v>143972.07999999999</v>
      </c>
      <c r="M143" s="195">
        <v>1506780.66</v>
      </c>
      <c r="N143" s="195">
        <v>96013.75</v>
      </c>
      <c r="O143" s="195">
        <v>52113.32</v>
      </c>
      <c r="P143" s="195">
        <v>68067.78</v>
      </c>
      <c r="Q143" s="195">
        <v>21052.67</v>
      </c>
      <c r="R143" s="195">
        <v>1995815.14</v>
      </c>
      <c r="S143" s="195">
        <v>980.99</v>
      </c>
      <c r="T143" s="195">
        <v>10950.53</v>
      </c>
      <c r="U143" s="195">
        <v>803918.06</v>
      </c>
      <c r="V143" s="196">
        <v>7214762.1500000004</v>
      </c>
    </row>
    <row r="144" spans="1:22" s="134" customFormat="1">
      <c r="A144" s="215" t="s">
        <v>511</v>
      </c>
      <c r="B144" s="81">
        <v>342837.1</v>
      </c>
      <c r="C144" s="81">
        <v>972042.3</v>
      </c>
      <c r="D144" s="81">
        <v>0</v>
      </c>
      <c r="E144" s="81">
        <v>386313.35</v>
      </c>
      <c r="F144" s="81">
        <v>24526.31</v>
      </c>
      <c r="G144" s="81">
        <v>0</v>
      </c>
      <c r="H144" s="81">
        <v>187175.27</v>
      </c>
      <c r="I144" s="81">
        <v>127918</v>
      </c>
      <c r="J144" s="81">
        <v>0</v>
      </c>
      <c r="K144" s="81">
        <v>353230.78</v>
      </c>
      <c r="L144" s="81">
        <v>148265.82</v>
      </c>
      <c r="M144" s="81">
        <v>1152456.8799999999</v>
      </c>
      <c r="N144" s="81">
        <v>108102.95</v>
      </c>
      <c r="O144" s="81">
        <v>21228.89</v>
      </c>
      <c r="P144" s="81">
        <v>116626.85</v>
      </c>
      <c r="Q144" s="81">
        <v>14417.3</v>
      </c>
      <c r="R144" s="81">
        <v>1894393.09</v>
      </c>
      <c r="S144" s="81">
        <v>1051.6099999999999</v>
      </c>
      <c r="T144" s="81">
        <v>11314.19</v>
      </c>
      <c r="U144" s="81">
        <v>959663.33</v>
      </c>
      <c r="V144" s="106">
        <v>6821564.0199999996</v>
      </c>
    </row>
    <row r="145" spans="1:22" s="134" customFormat="1" ht="15.75" thickBot="1">
      <c r="A145" s="215" t="s">
        <v>513</v>
      </c>
      <c r="B145" s="195">
        <v>250170.73</v>
      </c>
      <c r="C145" s="195">
        <v>728578.52</v>
      </c>
      <c r="D145" s="195">
        <v>0</v>
      </c>
      <c r="E145" s="195">
        <v>25628.91</v>
      </c>
      <c r="F145" s="195">
        <v>22191.07</v>
      </c>
      <c r="G145" s="195">
        <v>0</v>
      </c>
      <c r="H145" s="195">
        <v>158160.54</v>
      </c>
      <c r="I145" s="195">
        <v>28418.55</v>
      </c>
      <c r="J145" s="195">
        <v>0</v>
      </c>
      <c r="K145" s="195">
        <v>276949.55</v>
      </c>
      <c r="L145" s="195">
        <v>162345.71</v>
      </c>
      <c r="M145" s="195">
        <v>1067516.02</v>
      </c>
      <c r="N145" s="195">
        <v>77327.3</v>
      </c>
      <c r="O145" s="195">
        <v>40419.199999999997</v>
      </c>
      <c r="P145" s="195">
        <v>44975.45</v>
      </c>
      <c r="Q145" s="195">
        <v>29379.43</v>
      </c>
      <c r="R145" s="195">
        <v>2124585.38</v>
      </c>
      <c r="S145" s="195">
        <v>359.46</v>
      </c>
      <c r="T145" s="195">
        <v>49704.3</v>
      </c>
      <c r="U145" s="195">
        <v>1110636.51</v>
      </c>
      <c r="V145" s="196">
        <v>6197346.6299999999</v>
      </c>
    </row>
    <row r="146" spans="1:22" s="134" customFormat="1" ht="15.75" thickTop="1">
      <c r="A146" s="150"/>
      <c r="B146" s="251">
        <f>+SUM(B134:B145)</f>
        <v>3080681.06</v>
      </c>
      <c r="C146" s="251">
        <f t="shared" ref="C146:V146" si="10">+SUM(C134:C145)</f>
        <v>11183449.17</v>
      </c>
      <c r="D146" s="251">
        <f t="shared" si="10"/>
        <v>0</v>
      </c>
      <c r="E146" s="251">
        <f t="shared" si="10"/>
        <v>3226820.65</v>
      </c>
      <c r="F146" s="251">
        <f t="shared" si="10"/>
        <v>276498</v>
      </c>
      <c r="G146" s="251">
        <f t="shared" si="10"/>
        <v>0</v>
      </c>
      <c r="H146" s="251">
        <f t="shared" si="10"/>
        <v>2096953.2900000003</v>
      </c>
      <c r="I146" s="251">
        <f t="shared" si="10"/>
        <v>6767896.5600000005</v>
      </c>
      <c r="J146" s="251">
        <f t="shared" si="10"/>
        <v>22.15</v>
      </c>
      <c r="K146" s="251">
        <f t="shared" si="10"/>
        <v>3163671.09</v>
      </c>
      <c r="L146" s="251">
        <f t="shared" si="10"/>
        <v>1874482.8300000003</v>
      </c>
      <c r="M146" s="251">
        <f t="shared" si="10"/>
        <v>11115722.829999998</v>
      </c>
      <c r="N146" s="251">
        <f t="shared" si="10"/>
        <v>1072726.6299999999</v>
      </c>
      <c r="O146" s="251">
        <f t="shared" si="10"/>
        <v>498975.62000000011</v>
      </c>
      <c r="P146" s="251">
        <f t="shared" si="10"/>
        <v>746557.67999999982</v>
      </c>
      <c r="Q146" s="251">
        <f t="shared" si="10"/>
        <v>231512.31</v>
      </c>
      <c r="R146" s="251">
        <f t="shared" si="10"/>
        <v>22371116.439999998</v>
      </c>
      <c r="S146" s="251">
        <f t="shared" si="10"/>
        <v>6820.99</v>
      </c>
      <c r="T146" s="251">
        <f t="shared" si="10"/>
        <v>306418.45999999996</v>
      </c>
      <c r="U146" s="251">
        <f t="shared" si="10"/>
        <v>11173731.16</v>
      </c>
      <c r="V146" s="251">
        <f t="shared" si="10"/>
        <v>80918256.359999999</v>
      </c>
    </row>
    <row r="147" spans="1:22" s="134" customFormat="1">
      <c r="A147" s="215" t="s">
        <v>515</v>
      </c>
      <c r="B147" s="138">
        <v>256531.09</v>
      </c>
      <c r="C147" s="138">
        <v>913508.9</v>
      </c>
      <c r="D147" s="138">
        <v>0</v>
      </c>
      <c r="E147" s="138">
        <v>126024.64</v>
      </c>
      <c r="F147" s="138">
        <v>16241.27</v>
      </c>
      <c r="G147" s="138">
        <v>0</v>
      </c>
      <c r="H147" s="138">
        <v>152401.26</v>
      </c>
      <c r="I147" s="138">
        <v>85176</v>
      </c>
      <c r="J147" s="138">
        <v>0</v>
      </c>
      <c r="K147" s="138">
        <v>273478.15999999997</v>
      </c>
      <c r="L147" s="138">
        <v>135300.70000000001</v>
      </c>
      <c r="M147" s="81">
        <v>1010174.75</v>
      </c>
      <c r="N147" s="138">
        <v>77752.7</v>
      </c>
      <c r="O147" s="138">
        <v>30508.31</v>
      </c>
      <c r="P147" s="138">
        <v>67061.03</v>
      </c>
      <c r="Q147" s="138">
        <v>22038.720000000001</v>
      </c>
      <c r="R147" s="81">
        <v>2069365.85</v>
      </c>
      <c r="S147" s="138">
        <v>718.26</v>
      </c>
      <c r="T147" s="138">
        <v>2481.96</v>
      </c>
      <c r="U147" s="81">
        <v>1049016.57</v>
      </c>
      <c r="V147" s="106">
        <v>6287780.1699999999</v>
      </c>
    </row>
    <row r="148" spans="1:22" s="134" customFormat="1">
      <c r="A148" s="215" t="s">
        <v>518</v>
      </c>
      <c r="B148" s="195">
        <v>159607.79999999999</v>
      </c>
      <c r="C148" s="195">
        <v>731079.89</v>
      </c>
      <c r="D148" s="195">
        <v>0</v>
      </c>
      <c r="E148" s="195">
        <v>284364.43</v>
      </c>
      <c r="F148" s="195">
        <v>17922.97</v>
      </c>
      <c r="G148" s="195">
        <v>0</v>
      </c>
      <c r="H148" s="195">
        <v>214849.17</v>
      </c>
      <c r="I148" s="195">
        <v>548562.69999999995</v>
      </c>
      <c r="J148" s="195">
        <v>0</v>
      </c>
      <c r="K148" s="195">
        <v>310414.26</v>
      </c>
      <c r="L148" s="195">
        <v>176958.12</v>
      </c>
      <c r="M148" s="195">
        <v>1006603.71</v>
      </c>
      <c r="N148" s="195">
        <v>91419.57</v>
      </c>
      <c r="O148" s="195">
        <v>31177.17</v>
      </c>
      <c r="P148" s="195">
        <v>95914.1</v>
      </c>
      <c r="Q148" s="195">
        <v>14394.01</v>
      </c>
      <c r="R148" s="195">
        <v>2227932.83</v>
      </c>
      <c r="S148" s="195">
        <v>0</v>
      </c>
      <c r="T148" s="195">
        <v>42457.55</v>
      </c>
      <c r="U148" s="195">
        <v>980562.76</v>
      </c>
      <c r="V148" s="196">
        <v>6934221.04</v>
      </c>
    </row>
    <row r="149" spans="1:22" s="134" customFormat="1">
      <c r="A149" s="215" t="s">
        <v>519</v>
      </c>
      <c r="B149" s="81">
        <v>383453.44</v>
      </c>
      <c r="C149" s="81">
        <v>1204444.33</v>
      </c>
      <c r="D149" s="81">
        <v>0</v>
      </c>
      <c r="E149" s="81">
        <v>298894.01</v>
      </c>
      <c r="F149" s="81">
        <v>23802.45</v>
      </c>
      <c r="G149" s="81">
        <v>0</v>
      </c>
      <c r="H149" s="81">
        <v>271109.65000000002</v>
      </c>
      <c r="I149" s="81">
        <v>50694</v>
      </c>
      <c r="J149" s="81">
        <v>0</v>
      </c>
      <c r="K149" s="81">
        <v>178110.81</v>
      </c>
      <c r="L149" s="81">
        <v>138090.76</v>
      </c>
      <c r="M149" s="81">
        <v>1104285.6000000001</v>
      </c>
      <c r="N149" s="81">
        <v>135835.35</v>
      </c>
      <c r="O149" s="81">
        <v>51628.09</v>
      </c>
      <c r="P149" s="81">
        <v>58461.09</v>
      </c>
      <c r="Q149" s="81">
        <v>26424.959999999999</v>
      </c>
      <c r="R149" s="81">
        <v>2061086.8</v>
      </c>
      <c r="S149" s="81">
        <v>847.57</v>
      </c>
      <c r="T149" s="81">
        <v>14428.71</v>
      </c>
      <c r="U149" s="81">
        <v>1355550.73</v>
      </c>
      <c r="V149" s="106">
        <v>7357148.3499999996</v>
      </c>
    </row>
    <row r="150" spans="1:22" s="134" customFormat="1">
      <c r="A150" s="215" t="s">
        <v>524</v>
      </c>
      <c r="B150" s="195">
        <v>407353.88</v>
      </c>
      <c r="C150" s="195">
        <v>1714257.65</v>
      </c>
      <c r="D150" s="195">
        <v>0</v>
      </c>
      <c r="E150" s="195">
        <v>367289.27</v>
      </c>
      <c r="F150" s="195">
        <v>48532.13</v>
      </c>
      <c r="G150" s="195">
        <v>0</v>
      </c>
      <c r="H150" s="195">
        <v>322156.57</v>
      </c>
      <c r="I150" s="195">
        <v>789115.1</v>
      </c>
      <c r="J150" s="195">
        <v>0.02</v>
      </c>
      <c r="K150" s="195">
        <v>251690.69</v>
      </c>
      <c r="L150" s="195">
        <v>143963.34</v>
      </c>
      <c r="M150" s="195">
        <v>1003908.58</v>
      </c>
      <c r="N150" s="195">
        <v>105441.3</v>
      </c>
      <c r="O150" s="195">
        <v>52620.46</v>
      </c>
      <c r="P150" s="195">
        <v>168438.46</v>
      </c>
      <c r="Q150" s="195">
        <v>12849.98</v>
      </c>
      <c r="R150" s="195">
        <v>1140149.93</v>
      </c>
      <c r="S150" s="195">
        <v>32.93</v>
      </c>
      <c r="T150" s="195">
        <v>76045.55</v>
      </c>
      <c r="U150" s="195">
        <v>1534082.38</v>
      </c>
      <c r="V150" s="196">
        <v>8137928.2199999997</v>
      </c>
    </row>
    <row r="151" spans="1:22" s="134" customFormat="1">
      <c r="A151" s="215" t="s">
        <v>531</v>
      </c>
      <c r="B151" s="81">
        <v>232197.9</v>
      </c>
      <c r="C151" s="81">
        <v>810084.91</v>
      </c>
      <c r="D151" s="81">
        <v>0</v>
      </c>
      <c r="E151" s="81">
        <v>320033.27</v>
      </c>
      <c r="F151" s="81">
        <v>12791.1</v>
      </c>
      <c r="G151" s="81">
        <v>0</v>
      </c>
      <c r="H151" s="81">
        <v>406332.98</v>
      </c>
      <c r="I151" s="81">
        <v>264865.7</v>
      </c>
      <c r="J151" s="81">
        <v>0</v>
      </c>
      <c r="K151" s="81">
        <v>374209.37</v>
      </c>
      <c r="L151" s="81">
        <v>91242.85</v>
      </c>
      <c r="M151" s="81">
        <v>943380.08</v>
      </c>
      <c r="N151" s="81">
        <v>99763.71</v>
      </c>
      <c r="O151" s="81">
        <v>1076.52</v>
      </c>
      <c r="P151" s="81">
        <v>280173.75</v>
      </c>
      <c r="Q151" s="81">
        <v>19332.18</v>
      </c>
      <c r="R151" s="81" t="s">
        <v>527</v>
      </c>
      <c r="S151" s="81">
        <v>907.69</v>
      </c>
      <c r="T151" s="81">
        <v>46460.44</v>
      </c>
      <c r="U151" s="81">
        <v>1349925.52</v>
      </c>
      <c r="V151" s="106">
        <v>6642156.1600000001</v>
      </c>
    </row>
    <row r="152" spans="1:22" s="134" customFormat="1">
      <c r="A152" s="215" t="s">
        <v>532</v>
      </c>
      <c r="B152" s="195">
        <v>761294.98</v>
      </c>
      <c r="C152" s="195">
        <v>1768847.49</v>
      </c>
      <c r="D152" s="195">
        <v>0</v>
      </c>
      <c r="E152" s="195">
        <v>215260.18</v>
      </c>
      <c r="F152" s="195">
        <v>64594.41</v>
      </c>
      <c r="G152" s="195">
        <v>0</v>
      </c>
      <c r="H152" s="195">
        <v>753344.77</v>
      </c>
      <c r="I152" s="195">
        <v>1247974.8</v>
      </c>
      <c r="J152" s="195">
        <v>0</v>
      </c>
      <c r="K152" s="195">
        <v>258175.96</v>
      </c>
      <c r="L152" s="195">
        <v>155979</v>
      </c>
      <c r="M152" s="195">
        <v>1154569.1000000001</v>
      </c>
      <c r="N152" s="195">
        <v>122554.65</v>
      </c>
      <c r="O152" s="195">
        <v>50546.61</v>
      </c>
      <c r="P152" s="195">
        <v>72033.460000000006</v>
      </c>
      <c r="Q152" s="195">
        <v>16626.560000000001</v>
      </c>
      <c r="R152" s="195">
        <v>2174298.52</v>
      </c>
      <c r="S152" s="195">
        <v>88</v>
      </c>
      <c r="T152" s="195">
        <v>22779.81</v>
      </c>
      <c r="U152" s="195">
        <v>1146746.57</v>
      </c>
      <c r="V152" s="196">
        <v>9985714.8699999992</v>
      </c>
    </row>
    <row r="153" spans="1:22" s="134" customFormat="1">
      <c r="A153" s="215" t="s">
        <v>533</v>
      </c>
      <c r="B153" s="81">
        <v>344394.06</v>
      </c>
      <c r="C153" s="81">
        <v>1804285.48</v>
      </c>
      <c r="D153" s="81">
        <v>0</v>
      </c>
      <c r="E153" s="81">
        <v>145297.32999999999</v>
      </c>
      <c r="F153" s="81">
        <v>58962.87</v>
      </c>
      <c r="G153" s="81">
        <v>0</v>
      </c>
      <c r="H153" s="81">
        <v>368275.44</v>
      </c>
      <c r="I153" s="81">
        <v>559573.19999999995</v>
      </c>
      <c r="J153" s="81">
        <v>0.77</v>
      </c>
      <c r="K153" s="81">
        <v>256448.99</v>
      </c>
      <c r="L153" s="81">
        <v>196014.42</v>
      </c>
      <c r="M153" s="81">
        <v>1326494.5900000001</v>
      </c>
      <c r="N153" s="81">
        <v>125850.06</v>
      </c>
      <c r="O153" s="81">
        <v>61791.99</v>
      </c>
      <c r="P153" s="81">
        <v>105508.95</v>
      </c>
      <c r="Q153" s="81">
        <v>23932.69</v>
      </c>
      <c r="R153" s="81">
        <v>2553864.83</v>
      </c>
      <c r="S153" s="81">
        <v>502.62</v>
      </c>
      <c r="T153" s="81">
        <v>19888.82</v>
      </c>
      <c r="U153" s="81">
        <v>1375042.11</v>
      </c>
      <c r="V153" s="106">
        <v>9326129.2200000007</v>
      </c>
    </row>
    <row r="154" spans="1:22" s="134" customFormat="1">
      <c r="A154" s="215" t="s">
        <v>537</v>
      </c>
      <c r="B154" s="195">
        <v>351193.38</v>
      </c>
      <c r="C154" s="195">
        <v>929305.63</v>
      </c>
      <c r="D154" s="195">
        <v>0</v>
      </c>
      <c r="E154" s="195">
        <v>111880.74</v>
      </c>
      <c r="F154" s="195">
        <v>21702.73</v>
      </c>
      <c r="G154" s="195">
        <v>0</v>
      </c>
      <c r="H154" s="195">
        <v>68153.34</v>
      </c>
      <c r="I154" s="195">
        <v>491894.4</v>
      </c>
      <c r="J154" s="195">
        <v>0</v>
      </c>
      <c r="K154" s="195">
        <v>436898.09</v>
      </c>
      <c r="L154" s="195">
        <v>141388.53</v>
      </c>
      <c r="M154" s="195">
        <v>1269977.69</v>
      </c>
      <c r="N154" s="195">
        <v>127041.04</v>
      </c>
      <c r="O154" s="195">
        <v>20322.23</v>
      </c>
      <c r="P154" s="195">
        <v>132931.42000000001</v>
      </c>
      <c r="Q154" s="195">
        <v>17134.259999999998</v>
      </c>
      <c r="R154" s="195" t="s">
        <v>540</v>
      </c>
      <c r="S154" s="195">
        <v>52.22</v>
      </c>
      <c r="T154" s="195">
        <v>40529.17</v>
      </c>
      <c r="U154" s="195" t="s">
        <v>541</v>
      </c>
      <c r="V154" s="196">
        <v>7516746.8499999996</v>
      </c>
    </row>
    <row r="155" spans="1:22" s="134" customFormat="1">
      <c r="A155" s="215" t="s">
        <v>538</v>
      </c>
      <c r="B155" s="81">
        <v>313562.23</v>
      </c>
      <c r="C155" s="81">
        <v>1659868.69</v>
      </c>
      <c r="D155" s="81">
        <v>0</v>
      </c>
      <c r="E155" s="81">
        <v>199305.78</v>
      </c>
      <c r="F155" s="81">
        <v>16328.72</v>
      </c>
      <c r="G155" s="81">
        <v>0</v>
      </c>
      <c r="H155" s="81">
        <v>66322.649999999994</v>
      </c>
      <c r="I155" s="81">
        <v>28037.1</v>
      </c>
      <c r="J155" s="81">
        <v>0</v>
      </c>
      <c r="K155" s="81">
        <v>439775.91</v>
      </c>
      <c r="L155" s="81">
        <v>145083.99</v>
      </c>
      <c r="M155" s="81">
        <v>1250809.67</v>
      </c>
      <c r="N155" s="81">
        <v>116127.52</v>
      </c>
      <c r="O155" s="81">
        <v>249.98</v>
      </c>
      <c r="P155" s="81">
        <v>107423.4</v>
      </c>
      <c r="Q155" s="81">
        <v>15128.55</v>
      </c>
      <c r="R155" s="81">
        <v>2223354.44</v>
      </c>
      <c r="S155" s="81">
        <v>0</v>
      </c>
      <c r="T155" s="81">
        <v>6495.49</v>
      </c>
      <c r="U155" s="81">
        <v>1482989.57</v>
      </c>
      <c r="V155" s="106">
        <v>8070863.6900000004</v>
      </c>
    </row>
    <row r="156" spans="1:22" s="134" customFormat="1">
      <c r="A156" s="215" t="s">
        <v>539</v>
      </c>
      <c r="B156" s="195">
        <v>325992.5</v>
      </c>
      <c r="C156" s="195">
        <v>1022695.67</v>
      </c>
      <c r="D156" s="195">
        <v>0</v>
      </c>
      <c r="E156" s="195">
        <v>224512.9</v>
      </c>
      <c r="F156" s="195">
        <v>51148.19</v>
      </c>
      <c r="G156" s="195">
        <v>0</v>
      </c>
      <c r="H156" s="195">
        <v>153060.54999999999</v>
      </c>
      <c r="I156" s="195">
        <v>1358909.5</v>
      </c>
      <c r="J156" s="195">
        <v>0</v>
      </c>
      <c r="K156" s="195">
        <v>533228.89</v>
      </c>
      <c r="L156" s="195">
        <v>184151.62</v>
      </c>
      <c r="M156" s="195">
        <v>1211595.74</v>
      </c>
      <c r="N156" s="195">
        <v>117260.94</v>
      </c>
      <c r="O156" s="195">
        <v>76367.98</v>
      </c>
      <c r="P156" s="195">
        <v>118342.56</v>
      </c>
      <c r="Q156" s="195">
        <v>20198.91</v>
      </c>
      <c r="R156" s="195">
        <v>2260788.7599999998</v>
      </c>
      <c r="S156" s="195">
        <v>463.84</v>
      </c>
      <c r="T156" s="195">
        <v>3267.69</v>
      </c>
      <c r="U156" s="195">
        <v>1388897.8</v>
      </c>
      <c r="V156" s="196">
        <v>9050884.0399999991</v>
      </c>
    </row>
    <row r="157" spans="1:22" s="134" customFormat="1">
      <c r="A157" s="215" t="s">
        <v>545</v>
      </c>
      <c r="B157" s="105">
        <v>450374.29</v>
      </c>
      <c r="C157" s="105">
        <v>1140622.1299999999</v>
      </c>
      <c r="D157" s="105">
        <v>0</v>
      </c>
      <c r="E157" s="105">
        <v>318916.34000000003</v>
      </c>
      <c r="F157" s="105">
        <v>10356.68</v>
      </c>
      <c r="G157" s="105">
        <v>0</v>
      </c>
      <c r="H157" s="105">
        <v>323973.36</v>
      </c>
      <c r="I157" s="105">
        <v>24133.200000000001</v>
      </c>
      <c r="J157" s="105">
        <v>0</v>
      </c>
      <c r="K157" s="105">
        <v>336603.55</v>
      </c>
      <c r="L157" s="105">
        <v>155652.87</v>
      </c>
      <c r="M157" s="105">
        <v>947197.5</v>
      </c>
      <c r="N157" s="105">
        <v>117822.55</v>
      </c>
      <c r="O157" s="105">
        <v>39314.639999999999</v>
      </c>
      <c r="P157" s="105">
        <v>158586.04999999999</v>
      </c>
      <c r="Q157" s="105">
        <v>20205.16</v>
      </c>
      <c r="R157" s="105">
        <v>2231869.0099999998</v>
      </c>
      <c r="S157" s="105">
        <v>626.16999999999996</v>
      </c>
      <c r="T157" s="105">
        <v>40721.550000000003</v>
      </c>
      <c r="U157" s="105">
        <v>1131419.21</v>
      </c>
      <c r="V157" s="155">
        <v>7448394.2599999998</v>
      </c>
    </row>
    <row r="158" spans="1:22" s="134" customFormat="1" ht="15.75" thickBot="1">
      <c r="A158" s="215" t="s">
        <v>547</v>
      </c>
      <c r="B158" s="195">
        <v>414603.35</v>
      </c>
      <c r="C158" s="195">
        <v>1223592.47</v>
      </c>
      <c r="D158" s="195">
        <v>0</v>
      </c>
      <c r="E158" s="195">
        <v>131770.5</v>
      </c>
      <c r="F158" s="195">
        <v>34382.33</v>
      </c>
      <c r="G158" s="195">
        <v>0</v>
      </c>
      <c r="H158" s="195">
        <v>242852.66</v>
      </c>
      <c r="I158" s="195">
        <v>365713.9</v>
      </c>
      <c r="J158" s="195">
        <v>7302.91</v>
      </c>
      <c r="K158" s="195">
        <v>360475.94</v>
      </c>
      <c r="L158" s="195">
        <v>169425.48</v>
      </c>
      <c r="M158" s="195">
        <v>1049660.79</v>
      </c>
      <c r="N158" s="195">
        <v>104728.9</v>
      </c>
      <c r="O158" s="195">
        <v>52319.92</v>
      </c>
      <c r="P158" s="195">
        <v>182030.37</v>
      </c>
      <c r="Q158" s="195">
        <v>15808.51</v>
      </c>
      <c r="R158" s="195">
        <v>2361931.87</v>
      </c>
      <c r="S158" s="195">
        <v>747.87</v>
      </c>
      <c r="T158" s="195">
        <v>59720.99</v>
      </c>
      <c r="U158" s="195">
        <v>1333542.97</v>
      </c>
      <c r="V158" s="196">
        <v>8110611.7300000004</v>
      </c>
    </row>
    <row r="159" spans="1:22" s="134" customFormat="1" ht="15.75" thickTop="1">
      <c r="A159" s="150"/>
      <c r="B159" s="251">
        <f>+SUM(B147:B158)</f>
        <v>4400558.8999999994</v>
      </c>
      <c r="C159" s="251">
        <f t="shared" ref="C159:V159" si="11">+SUM(C147:C158)</f>
        <v>14922593.24</v>
      </c>
      <c r="D159" s="251">
        <f t="shared" si="11"/>
        <v>0</v>
      </c>
      <c r="E159" s="251">
        <f t="shared" si="11"/>
        <v>2743549.39</v>
      </c>
      <c r="F159" s="251">
        <f t="shared" si="11"/>
        <v>376765.85</v>
      </c>
      <c r="G159" s="251">
        <f t="shared" si="11"/>
        <v>0</v>
      </c>
      <c r="H159" s="251">
        <f t="shared" si="11"/>
        <v>3342832.4</v>
      </c>
      <c r="I159" s="251">
        <f t="shared" si="11"/>
        <v>5814649.6000000006</v>
      </c>
      <c r="J159" s="251">
        <f t="shared" si="11"/>
        <v>7303.7</v>
      </c>
      <c r="K159" s="251">
        <f t="shared" si="11"/>
        <v>4009510.62</v>
      </c>
      <c r="L159" s="251">
        <f t="shared" si="11"/>
        <v>1833251.6800000002</v>
      </c>
      <c r="M159" s="251">
        <f t="shared" si="11"/>
        <v>13278657.800000001</v>
      </c>
      <c r="N159" s="251">
        <f t="shared" si="11"/>
        <v>1341598.29</v>
      </c>
      <c r="O159" s="251">
        <f t="shared" si="11"/>
        <v>467923.89999999991</v>
      </c>
      <c r="P159" s="251">
        <f t="shared" si="11"/>
        <v>1546904.6400000001</v>
      </c>
      <c r="Q159" s="251">
        <f t="shared" si="11"/>
        <v>224074.49000000002</v>
      </c>
      <c r="R159" s="251">
        <f t="shared" si="11"/>
        <v>21304642.84</v>
      </c>
      <c r="S159" s="251">
        <f t="shared" si="11"/>
        <v>4987.1699999999992</v>
      </c>
      <c r="T159" s="251">
        <f t="shared" si="11"/>
        <v>375277.73</v>
      </c>
      <c r="U159" s="251">
        <f t="shared" si="11"/>
        <v>14127776.189999999</v>
      </c>
      <c r="V159" s="251">
        <f t="shared" si="11"/>
        <v>94868578.599999994</v>
      </c>
    </row>
    <row r="160" spans="1:22" s="134" customFormat="1">
      <c r="A160" s="215" t="s">
        <v>550</v>
      </c>
      <c r="B160" s="6">
        <v>491437.48</v>
      </c>
      <c r="C160" s="6">
        <v>1686469.33</v>
      </c>
      <c r="D160" s="6">
        <v>0</v>
      </c>
      <c r="E160" s="6">
        <v>108109.13</v>
      </c>
      <c r="F160" s="6">
        <v>128840.32000000001</v>
      </c>
      <c r="G160" s="6">
        <v>0</v>
      </c>
      <c r="H160" s="6">
        <v>248264.62</v>
      </c>
      <c r="I160" s="6">
        <v>12518.3</v>
      </c>
      <c r="J160" s="6">
        <v>0</v>
      </c>
      <c r="K160" s="6">
        <v>353931.75</v>
      </c>
      <c r="L160" s="6">
        <v>168091.92</v>
      </c>
      <c r="M160" s="6">
        <v>1154204.53</v>
      </c>
      <c r="N160" s="6">
        <v>153331.1</v>
      </c>
      <c r="O160" s="6">
        <v>20289.86</v>
      </c>
      <c r="P160" s="6">
        <v>110704.43</v>
      </c>
      <c r="Q160" s="6">
        <v>17351.11</v>
      </c>
      <c r="R160" s="6">
        <v>2411548.66</v>
      </c>
      <c r="S160" s="6">
        <v>1501.47</v>
      </c>
      <c r="T160" s="6">
        <v>1850.23</v>
      </c>
      <c r="U160" s="6">
        <v>1298279.17</v>
      </c>
      <c r="V160" s="261">
        <v>8366723.4100000001</v>
      </c>
    </row>
    <row r="161" spans="1:22" s="134" customFormat="1">
      <c r="A161" s="215" t="s">
        <v>567</v>
      </c>
      <c r="B161" s="265">
        <v>448371.27</v>
      </c>
      <c r="C161" s="265">
        <v>1625404.23</v>
      </c>
      <c r="D161" s="265">
        <v>9.58</v>
      </c>
      <c r="E161" s="265">
        <v>322241.49</v>
      </c>
      <c r="F161" s="265">
        <v>103310.92</v>
      </c>
      <c r="G161" s="265">
        <v>1.7</v>
      </c>
      <c r="H161" s="265">
        <v>187164</v>
      </c>
      <c r="I161" s="265">
        <v>471797.1</v>
      </c>
      <c r="J161" s="265">
        <v>0</v>
      </c>
      <c r="K161" s="265">
        <v>246096.31</v>
      </c>
      <c r="L161" s="265">
        <v>220631.08</v>
      </c>
      <c r="M161" s="265">
        <v>1046466.31</v>
      </c>
      <c r="N161" s="265">
        <v>110405.28</v>
      </c>
      <c r="O161" s="265">
        <v>32701.93</v>
      </c>
      <c r="P161" s="265">
        <v>140937.21</v>
      </c>
      <c r="Q161" s="265">
        <v>24465.69</v>
      </c>
      <c r="R161" s="265">
        <v>2220582.06</v>
      </c>
      <c r="S161" s="265">
        <v>5.47</v>
      </c>
      <c r="T161" s="265">
        <v>52974.85</v>
      </c>
      <c r="U161" s="265">
        <v>1301578.2</v>
      </c>
      <c r="V161" s="266">
        <v>8555144.6799999997</v>
      </c>
    </row>
    <row r="162" spans="1:22" s="134" customFormat="1">
      <c r="A162" s="215" t="s">
        <v>569</v>
      </c>
      <c r="B162" s="6">
        <v>465238.76</v>
      </c>
      <c r="C162" s="6">
        <v>1513123.78</v>
      </c>
      <c r="D162" s="6">
        <v>0</v>
      </c>
      <c r="E162" s="6">
        <v>285056.87</v>
      </c>
      <c r="F162" s="6">
        <v>406104.4</v>
      </c>
      <c r="G162" s="6">
        <v>0</v>
      </c>
      <c r="H162" s="6">
        <v>132539.57999999999</v>
      </c>
      <c r="I162" s="6">
        <v>477770.6</v>
      </c>
      <c r="J162" s="6">
        <v>0</v>
      </c>
      <c r="K162" s="6">
        <v>163496.76999999999</v>
      </c>
      <c r="L162" s="6">
        <v>189373.83</v>
      </c>
      <c r="M162" s="6">
        <v>1437702.78</v>
      </c>
      <c r="N162" s="6">
        <v>111239.6</v>
      </c>
      <c r="O162" s="6">
        <v>50626.36</v>
      </c>
      <c r="P162" s="6">
        <v>141254.43</v>
      </c>
      <c r="Q162" s="6">
        <v>16797.189999999999</v>
      </c>
      <c r="R162" s="6">
        <v>2648487.61</v>
      </c>
      <c r="S162" s="6">
        <v>40.01</v>
      </c>
      <c r="T162" s="6">
        <v>19723.32</v>
      </c>
      <c r="U162" s="6">
        <v>1371488.58</v>
      </c>
      <c r="V162" s="261">
        <v>9430064.4700000007</v>
      </c>
    </row>
    <row r="163" spans="1:22" s="134" customFormat="1">
      <c r="A163" s="215" t="s">
        <v>571</v>
      </c>
      <c r="B163" s="265">
        <v>415806.56</v>
      </c>
      <c r="C163" s="265">
        <v>1605882.04</v>
      </c>
      <c r="D163" s="265">
        <v>0</v>
      </c>
      <c r="E163" s="265">
        <v>320019.40000000002</v>
      </c>
      <c r="F163" s="265">
        <v>63608.19</v>
      </c>
      <c r="G163" s="265">
        <v>0</v>
      </c>
      <c r="H163" s="265">
        <v>154053.53</v>
      </c>
      <c r="I163" s="265">
        <v>0</v>
      </c>
      <c r="J163" s="265">
        <v>6.7</v>
      </c>
      <c r="K163" s="265">
        <v>232168.24</v>
      </c>
      <c r="L163" s="265">
        <v>169143.97</v>
      </c>
      <c r="M163" s="265">
        <v>1536656.26</v>
      </c>
      <c r="N163" s="265">
        <v>142189.59</v>
      </c>
      <c r="O163" s="265">
        <v>41029.32</v>
      </c>
      <c r="P163" s="265">
        <v>173546.7</v>
      </c>
      <c r="Q163" s="265">
        <v>25248.53</v>
      </c>
      <c r="R163" s="265">
        <v>2555186.62</v>
      </c>
      <c r="S163" s="265">
        <v>1516.61</v>
      </c>
      <c r="T163" s="265">
        <v>96465.47</v>
      </c>
      <c r="U163" s="265">
        <v>1391391.83</v>
      </c>
      <c r="V163" s="266">
        <v>8923919.5600000005</v>
      </c>
    </row>
    <row r="164" spans="1:22" s="134" customFormat="1">
      <c r="A164" s="215" t="s">
        <v>574</v>
      </c>
      <c r="B164" s="6">
        <v>458987.16</v>
      </c>
      <c r="C164" s="6">
        <v>1190080.17</v>
      </c>
      <c r="D164" s="6">
        <v>0</v>
      </c>
      <c r="E164" s="6">
        <v>263312.65000000002</v>
      </c>
      <c r="F164" s="6">
        <v>59667.69</v>
      </c>
      <c r="G164" s="6">
        <v>0</v>
      </c>
      <c r="H164" s="6">
        <v>144711.64000000001</v>
      </c>
      <c r="I164" s="6">
        <v>48266.400000000001</v>
      </c>
      <c r="J164" s="6">
        <v>0</v>
      </c>
      <c r="K164" s="6">
        <v>220572.82</v>
      </c>
      <c r="L164" s="6">
        <v>164800.03</v>
      </c>
      <c r="M164" s="6">
        <v>1421444.91</v>
      </c>
      <c r="N164" s="6">
        <v>101125.89</v>
      </c>
      <c r="O164" s="6">
        <v>50824.5</v>
      </c>
      <c r="P164" s="6">
        <v>104867.28</v>
      </c>
      <c r="Q164" s="6">
        <v>13182.88</v>
      </c>
      <c r="R164" s="6">
        <v>2501284.25</v>
      </c>
      <c r="S164" s="6">
        <v>15.71</v>
      </c>
      <c r="T164" s="6">
        <v>5663.21</v>
      </c>
      <c r="U164" s="6">
        <v>1201199.97</v>
      </c>
      <c r="V164" s="261">
        <v>7950007.1600000001</v>
      </c>
    </row>
    <row r="165" spans="1:22" s="134" customFormat="1">
      <c r="A165" s="215" t="s">
        <v>579</v>
      </c>
      <c r="B165" s="265">
        <v>482423.54</v>
      </c>
      <c r="C165" s="265">
        <v>1439791.24</v>
      </c>
      <c r="D165" s="265">
        <v>0</v>
      </c>
      <c r="E165" s="265">
        <v>162896.91</v>
      </c>
      <c r="F165" s="265">
        <v>53628.94</v>
      </c>
      <c r="G165" s="265">
        <v>0</v>
      </c>
      <c r="H165" s="265">
        <v>157406.42000000001</v>
      </c>
      <c r="I165" s="265">
        <v>349084.8</v>
      </c>
      <c r="J165" s="265">
        <v>0</v>
      </c>
      <c r="K165" s="265">
        <v>387760.72</v>
      </c>
      <c r="L165" s="265">
        <v>164821.23000000001</v>
      </c>
      <c r="M165" s="265">
        <v>1455337.47</v>
      </c>
      <c r="N165" s="265">
        <v>125325.16</v>
      </c>
      <c r="O165" s="265">
        <v>63094</v>
      </c>
      <c r="P165" s="265">
        <v>175994.38</v>
      </c>
      <c r="Q165" s="265">
        <v>22030.39</v>
      </c>
      <c r="R165" s="265">
        <v>2676950.54</v>
      </c>
      <c r="S165" s="265">
        <v>1313.77</v>
      </c>
      <c r="T165" s="265">
        <v>19830.189999999999</v>
      </c>
      <c r="U165" s="265">
        <v>1051022.8999999999</v>
      </c>
      <c r="V165" s="266">
        <v>8788712.5999999996</v>
      </c>
    </row>
    <row r="166" spans="1:22" ht="23.25" customHeight="1">
      <c r="A166" s="70" t="s">
        <v>183</v>
      </c>
      <c r="B166" s="67"/>
      <c r="C166" s="67"/>
      <c r="D166" s="67"/>
      <c r="E166" s="67"/>
    </row>
    <row r="167" spans="1:22" ht="18.75">
      <c r="A167" s="198" t="s">
        <v>576</v>
      </c>
    </row>
  </sheetData>
  <sheetProtection password="9E07" sheet="1" objects="1" scenarios="1"/>
  <mergeCells count="1">
    <mergeCell ref="A1:V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167"/>
  <sheetViews>
    <sheetView topLeftCell="K1" workbookViewId="0">
      <pane ySplit="3" topLeftCell="A148" activePane="bottomLeft" state="frozen"/>
      <selection activeCell="E81" sqref="E81"/>
      <selection pane="bottomLeft" activeCell="R173" sqref="R173"/>
    </sheetView>
  </sheetViews>
  <sheetFormatPr baseColWidth="10" defaultRowHeight="15"/>
  <cols>
    <col min="1" max="1" width="13.140625" customWidth="1"/>
    <col min="2" max="2" width="16.42578125" customWidth="1"/>
    <col min="3" max="3" width="12.140625" customWidth="1"/>
    <col min="4" max="4" width="11.5703125" customWidth="1"/>
    <col min="5" max="5" width="12.5703125" customWidth="1"/>
    <col min="6" max="6" width="12.7109375" customWidth="1"/>
    <col min="7" max="7" width="12" customWidth="1"/>
    <col min="8" max="8" width="13.5703125" customWidth="1"/>
    <col min="9" max="9" width="12.7109375" customWidth="1"/>
    <col min="10" max="10" width="12.85546875" customWidth="1"/>
    <col min="11" max="11" width="15" customWidth="1"/>
    <col min="12" max="12" width="11.5703125" customWidth="1"/>
    <col min="13" max="13" width="15.28515625" customWidth="1"/>
    <col min="14" max="14" width="15.5703125" customWidth="1"/>
    <col min="15" max="15" width="13.42578125" customWidth="1"/>
    <col min="16" max="16" width="13.5703125" customWidth="1"/>
    <col min="17" max="17" width="14.42578125" customWidth="1"/>
    <col min="18" max="19" width="15.7109375" customWidth="1"/>
    <col min="20" max="20" width="13.28515625" customWidth="1"/>
    <col min="21" max="21" width="12.42578125" customWidth="1"/>
    <col min="22" max="22" width="13.85546875" customWidth="1"/>
    <col min="24" max="24" width="14.140625" bestFit="1" customWidth="1"/>
  </cols>
  <sheetData>
    <row r="1" spans="1:22" ht="50.25" customHeight="1">
      <c r="A1" s="269" t="s">
        <v>558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</row>
    <row r="2" spans="1:22">
      <c r="A2" s="147" t="s">
        <v>109</v>
      </c>
      <c r="B2" s="165" t="s">
        <v>373</v>
      </c>
      <c r="C2" s="148" t="s">
        <v>374</v>
      </c>
      <c r="D2" s="148" t="s">
        <v>375</v>
      </c>
      <c r="E2" s="148" t="s">
        <v>376</v>
      </c>
      <c r="F2" s="148" t="s">
        <v>377</v>
      </c>
      <c r="G2" s="148" t="s">
        <v>378</v>
      </c>
      <c r="H2" s="148" t="s">
        <v>379</v>
      </c>
      <c r="I2" s="148" t="s">
        <v>380</v>
      </c>
      <c r="J2" s="148" t="s">
        <v>381</v>
      </c>
      <c r="K2" s="166" t="s">
        <v>382</v>
      </c>
      <c r="L2" s="148" t="s">
        <v>383</v>
      </c>
      <c r="M2" s="148" t="s">
        <v>384</v>
      </c>
      <c r="N2" s="148" t="s">
        <v>385</v>
      </c>
      <c r="O2" s="148" t="s">
        <v>386</v>
      </c>
      <c r="P2" s="148" t="s">
        <v>387</v>
      </c>
      <c r="Q2" s="148" t="s">
        <v>388</v>
      </c>
      <c r="R2" s="148" t="s">
        <v>389</v>
      </c>
      <c r="S2" s="148" t="s">
        <v>390</v>
      </c>
      <c r="T2" s="148" t="s">
        <v>391</v>
      </c>
      <c r="U2" s="148" t="s">
        <v>392</v>
      </c>
      <c r="V2" s="171" t="s">
        <v>108</v>
      </c>
    </row>
    <row r="3" spans="1:22" s="25" customFormat="1">
      <c r="A3" s="59" t="s">
        <v>110</v>
      </c>
      <c r="B3" s="54" t="s">
        <v>153</v>
      </c>
      <c r="C3" s="54" t="s">
        <v>154</v>
      </c>
      <c r="D3" s="54" t="s">
        <v>155</v>
      </c>
      <c r="E3" s="54" t="s">
        <v>156</v>
      </c>
      <c r="F3" s="54" t="s">
        <v>157</v>
      </c>
      <c r="G3" s="54" t="s">
        <v>158</v>
      </c>
      <c r="H3" s="54" t="s">
        <v>159</v>
      </c>
      <c r="I3" s="54" t="s">
        <v>160</v>
      </c>
      <c r="J3" s="54" t="s">
        <v>98</v>
      </c>
      <c r="K3" s="54" t="s">
        <v>161</v>
      </c>
      <c r="L3" s="54" t="s">
        <v>79</v>
      </c>
      <c r="M3" s="54" t="s">
        <v>162</v>
      </c>
      <c r="N3" s="162" t="s">
        <v>79</v>
      </c>
      <c r="O3" s="54" t="s">
        <v>163</v>
      </c>
      <c r="P3" s="54" t="s">
        <v>162</v>
      </c>
      <c r="Q3" s="162" t="s">
        <v>79</v>
      </c>
      <c r="R3" s="54" t="s">
        <v>164</v>
      </c>
      <c r="S3" s="54" t="s">
        <v>165</v>
      </c>
      <c r="T3" s="54" t="s">
        <v>166</v>
      </c>
      <c r="U3" s="162" t="s">
        <v>79</v>
      </c>
      <c r="V3" s="55"/>
    </row>
    <row r="4" spans="1:22">
      <c r="A4" s="56" t="s">
        <v>0</v>
      </c>
      <c r="B4" s="57">
        <v>120698.14</v>
      </c>
      <c r="C4" s="57">
        <v>289805.67</v>
      </c>
      <c r="D4" s="161">
        <v>0</v>
      </c>
      <c r="E4" s="57">
        <v>171791.76</v>
      </c>
      <c r="F4" s="57">
        <v>4231.66</v>
      </c>
      <c r="G4" s="161">
        <v>0</v>
      </c>
      <c r="H4" s="57">
        <v>1143688.02</v>
      </c>
      <c r="I4" s="57">
        <v>3410480.05</v>
      </c>
      <c r="J4" s="57">
        <v>0</v>
      </c>
      <c r="K4" s="57">
        <v>125304.27</v>
      </c>
      <c r="L4" s="57">
        <v>125432.9</v>
      </c>
      <c r="M4" s="57">
        <v>0</v>
      </c>
      <c r="N4" s="57">
        <v>14979.96</v>
      </c>
      <c r="O4" s="57">
        <v>560260.34</v>
      </c>
      <c r="P4" s="57">
        <v>901814.98</v>
      </c>
      <c r="Q4" s="57">
        <v>51260.62</v>
      </c>
      <c r="R4" s="57">
        <v>2344612.1</v>
      </c>
      <c r="S4" s="57">
        <v>0</v>
      </c>
      <c r="T4" s="57">
        <v>303573.93</v>
      </c>
      <c r="U4" s="57">
        <v>1541775.43</v>
      </c>
      <c r="V4" s="58">
        <v>11109709.83</v>
      </c>
    </row>
    <row r="5" spans="1:22">
      <c r="A5" s="59" t="s">
        <v>1</v>
      </c>
      <c r="B5" s="60">
        <v>233139.99</v>
      </c>
      <c r="C5" s="60">
        <v>448782.68</v>
      </c>
      <c r="D5" s="60">
        <v>0</v>
      </c>
      <c r="E5" s="60">
        <v>159599.03</v>
      </c>
      <c r="F5" s="60">
        <v>101894.2</v>
      </c>
      <c r="G5" s="60">
        <v>0</v>
      </c>
      <c r="H5" s="60">
        <v>2031731.48</v>
      </c>
      <c r="I5" s="60">
        <v>423679.92</v>
      </c>
      <c r="J5" s="60">
        <v>0</v>
      </c>
      <c r="K5" s="60">
        <v>134247.22</v>
      </c>
      <c r="L5" s="60">
        <v>134506.10999999999</v>
      </c>
      <c r="M5" s="60">
        <v>0</v>
      </c>
      <c r="N5" s="60">
        <v>25090.11</v>
      </c>
      <c r="O5" s="60">
        <v>127990.78</v>
      </c>
      <c r="P5" s="60">
        <v>731888.37</v>
      </c>
      <c r="Q5" s="60">
        <v>50977.37</v>
      </c>
      <c r="R5" s="60">
        <v>2562342.38</v>
      </c>
      <c r="S5" s="60">
        <v>0</v>
      </c>
      <c r="T5" s="60">
        <v>71003.97</v>
      </c>
      <c r="U5" s="60">
        <v>1693962.44</v>
      </c>
      <c r="V5" s="61">
        <v>8930836.0500000007</v>
      </c>
    </row>
    <row r="6" spans="1:22">
      <c r="A6" s="56" t="s">
        <v>2</v>
      </c>
      <c r="B6" s="57">
        <v>169058.18</v>
      </c>
      <c r="C6" s="57">
        <v>414928.42</v>
      </c>
      <c r="D6" s="57">
        <v>0</v>
      </c>
      <c r="E6" s="57">
        <v>276525.32</v>
      </c>
      <c r="F6" s="57">
        <v>180976.41</v>
      </c>
      <c r="G6" s="57">
        <v>0</v>
      </c>
      <c r="H6" s="57">
        <v>2604078.7000000002</v>
      </c>
      <c r="I6" s="57">
        <v>817406.25</v>
      </c>
      <c r="J6" s="57">
        <v>0</v>
      </c>
      <c r="K6" s="57">
        <v>138460.69</v>
      </c>
      <c r="L6" s="57">
        <v>89419.3</v>
      </c>
      <c r="M6" s="57">
        <v>0</v>
      </c>
      <c r="N6" s="57">
        <v>29436.29</v>
      </c>
      <c r="O6" s="57">
        <v>644923.80000000005</v>
      </c>
      <c r="P6" s="57">
        <v>826507.06</v>
      </c>
      <c r="Q6" s="57">
        <v>51330.82</v>
      </c>
      <c r="R6" s="57">
        <v>2746828.61</v>
      </c>
      <c r="S6" s="57">
        <v>0</v>
      </c>
      <c r="T6" s="57">
        <v>167234.39000000001</v>
      </c>
      <c r="U6" s="57">
        <v>1858987.88</v>
      </c>
      <c r="V6" s="58">
        <v>11016102.119999999</v>
      </c>
    </row>
    <row r="7" spans="1:22">
      <c r="A7" s="59" t="s">
        <v>3</v>
      </c>
      <c r="B7" s="60">
        <v>112093.13</v>
      </c>
      <c r="C7" s="60">
        <v>400442.64</v>
      </c>
      <c r="D7" s="60">
        <v>0</v>
      </c>
      <c r="E7" s="60">
        <v>146197.10999999999</v>
      </c>
      <c r="F7" s="60">
        <v>12726.85</v>
      </c>
      <c r="G7" s="60">
        <v>0</v>
      </c>
      <c r="H7" s="60">
        <v>1775921.6</v>
      </c>
      <c r="I7" s="60">
        <v>501982.55</v>
      </c>
      <c r="J7" s="60">
        <v>0</v>
      </c>
      <c r="K7" s="60">
        <v>111380.15</v>
      </c>
      <c r="L7" s="60">
        <v>92636.89</v>
      </c>
      <c r="M7" s="60">
        <v>0</v>
      </c>
      <c r="N7" s="60">
        <v>18265.75</v>
      </c>
      <c r="O7" s="60">
        <v>1076751.23</v>
      </c>
      <c r="P7" s="60">
        <v>638770.1</v>
      </c>
      <c r="Q7" s="60">
        <v>74888.210000000006</v>
      </c>
      <c r="R7" s="60">
        <v>2047652.81</v>
      </c>
      <c r="S7" s="60">
        <v>658.84</v>
      </c>
      <c r="T7" s="60">
        <v>6010.57</v>
      </c>
      <c r="U7" s="60">
        <v>1471796.78</v>
      </c>
      <c r="V7" s="61">
        <v>8488175.2100000009</v>
      </c>
    </row>
    <row r="8" spans="1:22">
      <c r="A8" s="56" t="s">
        <v>4</v>
      </c>
      <c r="B8" s="57">
        <v>168445.7</v>
      </c>
      <c r="C8" s="57">
        <v>431551.48</v>
      </c>
      <c r="D8" s="57">
        <v>0</v>
      </c>
      <c r="E8" s="57">
        <v>221384.75</v>
      </c>
      <c r="F8" s="57">
        <v>92981.71</v>
      </c>
      <c r="G8" s="57">
        <v>0</v>
      </c>
      <c r="H8" s="57">
        <v>1480129.52</v>
      </c>
      <c r="I8" s="57">
        <v>1129041.9099999999</v>
      </c>
      <c r="J8" s="57">
        <v>0</v>
      </c>
      <c r="K8" s="57">
        <v>132193.4</v>
      </c>
      <c r="L8" s="57">
        <v>74895.48</v>
      </c>
      <c r="M8" s="57">
        <v>0</v>
      </c>
      <c r="N8" s="57">
        <v>28674.560000000001</v>
      </c>
      <c r="O8" s="57">
        <v>419850.65</v>
      </c>
      <c r="P8" s="57">
        <v>848229.02</v>
      </c>
      <c r="Q8" s="57">
        <v>60362.84</v>
      </c>
      <c r="R8" s="57">
        <v>2484307.79</v>
      </c>
      <c r="S8" s="57">
        <v>0</v>
      </c>
      <c r="T8" s="57">
        <v>383809.43</v>
      </c>
      <c r="U8" s="57">
        <v>1773833.33</v>
      </c>
      <c r="V8" s="58">
        <v>9729691.5700000003</v>
      </c>
    </row>
    <row r="9" spans="1:22">
      <c r="A9" s="59" t="s">
        <v>5</v>
      </c>
      <c r="B9" s="60">
        <v>155696.1</v>
      </c>
      <c r="C9" s="60">
        <v>405532.55</v>
      </c>
      <c r="D9" s="60">
        <v>5729.17</v>
      </c>
      <c r="E9" s="60">
        <v>171882.23999999999</v>
      </c>
      <c r="F9" s="60">
        <v>136817.82</v>
      </c>
      <c r="G9" s="60">
        <v>0</v>
      </c>
      <c r="H9" s="60">
        <v>1464357.46</v>
      </c>
      <c r="I9" s="60">
        <v>1698764.12</v>
      </c>
      <c r="J9" s="60">
        <v>0</v>
      </c>
      <c r="K9" s="60">
        <v>111064.07</v>
      </c>
      <c r="L9" s="60">
        <v>113737.78</v>
      </c>
      <c r="M9" s="60">
        <v>0</v>
      </c>
      <c r="N9" s="60">
        <v>26589.16</v>
      </c>
      <c r="O9" s="60">
        <v>591777.12</v>
      </c>
      <c r="P9" s="60">
        <v>857136.37</v>
      </c>
      <c r="Q9" s="60">
        <v>67442.44</v>
      </c>
      <c r="R9" s="60">
        <v>2822168.06</v>
      </c>
      <c r="S9" s="60">
        <v>0</v>
      </c>
      <c r="T9" s="60">
        <v>95210.53</v>
      </c>
      <c r="U9" s="60">
        <v>2270297.84</v>
      </c>
      <c r="V9" s="61">
        <v>10994202.83</v>
      </c>
    </row>
    <row r="10" spans="1:22">
      <c r="A10" s="56" t="s">
        <v>6</v>
      </c>
      <c r="B10" s="57">
        <v>111246.69</v>
      </c>
      <c r="C10" s="57">
        <v>337872.41</v>
      </c>
      <c r="D10" s="57">
        <v>0</v>
      </c>
      <c r="E10" s="57">
        <v>95136.78</v>
      </c>
      <c r="F10" s="57">
        <v>129270.38</v>
      </c>
      <c r="G10" s="57">
        <v>0</v>
      </c>
      <c r="H10" s="57">
        <v>1401146.4</v>
      </c>
      <c r="I10" s="57">
        <v>1118380.73</v>
      </c>
      <c r="J10" s="57">
        <v>2385.5700000000002</v>
      </c>
      <c r="K10" s="57">
        <v>139211.68</v>
      </c>
      <c r="L10" s="57">
        <v>90477.06</v>
      </c>
      <c r="M10" s="57">
        <v>0</v>
      </c>
      <c r="N10" s="57">
        <v>23556.92</v>
      </c>
      <c r="O10" s="57">
        <v>478804.77</v>
      </c>
      <c r="P10" s="57">
        <v>1116401.03</v>
      </c>
      <c r="Q10" s="57">
        <v>103752.9</v>
      </c>
      <c r="R10" s="57">
        <v>2070416.17</v>
      </c>
      <c r="S10" s="57">
        <v>0</v>
      </c>
      <c r="T10" s="57">
        <v>61892.9</v>
      </c>
      <c r="U10" s="57">
        <v>1471456.16</v>
      </c>
      <c r="V10" s="58">
        <v>8751408.5500000007</v>
      </c>
    </row>
    <row r="11" spans="1:22">
      <c r="A11" s="59" t="s">
        <v>7</v>
      </c>
      <c r="B11" s="60">
        <v>94860.18</v>
      </c>
      <c r="C11" s="60">
        <v>231349.07</v>
      </c>
      <c r="D11" s="60">
        <v>8.89</v>
      </c>
      <c r="E11" s="60">
        <v>67660.11</v>
      </c>
      <c r="F11" s="60">
        <v>133717.35</v>
      </c>
      <c r="G11" s="60">
        <v>0</v>
      </c>
      <c r="H11" s="60">
        <v>1314986.68</v>
      </c>
      <c r="I11" s="60">
        <v>301026.24</v>
      </c>
      <c r="J11" s="60">
        <v>0</v>
      </c>
      <c r="K11" s="60">
        <v>130158.48</v>
      </c>
      <c r="L11" s="60">
        <v>97553.43</v>
      </c>
      <c r="M11" s="60">
        <v>0</v>
      </c>
      <c r="N11" s="60">
        <v>57554.99</v>
      </c>
      <c r="O11" s="60">
        <v>335079.71000000002</v>
      </c>
      <c r="P11" s="60">
        <v>1107841.3</v>
      </c>
      <c r="Q11" s="60">
        <v>120608.14</v>
      </c>
      <c r="R11" s="60">
        <v>2856765.2</v>
      </c>
      <c r="S11" s="60">
        <v>0</v>
      </c>
      <c r="T11" s="60">
        <v>60737.99</v>
      </c>
      <c r="U11" s="60">
        <v>2497360.02</v>
      </c>
      <c r="V11" s="61">
        <v>9407267.7799999993</v>
      </c>
    </row>
    <row r="12" spans="1:22">
      <c r="A12" s="56" t="s">
        <v>8</v>
      </c>
      <c r="B12" s="57">
        <v>159702.65</v>
      </c>
      <c r="C12" s="57">
        <v>380089.12</v>
      </c>
      <c r="D12" s="57">
        <v>0</v>
      </c>
      <c r="E12" s="57">
        <v>122486.71</v>
      </c>
      <c r="F12" s="57">
        <v>157637.85999999999</v>
      </c>
      <c r="G12" s="57">
        <v>0</v>
      </c>
      <c r="H12" s="57">
        <v>2427979.98</v>
      </c>
      <c r="I12" s="57">
        <v>875200.11</v>
      </c>
      <c r="J12" s="57">
        <v>0</v>
      </c>
      <c r="K12" s="57">
        <v>182575.75</v>
      </c>
      <c r="L12" s="57">
        <v>107493.69</v>
      </c>
      <c r="M12" s="57">
        <v>0</v>
      </c>
      <c r="N12" s="57">
        <v>27460.47</v>
      </c>
      <c r="O12" s="57">
        <v>516700.45</v>
      </c>
      <c r="P12" s="57">
        <v>1212033.23</v>
      </c>
      <c r="Q12" s="57">
        <v>14140.7</v>
      </c>
      <c r="R12" s="57">
        <v>2421519.86</v>
      </c>
      <c r="S12" s="57">
        <v>0</v>
      </c>
      <c r="T12" s="57">
        <v>2518.9499999999998</v>
      </c>
      <c r="U12" s="57">
        <v>2271496.7000000002</v>
      </c>
      <c r="V12" s="58">
        <v>10879036.23</v>
      </c>
    </row>
    <row r="13" spans="1:22">
      <c r="A13" s="59" t="s">
        <v>9</v>
      </c>
      <c r="B13" s="60">
        <v>170209.38</v>
      </c>
      <c r="C13" s="60">
        <v>442044.53</v>
      </c>
      <c r="D13" s="60">
        <v>0</v>
      </c>
      <c r="E13" s="60">
        <v>442081.21</v>
      </c>
      <c r="F13" s="60">
        <v>81043.16</v>
      </c>
      <c r="G13" s="60">
        <v>0</v>
      </c>
      <c r="H13" s="60">
        <v>1708482.92</v>
      </c>
      <c r="I13" s="60">
        <v>603903.36</v>
      </c>
      <c r="J13" s="60">
        <v>0</v>
      </c>
      <c r="K13" s="60">
        <v>113073.7</v>
      </c>
      <c r="L13" s="60">
        <v>78771.62</v>
      </c>
      <c r="M13" s="60">
        <v>0</v>
      </c>
      <c r="N13" s="60">
        <v>54532.67</v>
      </c>
      <c r="O13" s="60">
        <v>501984.7</v>
      </c>
      <c r="P13" s="60">
        <v>1284493.8700000001</v>
      </c>
      <c r="Q13" s="60">
        <v>58952</v>
      </c>
      <c r="R13" s="60">
        <v>2774074.57</v>
      </c>
      <c r="S13" s="60">
        <v>0</v>
      </c>
      <c r="T13" s="60">
        <v>147426.65</v>
      </c>
      <c r="U13" s="60">
        <v>1595267.97</v>
      </c>
      <c r="V13" s="61">
        <v>10056342.310000001</v>
      </c>
    </row>
    <row r="14" spans="1:22">
      <c r="A14" s="56" t="s">
        <v>10</v>
      </c>
      <c r="B14" s="57">
        <v>146601.15</v>
      </c>
      <c r="C14" s="57">
        <v>346345.8</v>
      </c>
      <c r="D14" s="57">
        <v>0</v>
      </c>
      <c r="E14" s="57">
        <v>232195.62</v>
      </c>
      <c r="F14" s="57">
        <v>67624.22</v>
      </c>
      <c r="G14" s="57">
        <v>0</v>
      </c>
      <c r="H14" s="57">
        <v>1653107.83</v>
      </c>
      <c r="I14" s="57">
        <v>1528623.22</v>
      </c>
      <c r="J14" s="57">
        <v>1505.3</v>
      </c>
      <c r="K14" s="57">
        <v>99713.04</v>
      </c>
      <c r="L14" s="57">
        <v>104557.44</v>
      </c>
      <c r="M14" s="57">
        <v>0</v>
      </c>
      <c r="N14" s="57">
        <v>28422.63</v>
      </c>
      <c r="O14" s="57">
        <v>573973.18000000005</v>
      </c>
      <c r="P14" s="57">
        <v>1036709.25</v>
      </c>
      <c r="Q14" s="57">
        <v>49695.41</v>
      </c>
      <c r="R14" s="57">
        <v>2270279.0099999998</v>
      </c>
      <c r="S14" s="57">
        <v>3012.06</v>
      </c>
      <c r="T14" s="57">
        <v>200692.99</v>
      </c>
      <c r="U14" s="57">
        <v>1937859.93</v>
      </c>
      <c r="V14" s="58">
        <v>10280918.08</v>
      </c>
    </row>
    <row r="15" spans="1:22">
      <c r="A15" s="59" t="s">
        <v>11</v>
      </c>
      <c r="B15" s="60">
        <v>94693.01</v>
      </c>
      <c r="C15" s="60">
        <v>244429.55</v>
      </c>
      <c r="D15" s="60">
        <v>0</v>
      </c>
      <c r="E15" s="60">
        <v>186888.98</v>
      </c>
      <c r="F15" s="60">
        <v>49927.92</v>
      </c>
      <c r="G15" s="60">
        <v>0</v>
      </c>
      <c r="H15" s="60">
        <v>911261.65</v>
      </c>
      <c r="I15" s="60">
        <v>1129518.7</v>
      </c>
      <c r="J15" s="60">
        <v>0</v>
      </c>
      <c r="K15" s="60">
        <v>143729.48000000001</v>
      </c>
      <c r="L15" s="60">
        <v>122844.19</v>
      </c>
      <c r="M15" s="60">
        <v>0</v>
      </c>
      <c r="N15" s="60">
        <v>59034.49</v>
      </c>
      <c r="O15" s="60">
        <v>555758.89</v>
      </c>
      <c r="P15" s="60">
        <v>993557.32</v>
      </c>
      <c r="Q15" s="60">
        <v>60994.53</v>
      </c>
      <c r="R15" s="60">
        <v>2482904.91</v>
      </c>
      <c r="S15" s="60">
        <v>0</v>
      </c>
      <c r="T15" s="60">
        <v>127569.89</v>
      </c>
      <c r="U15" s="60">
        <v>1704586.68</v>
      </c>
      <c r="V15" s="61">
        <v>8867700.1899999995</v>
      </c>
    </row>
    <row r="16" spans="1:22">
      <c r="A16" s="59"/>
      <c r="B16" s="63">
        <f t="shared" ref="B16:V16" si="0">SUM(B4:B15)</f>
        <v>1736444.2999999996</v>
      </c>
      <c r="C16" s="63">
        <f t="shared" si="0"/>
        <v>4373173.92</v>
      </c>
      <c r="D16" s="63">
        <f t="shared" si="0"/>
        <v>5738.06</v>
      </c>
      <c r="E16" s="63">
        <f t="shared" si="0"/>
        <v>2293829.62</v>
      </c>
      <c r="F16" s="63">
        <f t="shared" si="0"/>
        <v>1148849.54</v>
      </c>
      <c r="G16" s="63">
        <f t="shared" si="0"/>
        <v>0</v>
      </c>
      <c r="H16" s="63">
        <f t="shared" si="0"/>
        <v>19916872.240000002</v>
      </c>
      <c r="I16" s="63">
        <f t="shared" si="0"/>
        <v>13538007.159999998</v>
      </c>
      <c r="J16" s="63">
        <f t="shared" si="0"/>
        <v>3890.87</v>
      </c>
      <c r="K16" s="63">
        <f t="shared" si="0"/>
        <v>1561111.93</v>
      </c>
      <c r="L16" s="63">
        <f t="shared" si="0"/>
        <v>1232325.8899999999</v>
      </c>
      <c r="M16" s="63">
        <f t="shared" si="0"/>
        <v>0</v>
      </c>
      <c r="N16" s="63">
        <f t="shared" si="0"/>
        <v>393598</v>
      </c>
      <c r="O16" s="63">
        <f t="shared" si="0"/>
        <v>6383855.6200000001</v>
      </c>
      <c r="P16" s="63">
        <f t="shared" si="0"/>
        <v>11555381.900000002</v>
      </c>
      <c r="Q16" s="63">
        <f t="shared" si="0"/>
        <v>764405.98</v>
      </c>
      <c r="R16" s="63">
        <f t="shared" si="0"/>
        <v>29883871.470000003</v>
      </c>
      <c r="S16" s="63">
        <f t="shared" si="0"/>
        <v>3670.9</v>
      </c>
      <c r="T16" s="63">
        <f t="shared" si="0"/>
        <v>1627682.1899999997</v>
      </c>
      <c r="U16" s="63">
        <f t="shared" si="0"/>
        <v>22088681.159999996</v>
      </c>
      <c r="V16" s="64">
        <f t="shared" si="0"/>
        <v>118511390.75</v>
      </c>
    </row>
    <row r="17" spans="1:22">
      <c r="A17" s="56" t="s">
        <v>12</v>
      </c>
      <c r="B17" s="57">
        <v>141832.76999999999</v>
      </c>
      <c r="C17" s="57">
        <v>503369.29</v>
      </c>
      <c r="D17" s="57">
        <v>0</v>
      </c>
      <c r="E17" s="57">
        <v>212426.71</v>
      </c>
      <c r="F17" s="57">
        <v>169110.03</v>
      </c>
      <c r="G17" s="57">
        <v>0</v>
      </c>
      <c r="H17" s="57">
        <v>1818335.3</v>
      </c>
      <c r="I17" s="57">
        <v>1408176.51</v>
      </c>
      <c r="J17" s="57">
        <v>0</v>
      </c>
      <c r="K17" s="57">
        <v>188999.65</v>
      </c>
      <c r="L17" s="57">
        <v>77696.39</v>
      </c>
      <c r="M17" s="57">
        <v>0</v>
      </c>
      <c r="N17" s="57">
        <v>44961.37</v>
      </c>
      <c r="O17" s="57">
        <v>723879.71</v>
      </c>
      <c r="P17" s="57">
        <v>925356.78</v>
      </c>
      <c r="Q17" s="57">
        <v>55106.03</v>
      </c>
      <c r="R17" s="57">
        <v>2695403.74</v>
      </c>
      <c r="S17" s="57">
        <v>342.96</v>
      </c>
      <c r="T17" s="57">
        <v>3450.36</v>
      </c>
      <c r="U17" s="57">
        <v>1771237.17</v>
      </c>
      <c r="V17" s="58">
        <v>10739684.77</v>
      </c>
    </row>
    <row r="18" spans="1:22">
      <c r="A18" s="59" t="s">
        <v>13</v>
      </c>
      <c r="B18" s="233">
        <v>160386.76999999999</v>
      </c>
      <c r="C18" s="233">
        <v>402467.11</v>
      </c>
      <c r="D18" s="233">
        <v>0</v>
      </c>
      <c r="E18" s="233">
        <v>299129.46999999997</v>
      </c>
      <c r="F18" s="233">
        <v>199930.17</v>
      </c>
      <c r="G18" s="233">
        <v>0</v>
      </c>
      <c r="H18" s="233">
        <v>2065807.92</v>
      </c>
      <c r="I18" s="233">
        <v>1655580.33</v>
      </c>
      <c r="J18" s="233">
        <v>0</v>
      </c>
      <c r="K18" s="233">
        <v>193773.57</v>
      </c>
      <c r="L18" s="233">
        <v>108008.03</v>
      </c>
      <c r="M18" s="233">
        <v>0</v>
      </c>
      <c r="N18" s="233">
        <v>124208.71</v>
      </c>
      <c r="O18" s="233">
        <v>806851.13</v>
      </c>
      <c r="P18" s="233">
        <v>640927.76</v>
      </c>
      <c r="Q18" s="233">
        <v>49119.839999999997</v>
      </c>
      <c r="R18" s="233">
        <v>2117516.54</v>
      </c>
      <c r="S18" s="233">
        <v>107.71</v>
      </c>
      <c r="T18" s="233">
        <v>5002.72</v>
      </c>
      <c r="U18" s="233">
        <v>1977743.31</v>
      </c>
      <c r="V18" s="234">
        <v>10806561.09</v>
      </c>
    </row>
    <row r="19" spans="1:22">
      <c r="A19" s="56" t="s">
        <v>14</v>
      </c>
      <c r="B19" s="57">
        <v>109868.42</v>
      </c>
      <c r="C19" s="57">
        <v>284803.89</v>
      </c>
      <c r="D19" s="57">
        <v>0</v>
      </c>
      <c r="E19" s="57">
        <v>449313.88</v>
      </c>
      <c r="F19" s="57">
        <v>114026.46</v>
      </c>
      <c r="G19" s="57">
        <v>0</v>
      </c>
      <c r="H19" s="57">
        <v>2585687.16</v>
      </c>
      <c r="I19" s="57">
        <v>1072465.1599999999</v>
      </c>
      <c r="J19" s="57">
        <v>0</v>
      </c>
      <c r="K19" s="57">
        <v>116725.09</v>
      </c>
      <c r="L19" s="57">
        <v>104980.09</v>
      </c>
      <c r="M19" s="57">
        <v>0</v>
      </c>
      <c r="N19" s="57">
        <v>52045.74</v>
      </c>
      <c r="O19" s="57">
        <v>332925.65999999997</v>
      </c>
      <c r="P19" s="57">
        <v>655782.14</v>
      </c>
      <c r="Q19" s="57">
        <v>54756.73</v>
      </c>
      <c r="R19" s="57">
        <v>2675803.5299999998</v>
      </c>
      <c r="S19" s="57">
        <v>804.33</v>
      </c>
      <c r="T19" s="57">
        <v>5693.74</v>
      </c>
      <c r="U19" s="57">
        <v>2328897.5</v>
      </c>
      <c r="V19" s="58">
        <v>10944579.52</v>
      </c>
    </row>
    <row r="20" spans="1:22">
      <c r="A20" s="59" t="s">
        <v>15</v>
      </c>
      <c r="B20" s="233">
        <v>209760.53</v>
      </c>
      <c r="C20" s="233">
        <v>429209.27</v>
      </c>
      <c r="D20" s="233">
        <v>0</v>
      </c>
      <c r="E20" s="233">
        <v>229382.49</v>
      </c>
      <c r="F20" s="233">
        <v>14965.88</v>
      </c>
      <c r="G20" s="233">
        <v>0</v>
      </c>
      <c r="H20" s="233">
        <v>2573218.61</v>
      </c>
      <c r="I20" s="233">
        <v>999934.66</v>
      </c>
      <c r="J20" s="233">
        <v>0</v>
      </c>
      <c r="K20" s="233">
        <v>180287.66</v>
      </c>
      <c r="L20" s="233">
        <v>80892.98</v>
      </c>
      <c r="M20" s="233">
        <v>0</v>
      </c>
      <c r="N20" s="233">
        <v>75578.53</v>
      </c>
      <c r="O20" s="233">
        <v>1129959.71</v>
      </c>
      <c r="P20" s="233">
        <v>597323.18000000005</v>
      </c>
      <c r="Q20" s="233">
        <v>84970.19</v>
      </c>
      <c r="R20" s="233">
        <v>2098541.89</v>
      </c>
      <c r="S20" s="233">
        <v>29.33</v>
      </c>
      <c r="T20" s="233">
        <v>4001.33</v>
      </c>
      <c r="U20" s="233">
        <v>1467515.98</v>
      </c>
      <c r="V20" s="234">
        <v>10175572.220000001</v>
      </c>
    </row>
    <row r="21" spans="1:22">
      <c r="A21" s="56" t="s">
        <v>16</v>
      </c>
      <c r="B21" s="57">
        <v>150290.81</v>
      </c>
      <c r="C21" s="57">
        <v>410814.02</v>
      </c>
      <c r="D21" s="57">
        <v>0</v>
      </c>
      <c r="E21" s="57">
        <v>212549.71</v>
      </c>
      <c r="F21" s="57">
        <v>126243.4</v>
      </c>
      <c r="G21" s="57">
        <v>0</v>
      </c>
      <c r="H21" s="57">
        <v>2196173.9700000002</v>
      </c>
      <c r="I21" s="57">
        <v>985979.44</v>
      </c>
      <c r="J21" s="57">
        <v>12.25</v>
      </c>
      <c r="K21" s="57">
        <v>55442.04</v>
      </c>
      <c r="L21" s="57">
        <v>113481.95</v>
      </c>
      <c r="M21" s="57">
        <v>0</v>
      </c>
      <c r="N21" s="57">
        <v>75125.039999999994</v>
      </c>
      <c r="O21" s="57">
        <v>512825.62</v>
      </c>
      <c r="P21" s="57">
        <v>1208420.52</v>
      </c>
      <c r="Q21" s="57">
        <v>106918.48</v>
      </c>
      <c r="R21" s="57">
        <v>2602748.63</v>
      </c>
      <c r="S21" s="57">
        <v>406.69</v>
      </c>
      <c r="T21" s="57">
        <v>260366.77</v>
      </c>
      <c r="U21" s="57">
        <v>2189142.65</v>
      </c>
      <c r="V21" s="58">
        <v>11206941.99</v>
      </c>
    </row>
    <row r="22" spans="1:22">
      <c r="A22" s="59" t="s">
        <v>17</v>
      </c>
      <c r="B22" s="233">
        <v>88316.23</v>
      </c>
      <c r="C22" s="233">
        <v>353332.82</v>
      </c>
      <c r="D22" s="233">
        <v>0</v>
      </c>
      <c r="E22" s="233">
        <v>98266.42</v>
      </c>
      <c r="F22" s="233">
        <v>143369.84</v>
      </c>
      <c r="G22" s="233">
        <v>0</v>
      </c>
      <c r="H22" s="233">
        <v>2420596.7200000002</v>
      </c>
      <c r="I22" s="233">
        <v>1021382.13</v>
      </c>
      <c r="J22" s="233">
        <v>6.53</v>
      </c>
      <c r="K22" s="233">
        <v>167906.3</v>
      </c>
      <c r="L22" s="233">
        <v>94592.86</v>
      </c>
      <c r="M22" s="233">
        <v>0</v>
      </c>
      <c r="N22" s="233">
        <v>63755.98</v>
      </c>
      <c r="O22" s="233">
        <v>999428.9</v>
      </c>
      <c r="P22" s="233">
        <v>1298020.47</v>
      </c>
      <c r="Q22" s="233">
        <v>35462.730000000003</v>
      </c>
      <c r="R22" s="233">
        <v>2299211.13</v>
      </c>
      <c r="S22" s="233">
        <v>1104.03</v>
      </c>
      <c r="T22" s="233">
        <v>26093.03</v>
      </c>
      <c r="U22" s="233">
        <v>2190341.89</v>
      </c>
      <c r="V22" s="234">
        <v>11301188.01</v>
      </c>
    </row>
    <row r="23" spans="1:22">
      <c r="A23" s="56" t="s">
        <v>18</v>
      </c>
      <c r="B23" s="57">
        <v>87175.679999999993</v>
      </c>
      <c r="C23" s="57">
        <v>283752.62</v>
      </c>
      <c r="D23" s="57">
        <v>0</v>
      </c>
      <c r="E23" s="57">
        <v>156493.63</v>
      </c>
      <c r="F23" s="57">
        <v>85639.16</v>
      </c>
      <c r="G23" s="57">
        <v>0</v>
      </c>
      <c r="H23" s="57">
        <v>2525132.06</v>
      </c>
      <c r="I23" s="57">
        <v>982631.83</v>
      </c>
      <c r="J23" s="57">
        <v>62.59</v>
      </c>
      <c r="K23" s="57">
        <v>138875.89000000001</v>
      </c>
      <c r="L23" s="57">
        <v>112838.85</v>
      </c>
      <c r="M23" s="57">
        <v>0</v>
      </c>
      <c r="N23" s="57">
        <v>69765.89</v>
      </c>
      <c r="O23" s="57">
        <v>135253.96</v>
      </c>
      <c r="P23" s="57">
        <v>1453859.69</v>
      </c>
      <c r="Q23" s="57">
        <v>35155.51</v>
      </c>
      <c r="R23" s="57">
        <v>2659156.19</v>
      </c>
      <c r="S23" s="57">
        <v>293.86</v>
      </c>
      <c r="T23" s="57">
        <v>136433.23000000001</v>
      </c>
      <c r="U23" s="57">
        <v>2255474.5</v>
      </c>
      <c r="V23" s="58">
        <v>11117995.140000001</v>
      </c>
    </row>
    <row r="24" spans="1:22">
      <c r="A24" s="59" t="s">
        <v>19</v>
      </c>
      <c r="B24" s="233">
        <v>159077.69</v>
      </c>
      <c r="C24" s="233">
        <v>306798.87</v>
      </c>
      <c r="D24" s="233">
        <v>0</v>
      </c>
      <c r="E24" s="233">
        <v>144666.1</v>
      </c>
      <c r="F24" s="233">
        <v>61178.78</v>
      </c>
      <c r="G24" s="233">
        <v>0</v>
      </c>
      <c r="H24" s="233">
        <v>1810713.35</v>
      </c>
      <c r="I24" s="233">
        <v>1343947.44</v>
      </c>
      <c r="J24" s="233">
        <v>40.42</v>
      </c>
      <c r="K24" s="233">
        <v>301757.64</v>
      </c>
      <c r="L24" s="233">
        <v>79473.22</v>
      </c>
      <c r="M24" s="233">
        <v>0</v>
      </c>
      <c r="N24" s="233">
        <v>40483.160000000003</v>
      </c>
      <c r="O24" s="233">
        <v>255985.23</v>
      </c>
      <c r="P24" s="233">
        <v>1510347.01</v>
      </c>
      <c r="Q24" s="233">
        <v>40403.99</v>
      </c>
      <c r="R24" s="233">
        <v>2489945.23</v>
      </c>
      <c r="S24" s="233">
        <v>1169.8599999999999</v>
      </c>
      <c r="T24" s="233">
        <v>428404.34</v>
      </c>
      <c r="U24" s="233">
        <v>2181273.2999999998</v>
      </c>
      <c r="V24" s="234">
        <v>11155665.630000001</v>
      </c>
    </row>
    <row r="25" spans="1:22">
      <c r="A25" s="56" t="s">
        <v>20</v>
      </c>
      <c r="B25" s="57">
        <v>136624.51999999999</v>
      </c>
      <c r="C25" s="57">
        <v>417489.2</v>
      </c>
      <c r="D25" s="57">
        <v>0</v>
      </c>
      <c r="E25" s="57">
        <v>413034.39</v>
      </c>
      <c r="F25" s="57">
        <v>73609.86</v>
      </c>
      <c r="G25" s="57">
        <v>0</v>
      </c>
      <c r="H25" s="57">
        <v>2370292.62</v>
      </c>
      <c r="I25" s="57">
        <v>224059.44</v>
      </c>
      <c r="J25" s="57">
        <v>6.79</v>
      </c>
      <c r="K25" s="57">
        <v>102398.31</v>
      </c>
      <c r="L25" s="57">
        <v>126181.79</v>
      </c>
      <c r="M25" s="57">
        <v>0</v>
      </c>
      <c r="N25" s="57">
        <v>65414.33</v>
      </c>
      <c r="O25" s="57">
        <v>390311.86</v>
      </c>
      <c r="P25" s="57">
        <v>1117858.1399999999</v>
      </c>
      <c r="Q25" s="57">
        <v>110855.67999999999</v>
      </c>
      <c r="R25" s="57">
        <v>2635298.0099999998</v>
      </c>
      <c r="S25" s="57">
        <v>141.34</v>
      </c>
      <c r="T25" s="57">
        <v>1293.8499999999999</v>
      </c>
      <c r="U25" s="57">
        <v>1956859.48</v>
      </c>
      <c r="V25" s="58">
        <v>10141729.609999999</v>
      </c>
    </row>
    <row r="26" spans="1:22">
      <c r="A26" s="59" t="s">
        <v>21</v>
      </c>
      <c r="B26" s="233">
        <v>198548.4</v>
      </c>
      <c r="C26" s="233">
        <v>378729.57</v>
      </c>
      <c r="D26" s="233">
        <v>0</v>
      </c>
      <c r="E26" s="233">
        <v>322496.49</v>
      </c>
      <c r="F26" s="233">
        <v>90665.19</v>
      </c>
      <c r="G26" s="233">
        <v>0</v>
      </c>
      <c r="H26" s="233">
        <v>1307058.78</v>
      </c>
      <c r="I26" s="233">
        <v>850224.9</v>
      </c>
      <c r="J26" s="233">
        <v>55.32</v>
      </c>
      <c r="K26" s="233">
        <v>218911.21</v>
      </c>
      <c r="L26" s="233">
        <v>85186.85</v>
      </c>
      <c r="M26" s="233">
        <v>0</v>
      </c>
      <c r="N26" s="233">
        <v>25407.99</v>
      </c>
      <c r="O26" s="233">
        <v>580914.32999999996</v>
      </c>
      <c r="P26" s="233">
        <v>1308281.6200000001</v>
      </c>
      <c r="Q26" s="233">
        <v>130473.83</v>
      </c>
      <c r="R26" s="233">
        <v>2644421.65</v>
      </c>
      <c r="S26" s="233">
        <v>1121.95</v>
      </c>
      <c r="T26" s="233">
        <v>8069.67</v>
      </c>
      <c r="U26" s="233">
        <v>2504560.67</v>
      </c>
      <c r="V26" s="234">
        <v>10655128.42</v>
      </c>
    </row>
    <row r="27" spans="1:22">
      <c r="A27" s="56" t="s">
        <v>22</v>
      </c>
      <c r="B27" s="57">
        <v>144295.5</v>
      </c>
      <c r="C27" s="57">
        <v>346007.52</v>
      </c>
      <c r="D27" s="57">
        <v>0</v>
      </c>
      <c r="E27" s="57">
        <v>177105.87</v>
      </c>
      <c r="F27" s="57">
        <v>102352.16</v>
      </c>
      <c r="G27" s="57">
        <v>0</v>
      </c>
      <c r="H27" s="57">
        <v>2060691.28</v>
      </c>
      <c r="I27" s="57">
        <v>882915.83</v>
      </c>
      <c r="J27" s="57">
        <v>33.56</v>
      </c>
      <c r="K27" s="57">
        <v>149130.37</v>
      </c>
      <c r="L27" s="57">
        <v>103877.83</v>
      </c>
      <c r="M27" s="57">
        <v>0</v>
      </c>
      <c r="N27" s="57">
        <v>28111.38</v>
      </c>
      <c r="O27" s="57">
        <v>585795.99</v>
      </c>
      <c r="P27" s="57">
        <v>1398736.07</v>
      </c>
      <c r="Q27" s="57">
        <v>89512.48</v>
      </c>
      <c r="R27" s="57">
        <v>2350032.67</v>
      </c>
      <c r="S27" s="57">
        <v>1206.1600000000001</v>
      </c>
      <c r="T27" s="57">
        <v>115820.08</v>
      </c>
      <c r="U27" s="57">
        <v>2341769.4900000002</v>
      </c>
      <c r="V27" s="58">
        <v>10877394.24</v>
      </c>
    </row>
    <row r="28" spans="1:22">
      <c r="A28" s="59" t="s">
        <v>23</v>
      </c>
      <c r="B28" s="233">
        <v>147667.76</v>
      </c>
      <c r="C28" s="233">
        <v>428405.93</v>
      </c>
      <c r="D28" s="233">
        <v>0</v>
      </c>
      <c r="E28" s="233">
        <v>101172.37</v>
      </c>
      <c r="F28" s="233">
        <v>121436.03</v>
      </c>
      <c r="G28" s="233">
        <v>0</v>
      </c>
      <c r="H28" s="233">
        <v>1002720.08</v>
      </c>
      <c r="I28" s="233">
        <v>1226234.03</v>
      </c>
      <c r="J28" s="233">
        <v>193.75</v>
      </c>
      <c r="K28" s="233">
        <v>208968.91</v>
      </c>
      <c r="L28" s="233">
        <v>112045.32</v>
      </c>
      <c r="M28" s="233">
        <v>0</v>
      </c>
      <c r="N28" s="233">
        <v>65704.89</v>
      </c>
      <c r="O28" s="233">
        <v>652023.85</v>
      </c>
      <c r="P28" s="233">
        <v>1236018.25</v>
      </c>
      <c r="Q28" s="233">
        <v>92395.96</v>
      </c>
      <c r="R28" s="233">
        <v>2623814.5</v>
      </c>
      <c r="S28" s="233">
        <v>2640.06</v>
      </c>
      <c r="T28" s="233">
        <v>85244.79</v>
      </c>
      <c r="U28" s="233">
        <v>2566657.7799999998</v>
      </c>
      <c r="V28" s="234">
        <v>10673344.26</v>
      </c>
    </row>
    <row r="29" spans="1:22">
      <c r="A29" s="59"/>
      <c r="B29" s="63">
        <f t="shared" ref="B29:V29" si="1">SUM(B17:B28)</f>
        <v>1733845.0799999998</v>
      </c>
      <c r="C29" s="63">
        <f t="shared" si="1"/>
        <v>4545180.1100000003</v>
      </c>
      <c r="D29" s="63">
        <f t="shared" si="1"/>
        <v>0</v>
      </c>
      <c r="E29" s="63">
        <f t="shared" si="1"/>
        <v>2816037.5300000003</v>
      </c>
      <c r="F29" s="63">
        <f t="shared" si="1"/>
        <v>1302526.96</v>
      </c>
      <c r="G29" s="63">
        <f t="shared" si="1"/>
        <v>0</v>
      </c>
      <c r="H29" s="63">
        <f t="shared" si="1"/>
        <v>24736427.850000005</v>
      </c>
      <c r="I29" s="63">
        <f t="shared" si="1"/>
        <v>12653531.699999999</v>
      </c>
      <c r="J29" s="63">
        <f t="shared" si="1"/>
        <v>411.21000000000004</v>
      </c>
      <c r="K29" s="63">
        <f t="shared" si="1"/>
        <v>2023176.64</v>
      </c>
      <c r="L29" s="63">
        <f t="shared" si="1"/>
        <v>1199256.1600000001</v>
      </c>
      <c r="M29" s="63">
        <f t="shared" si="1"/>
        <v>0</v>
      </c>
      <c r="N29" s="63">
        <f t="shared" si="1"/>
        <v>730563.00999999989</v>
      </c>
      <c r="O29" s="63">
        <f t="shared" si="1"/>
        <v>7106155.9500000011</v>
      </c>
      <c r="P29" s="63">
        <f t="shared" si="1"/>
        <v>13350931.630000003</v>
      </c>
      <c r="Q29" s="63">
        <f t="shared" si="1"/>
        <v>885131.44999999984</v>
      </c>
      <c r="R29" s="63">
        <f t="shared" si="1"/>
        <v>29891893.710000001</v>
      </c>
      <c r="S29" s="63">
        <f t="shared" si="1"/>
        <v>9368.2800000000007</v>
      </c>
      <c r="T29" s="63">
        <f t="shared" si="1"/>
        <v>1079873.9099999999</v>
      </c>
      <c r="U29" s="63">
        <f t="shared" si="1"/>
        <v>25731473.720000006</v>
      </c>
      <c r="V29" s="64">
        <f t="shared" si="1"/>
        <v>129795784.90000001</v>
      </c>
    </row>
    <row r="30" spans="1:22">
      <c r="A30" s="56" t="s">
        <v>24</v>
      </c>
      <c r="B30" s="57">
        <v>169249.39</v>
      </c>
      <c r="C30" s="57">
        <v>336922.16</v>
      </c>
      <c r="D30" s="57">
        <v>138.41999999999999</v>
      </c>
      <c r="E30" s="57">
        <v>365943.07</v>
      </c>
      <c r="F30" s="57">
        <v>146318.76</v>
      </c>
      <c r="G30" s="57">
        <v>0</v>
      </c>
      <c r="H30" s="57">
        <v>1486625.13</v>
      </c>
      <c r="I30" s="57">
        <v>1257583.8</v>
      </c>
      <c r="J30" s="57">
        <v>5.03</v>
      </c>
      <c r="K30" s="57">
        <v>192929.26</v>
      </c>
      <c r="L30" s="57">
        <v>121343.35</v>
      </c>
      <c r="M30" s="57">
        <v>0</v>
      </c>
      <c r="N30" s="57">
        <v>37299.53</v>
      </c>
      <c r="O30" s="57">
        <v>628290.19999999995</v>
      </c>
      <c r="P30" s="57">
        <v>1056059.98</v>
      </c>
      <c r="Q30" s="57">
        <v>41874.07</v>
      </c>
      <c r="R30" s="57">
        <v>2468984.27</v>
      </c>
      <c r="S30" s="57">
        <v>0</v>
      </c>
      <c r="T30" s="57">
        <v>2303.64</v>
      </c>
      <c r="U30" s="57">
        <v>2346592.5099999998</v>
      </c>
      <c r="V30" s="58">
        <v>10658462.57</v>
      </c>
    </row>
    <row r="31" spans="1:22">
      <c r="A31" s="59" t="s">
        <v>25</v>
      </c>
      <c r="B31" s="60">
        <v>126336.14</v>
      </c>
      <c r="C31" s="60">
        <v>257739.57</v>
      </c>
      <c r="D31" s="60">
        <v>33.380000000000003</v>
      </c>
      <c r="E31" s="60">
        <v>203734.93</v>
      </c>
      <c r="F31" s="60">
        <v>100420.48</v>
      </c>
      <c r="G31" s="60">
        <v>0</v>
      </c>
      <c r="H31" s="60">
        <v>1471397.02</v>
      </c>
      <c r="I31" s="60">
        <v>781261.27</v>
      </c>
      <c r="J31" s="60">
        <v>139.66999999999999</v>
      </c>
      <c r="K31" s="60">
        <v>116819.97</v>
      </c>
      <c r="L31" s="60">
        <v>114356.19</v>
      </c>
      <c r="M31" s="60">
        <v>0</v>
      </c>
      <c r="N31" s="60">
        <v>71851.34</v>
      </c>
      <c r="O31" s="60">
        <v>447164.13</v>
      </c>
      <c r="P31" s="60">
        <v>1153830.47</v>
      </c>
      <c r="Q31" s="60">
        <v>56968.98</v>
      </c>
      <c r="R31" s="60">
        <v>2396053.75</v>
      </c>
      <c r="S31" s="60">
        <v>726.91</v>
      </c>
      <c r="T31" s="60">
        <v>257865.29</v>
      </c>
      <c r="U31" s="60">
        <v>2413421.54</v>
      </c>
      <c r="V31" s="61">
        <v>9970121.0299999993</v>
      </c>
    </row>
    <row r="32" spans="1:22">
      <c r="A32" s="56" t="s">
        <v>26</v>
      </c>
      <c r="B32" s="57">
        <v>183232.75</v>
      </c>
      <c r="C32" s="57">
        <v>438498.91</v>
      </c>
      <c r="D32" s="57">
        <v>0</v>
      </c>
      <c r="E32" s="57">
        <v>88579.16</v>
      </c>
      <c r="F32" s="57">
        <v>86746.72</v>
      </c>
      <c r="G32" s="57">
        <v>0</v>
      </c>
      <c r="H32" s="57">
        <v>1878116.3</v>
      </c>
      <c r="I32" s="57">
        <v>856513.91</v>
      </c>
      <c r="J32" s="57">
        <v>6.01</v>
      </c>
      <c r="K32" s="57">
        <v>310607.53000000003</v>
      </c>
      <c r="L32" s="57">
        <v>122674.88</v>
      </c>
      <c r="M32" s="57">
        <v>0</v>
      </c>
      <c r="N32" s="57">
        <v>31880.33</v>
      </c>
      <c r="O32" s="57">
        <v>1266340.95</v>
      </c>
      <c r="P32" s="57">
        <v>1061180.67</v>
      </c>
      <c r="Q32" s="57">
        <v>79033.33</v>
      </c>
      <c r="R32" s="57">
        <v>2921388.47</v>
      </c>
      <c r="S32" s="57">
        <v>847.64</v>
      </c>
      <c r="T32" s="57">
        <v>77296.34</v>
      </c>
      <c r="U32" s="57">
        <v>2216239.04</v>
      </c>
      <c r="V32" s="58">
        <v>11619182.939999999</v>
      </c>
    </row>
    <row r="33" spans="1:22">
      <c r="A33" s="59" t="s">
        <v>27</v>
      </c>
      <c r="B33" s="60">
        <v>166070.10999999999</v>
      </c>
      <c r="C33" s="60">
        <v>364248.44</v>
      </c>
      <c r="D33" s="60">
        <v>0</v>
      </c>
      <c r="E33" s="60">
        <v>297306.12</v>
      </c>
      <c r="F33" s="60">
        <v>21959.15</v>
      </c>
      <c r="G33" s="60">
        <v>0</v>
      </c>
      <c r="H33" s="60">
        <v>1689545.35</v>
      </c>
      <c r="I33" s="60">
        <v>842335.81</v>
      </c>
      <c r="J33" s="60">
        <v>21.9</v>
      </c>
      <c r="K33" s="60">
        <v>106965.1</v>
      </c>
      <c r="L33" s="60">
        <v>106677</v>
      </c>
      <c r="M33" s="60">
        <v>0</v>
      </c>
      <c r="N33" s="60">
        <v>52421.64</v>
      </c>
      <c r="O33" s="60">
        <v>931482.85</v>
      </c>
      <c r="P33" s="60">
        <v>1132452.55</v>
      </c>
      <c r="Q33" s="60">
        <v>47763.02</v>
      </c>
      <c r="R33" s="60">
        <v>2316296.85</v>
      </c>
      <c r="S33" s="60">
        <v>1603.66</v>
      </c>
      <c r="T33" s="60">
        <v>93646.66</v>
      </c>
      <c r="U33" s="60">
        <v>2218040.83</v>
      </c>
      <c r="V33" s="61">
        <v>10388837.039999999</v>
      </c>
    </row>
    <row r="34" spans="1:22">
      <c r="A34" s="56" t="s">
        <v>28</v>
      </c>
      <c r="B34" s="57">
        <v>187461.57</v>
      </c>
      <c r="C34" s="57">
        <v>476196.1</v>
      </c>
      <c r="D34" s="57">
        <v>0</v>
      </c>
      <c r="E34" s="57">
        <v>191147.14</v>
      </c>
      <c r="F34" s="57">
        <v>89861.42</v>
      </c>
      <c r="G34" s="57">
        <v>0</v>
      </c>
      <c r="H34" s="57">
        <v>1218738.51</v>
      </c>
      <c r="I34" s="57">
        <v>799503.78</v>
      </c>
      <c r="J34" s="57">
        <v>67.349999999999994</v>
      </c>
      <c r="K34" s="57">
        <v>122407.67</v>
      </c>
      <c r="L34" s="57">
        <v>115106.99</v>
      </c>
      <c r="M34" s="57">
        <v>0</v>
      </c>
      <c r="N34" s="57">
        <v>25982.71</v>
      </c>
      <c r="O34" s="57">
        <v>388861.31</v>
      </c>
      <c r="P34" s="57">
        <v>1210590.3799999999</v>
      </c>
      <c r="Q34" s="57">
        <v>96022.94</v>
      </c>
      <c r="R34" s="57">
        <v>2339196.63</v>
      </c>
      <c r="S34" s="57">
        <v>1893.34</v>
      </c>
      <c r="T34" s="57">
        <v>11375.06</v>
      </c>
      <c r="U34" s="57">
        <v>2205874</v>
      </c>
      <c r="V34" s="58">
        <v>9480286.9000000004</v>
      </c>
    </row>
    <row r="35" spans="1:22">
      <c r="A35" s="59" t="s">
        <v>29</v>
      </c>
      <c r="B35" s="60">
        <v>180316.35</v>
      </c>
      <c r="C35" s="60">
        <v>347102.69</v>
      </c>
      <c r="D35" s="60">
        <v>0</v>
      </c>
      <c r="E35" s="60">
        <v>280828.03999999998</v>
      </c>
      <c r="F35" s="60">
        <v>90257.79</v>
      </c>
      <c r="G35" s="60">
        <v>0</v>
      </c>
      <c r="H35" s="60">
        <v>1291954.67</v>
      </c>
      <c r="I35" s="60">
        <v>856870.46</v>
      </c>
      <c r="J35" s="60">
        <v>53.32</v>
      </c>
      <c r="K35" s="60">
        <v>226449.85</v>
      </c>
      <c r="L35" s="60">
        <v>108658.99</v>
      </c>
      <c r="M35" s="60">
        <v>0</v>
      </c>
      <c r="N35" s="60">
        <v>47250</v>
      </c>
      <c r="O35" s="60">
        <v>759647.59</v>
      </c>
      <c r="P35" s="60">
        <v>1294573.23</v>
      </c>
      <c r="Q35" s="60">
        <v>72643.88</v>
      </c>
      <c r="R35" s="60">
        <v>2634744.83</v>
      </c>
      <c r="S35" s="60">
        <v>563.66</v>
      </c>
      <c r="T35" s="60">
        <v>108018.86</v>
      </c>
      <c r="U35" s="60">
        <v>2261946.34</v>
      </c>
      <c r="V35" s="61">
        <v>10561880.550000001</v>
      </c>
    </row>
    <row r="36" spans="1:22">
      <c r="A36" s="56" t="s">
        <v>30</v>
      </c>
      <c r="B36" s="57">
        <v>175336.15</v>
      </c>
      <c r="C36" s="57">
        <v>383156.34</v>
      </c>
      <c r="D36" s="57">
        <v>0</v>
      </c>
      <c r="E36" s="57">
        <v>103691.43</v>
      </c>
      <c r="F36" s="57">
        <v>142091.67000000001</v>
      </c>
      <c r="G36" s="57">
        <v>0</v>
      </c>
      <c r="H36" s="57">
        <v>1682399.54</v>
      </c>
      <c r="I36" s="57">
        <v>552883.84</v>
      </c>
      <c r="J36" s="57">
        <v>66.05</v>
      </c>
      <c r="K36" s="57">
        <v>380894.93</v>
      </c>
      <c r="L36" s="57">
        <v>103453.74</v>
      </c>
      <c r="M36" s="57">
        <v>0</v>
      </c>
      <c r="N36" s="57">
        <v>38093.39</v>
      </c>
      <c r="O36" s="57">
        <v>233525.56</v>
      </c>
      <c r="P36" s="57">
        <v>1793729.08</v>
      </c>
      <c r="Q36" s="57">
        <v>113091.51</v>
      </c>
      <c r="R36" s="57">
        <v>2601842.69</v>
      </c>
      <c r="S36" s="57">
        <v>3994.62</v>
      </c>
      <c r="T36" s="57">
        <v>249924.79</v>
      </c>
      <c r="U36" s="57">
        <v>2476086.65</v>
      </c>
      <c r="V36" s="58">
        <v>11034261.98</v>
      </c>
    </row>
    <row r="37" spans="1:22">
      <c r="A37" s="59" t="s">
        <v>31</v>
      </c>
      <c r="B37" s="60">
        <v>197030.98</v>
      </c>
      <c r="C37" s="60">
        <v>448381.47</v>
      </c>
      <c r="D37" s="60">
        <v>0</v>
      </c>
      <c r="E37" s="60">
        <v>592434.67000000004</v>
      </c>
      <c r="F37" s="60">
        <v>101114.54</v>
      </c>
      <c r="G37" s="60">
        <v>0</v>
      </c>
      <c r="H37" s="60">
        <v>1495231.12</v>
      </c>
      <c r="I37" s="60">
        <v>1587305.73</v>
      </c>
      <c r="J37" s="60">
        <v>27.79</v>
      </c>
      <c r="K37" s="60">
        <v>242965.82</v>
      </c>
      <c r="L37" s="60">
        <v>129524.88</v>
      </c>
      <c r="M37" s="60">
        <v>0</v>
      </c>
      <c r="N37" s="60">
        <v>43388.47</v>
      </c>
      <c r="O37" s="60">
        <v>533648.56999999995</v>
      </c>
      <c r="P37" s="60">
        <v>1516027.54</v>
      </c>
      <c r="Q37" s="60">
        <v>144516.74</v>
      </c>
      <c r="R37" s="60">
        <v>2726455.54</v>
      </c>
      <c r="S37" s="60">
        <v>2725.74</v>
      </c>
      <c r="T37" s="60">
        <v>4917.67</v>
      </c>
      <c r="U37" s="60">
        <v>2661938.2799999998</v>
      </c>
      <c r="V37" s="61">
        <v>12427635.550000001</v>
      </c>
    </row>
    <row r="38" spans="1:22">
      <c r="A38" s="56" t="s">
        <v>32</v>
      </c>
      <c r="B38" s="57">
        <v>188789.59</v>
      </c>
      <c r="C38" s="57">
        <v>353251.65</v>
      </c>
      <c r="D38" s="57">
        <v>0</v>
      </c>
      <c r="E38" s="57">
        <v>223046.67</v>
      </c>
      <c r="F38" s="57">
        <v>59287.99</v>
      </c>
      <c r="G38" s="57">
        <v>0</v>
      </c>
      <c r="H38" s="57">
        <v>1740909.86</v>
      </c>
      <c r="I38" s="57">
        <v>612326.64</v>
      </c>
      <c r="J38" s="57">
        <v>22.74</v>
      </c>
      <c r="K38" s="57">
        <v>227380</v>
      </c>
      <c r="L38" s="57">
        <v>116519.41</v>
      </c>
      <c r="M38" s="57">
        <v>0</v>
      </c>
      <c r="N38" s="57">
        <v>92167.48</v>
      </c>
      <c r="O38" s="57">
        <v>673336.59</v>
      </c>
      <c r="P38" s="57">
        <v>1339660.69</v>
      </c>
      <c r="Q38" s="57">
        <v>93891.89</v>
      </c>
      <c r="R38" s="57">
        <v>2519168.21</v>
      </c>
      <c r="S38" s="57">
        <v>1901.01</v>
      </c>
      <c r="T38" s="57">
        <v>92042.240000000005</v>
      </c>
      <c r="U38" s="57">
        <v>2332951.4900000002</v>
      </c>
      <c r="V38" s="58">
        <v>10666654.15</v>
      </c>
    </row>
    <row r="39" spans="1:22">
      <c r="A39" s="59" t="s">
        <v>33</v>
      </c>
      <c r="B39" s="60">
        <v>115712.32000000001</v>
      </c>
      <c r="C39" s="60">
        <v>289032.44</v>
      </c>
      <c r="D39" s="60">
        <v>0</v>
      </c>
      <c r="E39" s="60">
        <v>408643.71</v>
      </c>
      <c r="F39" s="60">
        <v>184218.28</v>
      </c>
      <c r="G39" s="60">
        <v>0</v>
      </c>
      <c r="H39" s="60">
        <v>1630989.61</v>
      </c>
      <c r="I39" s="60">
        <v>856119.39</v>
      </c>
      <c r="J39" s="60">
        <v>319.18</v>
      </c>
      <c r="K39" s="60">
        <v>211630.7</v>
      </c>
      <c r="L39" s="60">
        <v>125304.85</v>
      </c>
      <c r="M39" s="60">
        <v>0</v>
      </c>
      <c r="N39" s="60">
        <v>51302.76</v>
      </c>
      <c r="O39" s="60">
        <v>366247.65</v>
      </c>
      <c r="P39" s="60">
        <v>1534191.47</v>
      </c>
      <c r="Q39" s="60">
        <v>135194.56</v>
      </c>
      <c r="R39" s="60">
        <v>2465245.37</v>
      </c>
      <c r="S39" s="60">
        <v>1296.2</v>
      </c>
      <c r="T39" s="60">
        <v>139786.42000000001</v>
      </c>
      <c r="U39" s="60">
        <v>2155049.35</v>
      </c>
      <c r="V39" s="61">
        <v>10670284.26</v>
      </c>
    </row>
    <row r="40" spans="1:22">
      <c r="A40" s="56" t="s">
        <v>34</v>
      </c>
      <c r="B40" s="57">
        <v>215861.23</v>
      </c>
      <c r="C40" s="57">
        <v>503440.38</v>
      </c>
      <c r="D40" s="57">
        <v>0</v>
      </c>
      <c r="E40" s="57">
        <v>327787.26</v>
      </c>
      <c r="F40" s="57">
        <v>128668.61</v>
      </c>
      <c r="G40" s="57">
        <v>0</v>
      </c>
      <c r="H40" s="57">
        <v>1420215.87</v>
      </c>
      <c r="I40" s="57">
        <v>1631467.39</v>
      </c>
      <c r="J40" s="57">
        <v>540.87</v>
      </c>
      <c r="K40" s="57">
        <v>133713.48000000001</v>
      </c>
      <c r="L40" s="57">
        <v>86348.08</v>
      </c>
      <c r="M40" s="57">
        <v>0</v>
      </c>
      <c r="N40" s="57">
        <v>60481.59</v>
      </c>
      <c r="O40" s="57">
        <v>517671.92</v>
      </c>
      <c r="P40" s="57">
        <v>1617013.9</v>
      </c>
      <c r="Q40" s="57">
        <v>148606.72</v>
      </c>
      <c r="R40" s="57">
        <v>2654029.29</v>
      </c>
      <c r="S40" s="57">
        <v>1785.22</v>
      </c>
      <c r="T40" s="57">
        <v>192129.59</v>
      </c>
      <c r="U40" s="57">
        <v>2305665.19</v>
      </c>
      <c r="V40" s="58">
        <v>11945426.59</v>
      </c>
    </row>
    <row r="41" spans="1:22">
      <c r="A41" s="59" t="s">
        <v>35</v>
      </c>
      <c r="B41" s="60">
        <v>177058.82</v>
      </c>
      <c r="C41" s="60">
        <v>385303.08</v>
      </c>
      <c r="D41" s="60">
        <v>0</v>
      </c>
      <c r="E41" s="60">
        <v>359551.88</v>
      </c>
      <c r="F41" s="60">
        <v>99723.7</v>
      </c>
      <c r="G41" s="60">
        <v>0</v>
      </c>
      <c r="H41" s="60">
        <v>1505268.42</v>
      </c>
      <c r="I41" s="60">
        <v>1137882.45</v>
      </c>
      <c r="J41" s="60">
        <v>368.21</v>
      </c>
      <c r="K41" s="60">
        <v>130314.1</v>
      </c>
      <c r="L41" s="60">
        <v>115306.38</v>
      </c>
      <c r="M41" s="60">
        <v>0</v>
      </c>
      <c r="N41" s="60">
        <v>65131.27</v>
      </c>
      <c r="O41" s="60">
        <v>457698.55</v>
      </c>
      <c r="P41" s="60">
        <v>1952387.89</v>
      </c>
      <c r="Q41" s="60">
        <v>99446.88</v>
      </c>
      <c r="R41" s="60">
        <v>2733290.33</v>
      </c>
      <c r="S41" s="60">
        <v>6012.01</v>
      </c>
      <c r="T41" s="60">
        <v>93195.4</v>
      </c>
      <c r="U41" s="60">
        <v>2699211.32</v>
      </c>
      <c r="V41" s="61">
        <v>12017150.689999999</v>
      </c>
    </row>
    <row r="42" spans="1:22">
      <c r="A42" s="59"/>
      <c r="B42" s="63">
        <f t="shared" ref="B42:V42" si="2">SUM(B30:B41)</f>
        <v>2082455.4000000001</v>
      </c>
      <c r="C42" s="63">
        <f t="shared" si="2"/>
        <v>4583273.2299999995</v>
      </c>
      <c r="D42" s="63">
        <f t="shared" si="2"/>
        <v>171.79999999999998</v>
      </c>
      <c r="E42" s="63">
        <f t="shared" si="2"/>
        <v>3442694.08</v>
      </c>
      <c r="F42" s="63">
        <f t="shared" si="2"/>
        <v>1250669.1100000001</v>
      </c>
      <c r="G42" s="63">
        <f t="shared" si="2"/>
        <v>0</v>
      </c>
      <c r="H42" s="63">
        <f t="shared" si="2"/>
        <v>18511391.399999999</v>
      </c>
      <c r="I42" s="63">
        <f t="shared" si="2"/>
        <v>11772054.469999999</v>
      </c>
      <c r="J42" s="63">
        <f t="shared" si="2"/>
        <v>1638.12</v>
      </c>
      <c r="K42" s="63">
        <f t="shared" si="2"/>
        <v>2403078.41</v>
      </c>
      <c r="L42" s="63">
        <f t="shared" si="2"/>
        <v>1365274.7400000002</v>
      </c>
      <c r="M42" s="63">
        <f t="shared" si="2"/>
        <v>0</v>
      </c>
      <c r="N42" s="63">
        <f t="shared" si="2"/>
        <v>617250.51</v>
      </c>
      <c r="O42" s="63">
        <f t="shared" si="2"/>
        <v>7203915.8700000001</v>
      </c>
      <c r="P42" s="63">
        <f t="shared" si="2"/>
        <v>16661697.85</v>
      </c>
      <c r="Q42" s="63">
        <f t="shared" si="2"/>
        <v>1129054.52</v>
      </c>
      <c r="R42" s="63">
        <f t="shared" si="2"/>
        <v>30776696.229999997</v>
      </c>
      <c r="S42" s="63">
        <f t="shared" si="2"/>
        <v>23350.010000000002</v>
      </c>
      <c r="T42" s="63">
        <f t="shared" si="2"/>
        <v>1322501.9600000002</v>
      </c>
      <c r="U42" s="63">
        <f t="shared" si="2"/>
        <v>28293016.540000003</v>
      </c>
      <c r="V42" s="64">
        <f t="shared" si="2"/>
        <v>131440184.25000001</v>
      </c>
    </row>
    <row r="43" spans="1:22">
      <c r="A43" s="56" t="s">
        <v>36</v>
      </c>
      <c r="B43" s="57">
        <v>115310.78</v>
      </c>
      <c r="C43" s="57">
        <v>252028.74</v>
      </c>
      <c r="D43" s="57">
        <v>0</v>
      </c>
      <c r="E43" s="57">
        <v>196838.59</v>
      </c>
      <c r="F43" s="57">
        <v>78556.61</v>
      </c>
      <c r="G43" s="57">
        <v>0</v>
      </c>
      <c r="H43" s="57">
        <v>1408600.17</v>
      </c>
      <c r="I43" s="57">
        <v>2151205.08</v>
      </c>
      <c r="J43" s="57">
        <v>53.08</v>
      </c>
      <c r="K43" s="57">
        <v>55103.71</v>
      </c>
      <c r="L43" s="57">
        <v>113193.54</v>
      </c>
      <c r="M43" s="57">
        <v>0</v>
      </c>
      <c r="N43" s="57">
        <v>180014.64</v>
      </c>
      <c r="O43" s="57">
        <v>623096.76</v>
      </c>
      <c r="P43" s="57">
        <v>2161377.02</v>
      </c>
      <c r="Q43" s="57">
        <v>58116.22</v>
      </c>
      <c r="R43" s="57">
        <v>2834988.17</v>
      </c>
      <c r="S43" s="57">
        <v>0</v>
      </c>
      <c r="T43" s="57">
        <v>27638.91</v>
      </c>
      <c r="U43" s="57">
        <v>1870431.71</v>
      </c>
      <c r="V43" s="58">
        <v>12126553.73</v>
      </c>
    </row>
    <row r="44" spans="1:22">
      <c r="A44" s="59" t="s">
        <v>37</v>
      </c>
      <c r="B44" s="233">
        <v>163076.51999999999</v>
      </c>
      <c r="C44" s="233">
        <v>472736.05</v>
      </c>
      <c r="D44" s="233">
        <v>0</v>
      </c>
      <c r="E44" s="233">
        <v>233805.43</v>
      </c>
      <c r="F44" s="233">
        <v>129494.09</v>
      </c>
      <c r="G44" s="233">
        <v>0</v>
      </c>
      <c r="H44" s="233">
        <v>1262646.1499999999</v>
      </c>
      <c r="I44" s="233">
        <v>818646.39</v>
      </c>
      <c r="J44" s="233">
        <v>5.05</v>
      </c>
      <c r="K44" s="233">
        <v>91314.25</v>
      </c>
      <c r="L44" s="233">
        <v>106887.03</v>
      </c>
      <c r="M44" s="233">
        <v>0</v>
      </c>
      <c r="N44" s="233">
        <v>149609.47</v>
      </c>
      <c r="O44" s="233">
        <v>370578.41</v>
      </c>
      <c r="P44" s="233">
        <v>1765325.59</v>
      </c>
      <c r="Q44" s="233">
        <v>92296.46</v>
      </c>
      <c r="R44" s="233">
        <v>2947957.94</v>
      </c>
      <c r="S44" s="233">
        <v>0</v>
      </c>
      <c r="T44" s="233">
        <v>366876.96</v>
      </c>
      <c r="U44" s="233">
        <v>2071215.5</v>
      </c>
      <c r="V44" s="234">
        <v>11042471.289999999</v>
      </c>
    </row>
    <row r="45" spans="1:22">
      <c r="A45" s="56" t="s">
        <v>38</v>
      </c>
      <c r="B45" s="57">
        <v>125867.35</v>
      </c>
      <c r="C45" s="57">
        <v>383108.15</v>
      </c>
      <c r="D45" s="57">
        <v>0</v>
      </c>
      <c r="E45" s="57">
        <v>1010927.83</v>
      </c>
      <c r="F45" s="57">
        <v>69570.490000000005</v>
      </c>
      <c r="G45" s="57">
        <v>0</v>
      </c>
      <c r="H45" s="57">
        <v>1777243.13</v>
      </c>
      <c r="I45" s="57">
        <v>900355.13</v>
      </c>
      <c r="J45" s="57">
        <v>196.74</v>
      </c>
      <c r="K45" s="57">
        <v>152326.07999999999</v>
      </c>
      <c r="L45" s="57">
        <v>120170.3</v>
      </c>
      <c r="M45" s="57">
        <v>0</v>
      </c>
      <c r="N45" s="57">
        <v>80610.81</v>
      </c>
      <c r="O45" s="57">
        <v>600317.82999999996</v>
      </c>
      <c r="P45" s="57">
        <v>1948072.64</v>
      </c>
      <c r="Q45" s="57">
        <v>47697.72</v>
      </c>
      <c r="R45" s="57">
        <v>3216182.66</v>
      </c>
      <c r="S45" s="57">
        <v>4096.67</v>
      </c>
      <c r="T45" s="57">
        <v>86362.74</v>
      </c>
      <c r="U45" s="57">
        <v>2291794.88</v>
      </c>
      <c r="V45" s="58">
        <v>12814901.15</v>
      </c>
    </row>
    <row r="46" spans="1:22">
      <c r="A46" s="59" t="s">
        <v>39</v>
      </c>
      <c r="B46" s="233">
        <v>174623.79</v>
      </c>
      <c r="C46" s="233">
        <v>335839.14</v>
      </c>
      <c r="D46" s="233">
        <v>0</v>
      </c>
      <c r="E46" s="233">
        <v>143466.04999999999</v>
      </c>
      <c r="F46" s="233">
        <v>142917.85999999999</v>
      </c>
      <c r="G46" s="233">
        <v>0</v>
      </c>
      <c r="H46" s="233">
        <v>1505707.45</v>
      </c>
      <c r="I46" s="233">
        <v>1730029.82</v>
      </c>
      <c r="J46" s="233">
        <v>67.27</v>
      </c>
      <c r="K46" s="233">
        <v>128370.61</v>
      </c>
      <c r="L46" s="233">
        <v>115625.66</v>
      </c>
      <c r="M46" s="233">
        <v>0</v>
      </c>
      <c r="N46" s="233">
        <v>37284.410000000003</v>
      </c>
      <c r="O46" s="233">
        <v>320222.33</v>
      </c>
      <c r="P46" s="233">
        <v>1729759</v>
      </c>
      <c r="Q46" s="233">
        <v>80050.990000000005</v>
      </c>
      <c r="R46" s="233">
        <v>2684604.8</v>
      </c>
      <c r="S46" s="233">
        <v>932.97</v>
      </c>
      <c r="T46" s="233">
        <v>116022.44</v>
      </c>
      <c r="U46" s="233">
        <v>2188174.02</v>
      </c>
      <c r="V46" s="234">
        <v>11433698.609999999</v>
      </c>
    </row>
    <row r="47" spans="1:22">
      <c r="A47" s="56" t="s">
        <v>40</v>
      </c>
      <c r="B47" s="57">
        <v>289580.69</v>
      </c>
      <c r="C47" s="57">
        <v>457573.97</v>
      </c>
      <c r="D47" s="57">
        <v>0</v>
      </c>
      <c r="E47" s="57">
        <v>225704.08</v>
      </c>
      <c r="F47" s="57">
        <v>135566.87</v>
      </c>
      <c r="G47" s="57">
        <v>0</v>
      </c>
      <c r="H47" s="57">
        <v>1640425.49</v>
      </c>
      <c r="I47" s="57">
        <v>191306.5</v>
      </c>
      <c r="J47" s="57">
        <v>39.21</v>
      </c>
      <c r="K47" s="57">
        <v>191339.33</v>
      </c>
      <c r="L47" s="57">
        <v>132055.22</v>
      </c>
      <c r="M47" s="57">
        <v>0</v>
      </c>
      <c r="N47" s="57">
        <v>88636.32</v>
      </c>
      <c r="O47" s="57">
        <v>422524.11</v>
      </c>
      <c r="P47" s="57">
        <v>2217335.0099999998</v>
      </c>
      <c r="Q47" s="57">
        <v>92975.85</v>
      </c>
      <c r="R47" s="57">
        <v>2527125.42</v>
      </c>
      <c r="S47" s="57">
        <v>5117.49</v>
      </c>
      <c r="T47" s="57">
        <v>6536.63</v>
      </c>
      <c r="U47" s="57">
        <v>2342316.7799999998</v>
      </c>
      <c r="V47" s="58">
        <v>10966158.970000001</v>
      </c>
    </row>
    <row r="48" spans="1:22">
      <c r="A48" s="59" t="s">
        <v>41</v>
      </c>
      <c r="B48" s="233">
        <v>124228.46</v>
      </c>
      <c r="C48" s="233">
        <v>292184.2</v>
      </c>
      <c r="D48" s="233">
        <v>0</v>
      </c>
      <c r="E48" s="233">
        <v>57076.21</v>
      </c>
      <c r="F48" s="233">
        <v>80906.559999999998</v>
      </c>
      <c r="G48" s="233">
        <v>0</v>
      </c>
      <c r="H48" s="233">
        <v>1297467.24</v>
      </c>
      <c r="I48" s="233">
        <v>1087446.76</v>
      </c>
      <c r="J48" s="233">
        <v>35.96</v>
      </c>
      <c r="K48" s="233">
        <v>168328.61</v>
      </c>
      <c r="L48" s="233">
        <v>108219.37</v>
      </c>
      <c r="M48" s="233">
        <v>0</v>
      </c>
      <c r="N48" s="233">
        <v>82580.09</v>
      </c>
      <c r="O48" s="233">
        <v>402266.22</v>
      </c>
      <c r="P48" s="233">
        <v>1505174.91</v>
      </c>
      <c r="Q48" s="233">
        <v>84595.29</v>
      </c>
      <c r="R48" s="233">
        <v>2622980.39</v>
      </c>
      <c r="S48" s="233">
        <v>1079.31</v>
      </c>
      <c r="T48" s="233">
        <v>81433.38</v>
      </c>
      <c r="U48" s="233">
        <v>2061230.86</v>
      </c>
      <c r="V48" s="234">
        <v>10057233.82</v>
      </c>
    </row>
    <row r="49" spans="1:22">
      <c r="A49" s="56" t="s">
        <v>42</v>
      </c>
      <c r="B49" s="57">
        <v>215578.89</v>
      </c>
      <c r="C49" s="57">
        <v>509285.82</v>
      </c>
      <c r="D49" s="57">
        <v>0</v>
      </c>
      <c r="E49" s="57">
        <v>149811.29999999999</v>
      </c>
      <c r="F49" s="57">
        <v>181529.08</v>
      </c>
      <c r="G49" s="57">
        <v>0</v>
      </c>
      <c r="H49" s="57">
        <v>1391460.67</v>
      </c>
      <c r="I49" s="57">
        <v>2059987.06</v>
      </c>
      <c r="J49" s="57">
        <v>25.57</v>
      </c>
      <c r="K49" s="57">
        <v>222922.23999999999</v>
      </c>
      <c r="L49" s="57">
        <v>121586.32</v>
      </c>
      <c r="M49" s="57">
        <v>0</v>
      </c>
      <c r="N49" s="57">
        <v>56401.47</v>
      </c>
      <c r="O49" s="57">
        <v>1141816.3700000001</v>
      </c>
      <c r="P49" s="57">
        <v>3188240.51</v>
      </c>
      <c r="Q49" s="57">
        <v>124374.62</v>
      </c>
      <c r="R49" s="57">
        <v>3078548.88</v>
      </c>
      <c r="S49" s="57">
        <v>2871.52</v>
      </c>
      <c r="T49" s="57">
        <v>11757.75</v>
      </c>
      <c r="U49" s="57">
        <v>2639249.79</v>
      </c>
      <c r="V49" s="58">
        <v>15095447.859999999</v>
      </c>
    </row>
    <row r="50" spans="1:22">
      <c r="A50" s="59" t="s">
        <v>43</v>
      </c>
      <c r="B50" s="236">
        <v>237683.92</v>
      </c>
      <c r="C50" s="236">
        <v>397327.88</v>
      </c>
      <c r="D50" s="236">
        <v>0</v>
      </c>
      <c r="E50" s="236">
        <v>308898.92</v>
      </c>
      <c r="F50" s="236">
        <v>207768.24</v>
      </c>
      <c r="G50" s="236">
        <v>0</v>
      </c>
      <c r="H50" s="236">
        <v>1042830.15</v>
      </c>
      <c r="I50" s="236">
        <v>1402843.54</v>
      </c>
      <c r="J50" s="236">
        <v>24.26</v>
      </c>
      <c r="K50" s="236">
        <v>374448.52</v>
      </c>
      <c r="L50" s="236">
        <v>127937.79</v>
      </c>
      <c r="M50" s="236">
        <v>0</v>
      </c>
      <c r="N50" s="236">
        <v>36361.629999999997</v>
      </c>
      <c r="O50" s="236">
        <v>384626.71</v>
      </c>
      <c r="P50" s="236">
        <v>2624244.83</v>
      </c>
      <c r="Q50" s="236">
        <v>129261.88</v>
      </c>
      <c r="R50" s="236">
        <v>2689120.5</v>
      </c>
      <c r="S50" s="236">
        <v>4512.18</v>
      </c>
      <c r="T50" s="236">
        <v>258969.8</v>
      </c>
      <c r="U50" s="236">
        <v>2252228.0499999998</v>
      </c>
      <c r="V50" s="237">
        <v>12479088.800000001</v>
      </c>
    </row>
    <row r="51" spans="1:22">
      <c r="A51" s="56" t="s">
        <v>44</v>
      </c>
      <c r="B51" s="102">
        <v>190082.22</v>
      </c>
      <c r="C51" s="102">
        <v>395949.14</v>
      </c>
      <c r="D51" s="102">
        <v>0</v>
      </c>
      <c r="E51" s="102">
        <v>187340.43</v>
      </c>
      <c r="F51" s="102">
        <v>79669.09</v>
      </c>
      <c r="G51" s="102">
        <v>0</v>
      </c>
      <c r="H51" s="102">
        <v>989714.57</v>
      </c>
      <c r="I51" s="102">
        <v>1489599.68</v>
      </c>
      <c r="J51" s="102">
        <v>27.51</v>
      </c>
      <c r="K51" s="102">
        <v>336142.11</v>
      </c>
      <c r="L51" s="102">
        <v>66920.44</v>
      </c>
      <c r="M51" s="102">
        <v>0</v>
      </c>
      <c r="N51" s="102">
        <v>36489.39</v>
      </c>
      <c r="O51" s="102">
        <v>468979.05</v>
      </c>
      <c r="P51" s="102">
        <v>2127942.21</v>
      </c>
      <c r="Q51" s="102">
        <v>71747.44</v>
      </c>
      <c r="R51" s="102">
        <v>2903329.59</v>
      </c>
      <c r="S51" s="102">
        <v>2697.92</v>
      </c>
      <c r="T51" s="102">
        <v>20957.060000000001</v>
      </c>
      <c r="U51" s="102">
        <v>1900806.21</v>
      </c>
      <c r="V51" s="235">
        <v>11268394.060000001</v>
      </c>
    </row>
    <row r="52" spans="1:22">
      <c r="A52" s="59" t="s">
        <v>45</v>
      </c>
      <c r="B52" s="233">
        <v>224867.71</v>
      </c>
      <c r="C52" s="233">
        <v>553995.91</v>
      </c>
      <c r="D52" s="233">
        <v>0</v>
      </c>
      <c r="E52" s="233">
        <v>242560.24</v>
      </c>
      <c r="F52" s="233">
        <v>120394.53</v>
      </c>
      <c r="G52" s="233">
        <v>0</v>
      </c>
      <c r="H52" s="233">
        <v>1117957.6599999999</v>
      </c>
      <c r="I52" s="233">
        <v>1212429.82</v>
      </c>
      <c r="J52" s="233">
        <v>26.46</v>
      </c>
      <c r="K52" s="233">
        <v>388736.98</v>
      </c>
      <c r="L52" s="233">
        <v>115975.12</v>
      </c>
      <c r="M52" s="233">
        <v>0</v>
      </c>
      <c r="N52" s="233">
        <v>750067.22</v>
      </c>
      <c r="O52" s="233">
        <v>778531</v>
      </c>
      <c r="P52" s="233">
        <v>2163901.9500000002</v>
      </c>
      <c r="Q52" s="233">
        <v>69362.679999999993</v>
      </c>
      <c r="R52" s="233">
        <v>2348257.75</v>
      </c>
      <c r="S52" s="233">
        <v>2182.38</v>
      </c>
      <c r="T52" s="233">
        <v>141200.29999999999</v>
      </c>
      <c r="U52" s="233">
        <v>2373062.2999999998</v>
      </c>
      <c r="V52" s="234">
        <v>12603510.01</v>
      </c>
    </row>
    <row r="53" spans="1:22">
      <c r="A53" s="56" t="s">
        <v>46</v>
      </c>
      <c r="B53" s="57">
        <v>191772.78</v>
      </c>
      <c r="C53" s="57">
        <v>475729.76</v>
      </c>
      <c r="D53" s="57">
        <v>0</v>
      </c>
      <c r="E53" s="57">
        <v>431581.32</v>
      </c>
      <c r="F53" s="57">
        <v>161415.76</v>
      </c>
      <c r="G53" s="57">
        <v>0</v>
      </c>
      <c r="H53" s="57">
        <v>922512.37</v>
      </c>
      <c r="I53" s="57">
        <v>1289100.1299999999</v>
      </c>
      <c r="J53" s="57">
        <v>50.94</v>
      </c>
      <c r="K53" s="57">
        <v>125662.49</v>
      </c>
      <c r="L53" s="57">
        <v>114917.2</v>
      </c>
      <c r="M53" s="57">
        <v>0</v>
      </c>
      <c r="N53" s="57">
        <v>2706238.97</v>
      </c>
      <c r="O53" s="57">
        <v>576394.41</v>
      </c>
      <c r="P53" s="57">
        <v>1405811.55</v>
      </c>
      <c r="Q53" s="57">
        <v>91750.32</v>
      </c>
      <c r="R53" s="57">
        <v>480463.72</v>
      </c>
      <c r="S53" s="57">
        <v>4226.2</v>
      </c>
      <c r="T53" s="57">
        <v>171495.69</v>
      </c>
      <c r="U53" s="57">
        <v>2599530.44</v>
      </c>
      <c r="V53" s="58">
        <v>11748654.050000001</v>
      </c>
    </row>
    <row r="54" spans="1:22">
      <c r="A54" s="59" t="s">
        <v>47</v>
      </c>
      <c r="B54" s="233">
        <v>180934.36</v>
      </c>
      <c r="C54" s="233">
        <v>529435.80000000005</v>
      </c>
      <c r="D54" s="233">
        <v>0</v>
      </c>
      <c r="E54" s="233">
        <v>389735.04</v>
      </c>
      <c r="F54" s="233">
        <v>110638.67</v>
      </c>
      <c r="G54" s="233">
        <v>0</v>
      </c>
      <c r="H54" s="233">
        <v>791344.9</v>
      </c>
      <c r="I54" s="233">
        <v>1523342.93</v>
      </c>
      <c r="J54" s="233">
        <v>0</v>
      </c>
      <c r="K54" s="233">
        <v>203426.78</v>
      </c>
      <c r="L54" s="233">
        <v>90709.5</v>
      </c>
      <c r="M54" s="233">
        <v>0</v>
      </c>
      <c r="N54" s="233">
        <v>2460948.19</v>
      </c>
      <c r="O54" s="233">
        <v>67896.98</v>
      </c>
      <c r="P54" s="233">
        <v>1749240.52</v>
      </c>
      <c r="Q54" s="233">
        <v>105803.52</v>
      </c>
      <c r="R54" s="233">
        <v>589714.47</v>
      </c>
      <c r="S54" s="233">
        <v>8083.32</v>
      </c>
      <c r="T54" s="233">
        <v>95016.69</v>
      </c>
      <c r="U54" s="233">
        <v>3312630.14</v>
      </c>
      <c r="V54" s="234">
        <v>12208901.810000001</v>
      </c>
    </row>
    <row r="55" spans="1:22">
      <c r="A55" s="59"/>
      <c r="B55" s="63">
        <f t="shared" ref="B55:V55" si="3">SUM(B43:B54)</f>
        <v>2233607.4699999997</v>
      </c>
      <c r="C55" s="63">
        <f t="shared" si="3"/>
        <v>5055194.5599999996</v>
      </c>
      <c r="D55" s="63">
        <f t="shared" si="3"/>
        <v>0</v>
      </c>
      <c r="E55" s="63">
        <f t="shared" si="3"/>
        <v>3577745.44</v>
      </c>
      <c r="F55" s="63">
        <f t="shared" si="3"/>
        <v>1498427.8499999999</v>
      </c>
      <c r="G55" s="63">
        <f t="shared" si="3"/>
        <v>0</v>
      </c>
      <c r="H55" s="63">
        <f t="shared" si="3"/>
        <v>15147909.949999999</v>
      </c>
      <c r="I55" s="63">
        <f t="shared" si="3"/>
        <v>15856292.84</v>
      </c>
      <c r="J55" s="63">
        <f t="shared" si="3"/>
        <v>552.04999999999995</v>
      </c>
      <c r="K55" s="63">
        <f t="shared" si="3"/>
        <v>2438121.71</v>
      </c>
      <c r="L55" s="63">
        <f t="shared" si="3"/>
        <v>1334197.49</v>
      </c>
      <c r="M55" s="63">
        <f t="shared" si="3"/>
        <v>0</v>
      </c>
      <c r="N55" s="63">
        <f t="shared" si="3"/>
        <v>6665242.6099999994</v>
      </c>
      <c r="O55" s="63">
        <f t="shared" si="3"/>
        <v>6157250.1800000006</v>
      </c>
      <c r="P55" s="63">
        <f t="shared" si="3"/>
        <v>24586425.739999998</v>
      </c>
      <c r="Q55" s="63">
        <f t="shared" si="3"/>
        <v>1048032.99</v>
      </c>
      <c r="R55" s="63">
        <f t="shared" si="3"/>
        <v>28923274.289999995</v>
      </c>
      <c r="S55" s="63">
        <f t="shared" si="3"/>
        <v>35799.96</v>
      </c>
      <c r="T55" s="63">
        <f t="shared" si="3"/>
        <v>1384268.35</v>
      </c>
      <c r="U55" s="63">
        <f t="shared" si="3"/>
        <v>27902670.680000003</v>
      </c>
      <c r="V55" s="64">
        <f t="shared" si="3"/>
        <v>143845014.16</v>
      </c>
    </row>
    <row r="56" spans="1:22">
      <c r="A56" s="56" t="s">
        <v>48</v>
      </c>
      <c r="B56" s="57">
        <v>146067.37</v>
      </c>
      <c r="C56" s="57">
        <v>392885.57</v>
      </c>
      <c r="D56" s="57">
        <v>0</v>
      </c>
      <c r="E56" s="57">
        <v>279492.55</v>
      </c>
      <c r="F56" s="57">
        <v>101431.96</v>
      </c>
      <c r="G56" s="57">
        <v>0</v>
      </c>
      <c r="H56" s="57">
        <v>1068833.56</v>
      </c>
      <c r="I56" s="57">
        <v>1340219.98</v>
      </c>
      <c r="J56" s="57">
        <v>45.65</v>
      </c>
      <c r="K56" s="57">
        <v>188905.33</v>
      </c>
      <c r="L56" s="57">
        <v>111356.81</v>
      </c>
      <c r="M56" s="57">
        <v>0</v>
      </c>
      <c r="N56" s="57">
        <v>2635684.7599999998</v>
      </c>
      <c r="O56" s="57">
        <v>512773.27</v>
      </c>
      <c r="P56" s="57">
        <v>1455783.67</v>
      </c>
      <c r="Q56" s="57">
        <v>99812.76</v>
      </c>
      <c r="R56" s="57">
        <v>863629.03</v>
      </c>
      <c r="S56" s="57">
        <v>3698.55</v>
      </c>
      <c r="T56" s="57">
        <v>66563.16</v>
      </c>
      <c r="U56" s="57">
        <v>2525250.9700000002</v>
      </c>
      <c r="V56" s="58">
        <v>11792434.949999999</v>
      </c>
    </row>
    <row r="57" spans="1:22">
      <c r="A57" s="59" t="s">
        <v>49</v>
      </c>
      <c r="B57" s="60">
        <v>122004.81</v>
      </c>
      <c r="C57" s="60">
        <v>342218.53</v>
      </c>
      <c r="D57" s="60">
        <v>0</v>
      </c>
      <c r="E57" s="60">
        <v>170688.14</v>
      </c>
      <c r="F57" s="60">
        <v>87040.36</v>
      </c>
      <c r="G57" s="60">
        <v>0</v>
      </c>
      <c r="H57" s="60">
        <v>583787.92000000004</v>
      </c>
      <c r="I57" s="60">
        <v>1282075.73</v>
      </c>
      <c r="J57" s="60">
        <v>0</v>
      </c>
      <c r="K57" s="60">
        <v>61912.09</v>
      </c>
      <c r="L57" s="60">
        <v>104493.64</v>
      </c>
      <c r="M57" s="60">
        <v>0</v>
      </c>
      <c r="N57" s="60">
        <v>2261908.06</v>
      </c>
      <c r="O57" s="60">
        <v>565203.65</v>
      </c>
      <c r="P57" s="60">
        <v>1354290.1</v>
      </c>
      <c r="Q57" s="60">
        <v>107545.93</v>
      </c>
      <c r="R57" s="60">
        <v>996584.64</v>
      </c>
      <c r="S57" s="60">
        <v>2753.14</v>
      </c>
      <c r="T57" s="60">
        <v>64806.71</v>
      </c>
      <c r="U57" s="60">
        <v>1922813.3</v>
      </c>
      <c r="V57" s="61">
        <v>10030126.75</v>
      </c>
    </row>
    <row r="58" spans="1:22">
      <c r="A58" s="56" t="s">
        <v>50</v>
      </c>
      <c r="B58" s="57">
        <v>236353.01</v>
      </c>
      <c r="C58" s="57">
        <v>540740.49</v>
      </c>
      <c r="D58" s="57">
        <v>0</v>
      </c>
      <c r="E58" s="57">
        <v>224931.44</v>
      </c>
      <c r="F58" s="57">
        <v>90325.440000000002</v>
      </c>
      <c r="G58" s="57">
        <v>0</v>
      </c>
      <c r="H58" s="57">
        <v>1095592.6100000001</v>
      </c>
      <c r="I58" s="57">
        <v>154030.85</v>
      </c>
      <c r="J58" s="57">
        <v>16.489999999999998</v>
      </c>
      <c r="K58" s="57">
        <v>188719.6</v>
      </c>
      <c r="L58" s="57">
        <v>84803.51</v>
      </c>
      <c r="M58" s="57">
        <v>0</v>
      </c>
      <c r="N58" s="57">
        <v>2416134.36</v>
      </c>
      <c r="O58" s="57">
        <v>487429.31</v>
      </c>
      <c r="P58" s="57">
        <v>1363536.83</v>
      </c>
      <c r="Q58" s="57">
        <v>71482.81</v>
      </c>
      <c r="R58" s="57">
        <v>755603.72</v>
      </c>
      <c r="S58" s="57">
        <v>3885.14</v>
      </c>
      <c r="T58" s="57">
        <v>313716.7</v>
      </c>
      <c r="U58" s="57">
        <v>2368720.84</v>
      </c>
      <c r="V58" s="58">
        <v>10396023.15</v>
      </c>
    </row>
    <row r="59" spans="1:22">
      <c r="A59" s="59" t="s">
        <v>51</v>
      </c>
      <c r="B59" s="60">
        <v>136927.59</v>
      </c>
      <c r="C59" s="60">
        <v>295777.99</v>
      </c>
      <c r="D59" s="60">
        <v>0</v>
      </c>
      <c r="E59" s="60">
        <v>437921.95</v>
      </c>
      <c r="F59" s="60">
        <v>68506.570000000007</v>
      </c>
      <c r="G59" s="60">
        <v>0</v>
      </c>
      <c r="H59" s="60">
        <v>1243387.3899999999</v>
      </c>
      <c r="I59" s="60">
        <v>2488170.5</v>
      </c>
      <c r="J59" s="60">
        <v>103.02</v>
      </c>
      <c r="K59" s="60">
        <v>202305.86</v>
      </c>
      <c r="L59" s="60">
        <v>106390.62</v>
      </c>
      <c r="M59" s="60">
        <v>0</v>
      </c>
      <c r="N59" s="60">
        <v>3111225.19</v>
      </c>
      <c r="O59" s="60">
        <v>497288.46</v>
      </c>
      <c r="P59" s="60">
        <v>1479508.56</v>
      </c>
      <c r="Q59" s="60">
        <v>130807.8</v>
      </c>
      <c r="R59" s="60">
        <v>506446.69</v>
      </c>
      <c r="S59" s="60">
        <v>3952.43</v>
      </c>
      <c r="T59" s="60">
        <v>246047.34</v>
      </c>
      <c r="U59" s="60">
        <v>2722708.35</v>
      </c>
      <c r="V59" s="61">
        <v>13677476.310000001</v>
      </c>
    </row>
    <row r="60" spans="1:22">
      <c r="A60" s="56" t="s">
        <v>52</v>
      </c>
      <c r="B60" s="57">
        <v>201343.12</v>
      </c>
      <c r="C60" s="57">
        <v>504757.21</v>
      </c>
      <c r="D60" s="57">
        <v>0</v>
      </c>
      <c r="E60" s="57">
        <v>413818</v>
      </c>
      <c r="F60" s="57">
        <v>209192.81</v>
      </c>
      <c r="G60" s="57">
        <v>0</v>
      </c>
      <c r="H60" s="57">
        <v>1503585.86</v>
      </c>
      <c r="I60" s="57">
        <v>726875.62</v>
      </c>
      <c r="J60" s="57">
        <v>33.700000000000003</v>
      </c>
      <c r="K60" s="57">
        <v>106238.9</v>
      </c>
      <c r="L60" s="57">
        <v>158274.67000000001</v>
      </c>
      <c r="M60" s="57">
        <v>0</v>
      </c>
      <c r="N60" s="57">
        <v>2100831.15</v>
      </c>
      <c r="O60" s="57">
        <v>1179537.08</v>
      </c>
      <c r="P60" s="57">
        <v>1215974.73</v>
      </c>
      <c r="Q60" s="57">
        <v>100048.63</v>
      </c>
      <c r="R60" s="57">
        <v>998491.61</v>
      </c>
      <c r="S60" s="57">
        <v>4461.62</v>
      </c>
      <c r="T60" s="57">
        <v>11198.93</v>
      </c>
      <c r="U60" s="57">
        <v>1912772.07</v>
      </c>
      <c r="V60" s="58">
        <v>11347435.710000001</v>
      </c>
    </row>
    <row r="61" spans="1:22">
      <c r="A61" s="59" t="s">
        <v>53</v>
      </c>
      <c r="B61" s="60">
        <v>155902.69</v>
      </c>
      <c r="C61" s="60">
        <v>400855.12</v>
      </c>
      <c r="D61" s="60">
        <v>0</v>
      </c>
      <c r="E61" s="60">
        <v>106237.32</v>
      </c>
      <c r="F61" s="60">
        <v>189959.03</v>
      </c>
      <c r="G61" s="60">
        <v>0</v>
      </c>
      <c r="H61" s="60">
        <v>1591554.42</v>
      </c>
      <c r="I61" s="60">
        <v>1589378.95</v>
      </c>
      <c r="J61" s="60">
        <v>0</v>
      </c>
      <c r="K61" s="60">
        <v>215620.54</v>
      </c>
      <c r="L61" s="60">
        <v>111078.55</v>
      </c>
      <c r="M61" s="60">
        <v>1084396.92</v>
      </c>
      <c r="N61" s="60">
        <v>2367439.19</v>
      </c>
      <c r="O61" s="60">
        <v>670900.49</v>
      </c>
      <c r="P61" s="60">
        <v>599557.05000000005</v>
      </c>
      <c r="Q61" s="60">
        <v>55332.75</v>
      </c>
      <c r="R61" s="60">
        <v>743564.84</v>
      </c>
      <c r="S61" s="60">
        <v>0</v>
      </c>
      <c r="T61" s="60">
        <v>78883.91</v>
      </c>
      <c r="U61" s="60">
        <v>2407335.38</v>
      </c>
      <c r="V61" s="61">
        <v>12367997.15</v>
      </c>
    </row>
    <row r="62" spans="1:22">
      <c r="A62" s="56" t="s">
        <v>54</v>
      </c>
      <c r="B62" s="57">
        <v>290795.46999999997</v>
      </c>
      <c r="C62" s="57">
        <v>603191.51</v>
      </c>
      <c r="D62" s="57">
        <v>0</v>
      </c>
      <c r="E62" s="57">
        <v>336591.32</v>
      </c>
      <c r="F62" s="57">
        <v>169384.79</v>
      </c>
      <c r="G62" s="57">
        <v>0</v>
      </c>
      <c r="H62" s="57">
        <v>1378814.27</v>
      </c>
      <c r="I62" s="57">
        <v>794860.16</v>
      </c>
      <c r="J62" s="57">
        <v>14.52</v>
      </c>
      <c r="K62" s="57">
        <v>460369.27</v>
      </c>
      <c r="L62" s="57">
        <v>134341.91</v>
      </c>
      <c r="M62" s="57">
        <v>2593473.2000000002</v>
      </c>
      <c r="N62" s="57">
        <v>2103819.17</v>
      </c>
      <c r="O62" s="57">
        <v>138512.06</v>
      </c>
      <c r="P62" s="57">
        <v>11822.99</v>
      </c>
      <c r="Q62" s="57">
        <v>89567.42</v>
      </c>
      <c r="R62" s="57">
        <v>943771.31</v>
      </c>
      <c r="S62" s="57">
        <v>3742.98</v>
      </c>
      <c r="T62" s="57">
        <v>113324.71</v>
      </c>
      <c r="U62" s="57">
        <v>2592022.5299999998</v>
      </c>
      <c r="V62" s="58">
        <v>12758419.59</v>
      </c>
    </row>
    <row r="63" spans="1:22">
      <c r="A63" s="59" t="s">
        <v>55</v>
      </c>
      <c r="B63" s="60">
        <v>184775.96</v>
      </c>
      <c r="C63" s="60">
        <v>487751.09</v>
      </c>
      <c r="D63" s="60">
        <v>0</v>
      </c>
      <c r="E63" s="60">
        <v>313858.53000000003</v>
      </c>
      <c r="F63" s="60">
        <v>145014.81</v>
      </c>
      <c r="G63" s="60">
        <v>0</v>
      </c>
      <c r="H63" s="60">
        <v>1076179.01</v>
      </c>
      <c r="I63" s="60">
        <v>1916625.7</v>
      </c>
      <c r="J63" s="60">
        <v>22.95</v>
      </c>
      <c r="K63" s="60">
        <v>369400.69</v>
      </c>
      <c r="L63" s="60">
        <v>114837.87</v>
      </c>
      <c r="M63" s="60">
        <v>3173425.82</v>
      </c>
      <c r="N63" s="60">
        <v>2853598.77</v>
      </c>
      <c r="O63" s="60">
        <v>508459.92</v>
      </c>
      <c r="P63" s="60">
        <v>98409.43</v>
      </c>
      <c r="Q63" s="60">
        <v>90893.33</v>
      </c>
      <c r="R63" s="60">
        <v>857466.25</v>
      </c>
      <c r="S63" s="60">
        <v>6515.3</v>
      </c>
      <c r="T63" s="60">
        <v>6630.68</v>
      </c>
      <c r="U63" s="60">
        <v>2731476.4</v>
      </c>
      <c r="V63" s="61">
        <v>14935342.51</v>
      </c>
    </row>
    <row r="64" spans="1:22">
      <c r="A64" s="56" t="s">
        <v>56</v>
      </c>
      <c r="B64" s="57">
        <v>89836.49</v>
      </c>
      <c r="C64" s="57">
        <v>433750.75</v>
      </c>
      <c r="D64" s="57">
        <v>0</v>
      </c>
      <c r="E64" s="57">
        <v>360726.58</v>
      </c>
      <c r="F64" s="57">
        <v>189590.24</v>
      </c>
      <c r="G64" s="57">
        <v>17.79</v>
      </c>
      <c r="H64" s="57">
        <v>1343247.63</v>
      </c>
      <c r="I64" s="57">
        <v>2307031.12</v>
      </c>
      <c r="J64" s="57">
        <v>21.91</v>
      </c>
      <c r="K64" s="57">
        <v>316223.94</v>
      </c>
      <c r="L64" s="57">
        <v>100560.76</v>
      </c>
      <c r="M64" s="57">
        <v>2488634.5299999998</v>
      </c>
      <c r="N64" s="57">
        <v>1831484.96</v>
      </c>
      <c r="O64" s="57">
        <v>374564.26</v>
      </c>
      <c r="P64" s="57">
        <v>35010.949999999997</v>
      </c>
      <c r="Q64" s="57">
        <v>77112.649999999994</v>
      </c>
      <c r="R64" s="57">
        <v>661250.14</v>
      </c>
      <c r="S64" s="57">
        <v>0</v>
      </c>
      <c r="T64" s="57">
        <v>230527.55</v>
      </c>
      <c r="U64" s="57">
        <v>2538439.08</v>
      </c>
      <c r="V64" s="58">
        <v>13378031.33</v>
      </c>
    </row>
    <row r="65" spans="1:22">
      <c r="A65" s="59" t="s">
        <v>57</v>
      </c>
      <c r="B65" s="60">
        <v>239464.15</v>
      </c>
      <c r="C65" s="60">
        <v>591434.66</v>
      </c>
      <c r="D65" s="60">
        <v>0</v>
      </c>
      <c r="E65" s="60">
        <v>353030.65</v>
      </c>
      <c r="F65" s="60">
        <v>131517.06</v>
      </c>
      <c r="G65" s="60">
        <v>0</v>
      </c>
      <c r="H65" s="60">
        <v>1193200.95</v>
      </c>
      <c r="I65" s="60">
        <v>812874.21</v>
      </c>
      <c r="J65" s="60">
        <v>83.98</v>
      </c>
      <c r="K65" s="60">
        <v>364790.7</v>
      </c>
      <c r="L65" s="60">
        <v>127850.74</v>
      </c>
      <c r="M65" s="60">
        <v>2137424.19</v>
      </c>
      <c r="N65" s="60">
        <v>2463531.9500000002</v>
      </c>
      <c r="O65" s="60">
        <v>279931.93</v>
      </c>
      <c r="P65" s="60">
        <v>41658.49</v>
      </c>
      <c r="Q65" s="60">
        <v>80270.94</v>
      </c>
      <c r="R65" s="60">
        <v>945317.83</v>
      </c>
      <c r="S65" s="60">
        <v>4467.5</v>
      </c>
      <c r="T65" s="60">
        <v>10023.209999999999</v>
      </c>
      <c r="U65" s="60">
        <v>2589278.48</v>
      </c>
      <c r="V65" s="61">
        <v>12366151.619999999</v>
      </c>
    </row>
    <row r="66" spans="1:22">
      <c r="A66" s="56" t="s">
        <v>58</v>
      </c>
      <c r="B66" s="57">
        <v>287162.09999999998</v>
      </c>
      <c r="C66" s="57">
        <v>506227.81</v>
      </c>
      <c r="D66" s="57">
        <v>0</v>
      </c>
      <c r="E66" s="57">
        <v>431996.42</v>
      </c>
      <c r="F66" s="57">
        <v>169924.67</v>
      </c>
      <c r="G66" s="57">
        <v>0</v>
      </c>
      <c r="H66" s="57">
        <v>1507560.63</v>
      </c>
      <c r="I66" s="57">
        <v>2744752.37</v>
      </c>
      <c r="J66" s="57">
        <v>22.49</v>
      </c>
      <c r="K66" s="57">
        <v>355790.73</v>
      </c>
      <c r="L66" s="57">
        <v>96483.99</v>
      </c>
      <c r="M66" s="57">
        <v>1780515.78</v>
      </c>
      <c r="N66" s="57">
        <v>2075911.31</v>
      </c>
      <c r="O66" s="57">
        <v>770956.3</v>
      </c>
      <c r="P66" s="57">
        <v>70081.36</v>
      </c>
      <c r="Q66" s="57">
        <v>144426.23000000001</v>
      </c>
      <c r="R66" s="57">
        <v>1074763.1000000001</v>
      </c>
      <c r="S66" s="57">
        <v>5249.33</v>
      </c>
      <c r="T66" s="57">
        <v>125163.69</v>
      </c>
      <c r="U66" s="57">
        <v>2674002.4500000002</v>
      </c>
      <c r="V66" s="58">
        <v>14820990.76</v>
      </c>
    </row>
    <row r="67" spans="1:22">
      <c r="A67" s="59" t="s">
        <v>59</v>
      </c>
      <c r="B67" s="60">
        <v>193237.2</v>
      </c>
      <c r="C67" s="60">
        <v>365370.1</v>
      </c>
      <c r="D67" s="60">
        <v>0</v>
      </c>
      <c r="E67" s="60">
        <v>189781.06</v>
      </c>
      <c r="F67" s="60">
        <v>64352.1</v>
      </c>
      <c r="G67" s="60">
        <v>0</v>
      </c>
      <c r="H67" s="60">
        <v>1386637.89</v>
      </c>
      <c r="I67" s="60">
        <v>900235.89</v>
      </c>
      <c r="J67" s="60">
        <v>129.88999999999999</v>
      </c>
      <c r="K67" s="60">
        <v>282565.96000000002</v>
      </c>
      <c r="L67" s="60">
        <v>92766.07</v>
      </c>
      <c r="M67" s="60">
        <v>1912043.21</v>
      </c>
      <c r="N67" s="60">
        <v>2155148.12</v>
      </c>
      <c r="O67" s="60">
        <v>308093.52</v>
      </c>
      <c r="P67" s="60">
        <v>334440.40999999997</v>
      </c>
      <c r="Q67" s="60">
        <v>108353.38</v>
      </c>
      <c r="R67" s="60">
        <v>1278135.6399999999</v>
      </c>
      <c r="S67" s="60">
        <v>1618.76</v>
      </c>
      <c r="T67" s="60">
        <v>94929.46</v>
      </c>
      <c r="U67" s="60">
        <v>2685877.17</v>
      </c>
      <c r="V67" s="61">
        <v>12353715.83</v>
      </c>
    </row>
    <row r="68" spans="1:22">
      <c r="A68" s="59"/>
      <c r="B68" s="63">
        <f t="shared" ref="B68:V68" si="4">SUM(B56:B67)</f>
        <v>2283869.96</v>
      </c>
      <c r="C68" s="63">
        <f t="shared" si="4"/>
        <v>5464960.8299999991</v>
      </c>
      <c r="D68" s="63">
        <f t="shared" si="4"/>
        <v>0</v>
      </c>
      <c r="E68" s="63">
        <f t="shared" si="4"/>
        <v>3619073.96</v>
      </c>
      <c r="F68" s="63">
        <f t="shared" si="4"/>
        <v>1616239.84</v>
      </c>
      <c r="G68" s="63">
        <f t="shared" si="4"/>
        <v>17.79</v>
      </c>
      <c r="H68" s="63">
        <f t="shared" si="4"/>
        <v>14972382.139999997</v>
      </c>
      <c r="I68" s="63">
        <f t="shared" si="4"/>
        <v>17057131.080000002</v>
      </c>
      <c r="J68" s="63">
        <f t="shared" si="4"/>
        <v>494.6</v>
      </c>
      <c r="K68" s="63">
        <f t="shared" si="4"/>
        <v>3112843.6100000003</v>
      </c>
      <c r="L68" s="63">
        <f t="shared" si="4"/>
        <v>1343239.1400000001</v>
      </c>
      <c r="M68" s="63">
        <f t="shared" si="4"/>
        <v>15169913.649999999</v>
      </c>
      <c r="N68" s="63">
        <f t="shared" si="4"/>
        <v>28376716.989999998</v>
      </c>
      <c r="O68" s="63">
        <f t="shared" si="4"/>
        <v>6293650.25</v>
      </c>
      <c r="P68" s="63">
        <f t="shared" si="4"/>
        <v>8060074.5700000012</v>
      </c>
      <c r="Q68" s="63">
        <f t="shared" si="4"/>
        <v>1155654.6299999999</v>
      </c>
      <c r="R68" s="63">
        <f t="shared" si="4"/>
        <v>10625024.800000001</v>
      </c>
      <c r="S68" s="63">
        <f t="shared" si="4"/>
        <v>40344.750000000007</v>
      </c>
      <c r="T68" s="63">
        <f t="shared" si="4"/>
        <v>1361816.05</v>
      </c>
      <c r="U68" s="63">
        <f t="shared" si="4"/>
        <v>29670697.020000003</v>
      </c>
      <c r="V68" s="64">
        <f t="shared" si="4"/>
        <v>150224145.66000003</v>
      </c>
    </row>
    <row r="69" spans="1:22">
      <c r="A69" s="56" t="s">
        <v>60</v>
      </c>
      <c r="B69" s="57">
        <v>135111.98000000001</v>
      </c>
      <c r="C69" s="57">
        <v>562019.41</v>
      </c>
      <c r="D69" s="57">
        <v>0</v>
      </c>
      <c r="E69" s="57">
        <v>84435.83</v>
      </c>
      <c r="F69" s="57">
        <v>135834.31</v>
      </c>
      <c r="G69" s="57">
        <v>0</v>
      </c>
      <c r="H69" s="57">
        <v>1030503.63</v>
      </c>
      <c r="I69" s="57">
        <v>2003814.82</v>
      </c>
      <c r="J69" s="57">
        <v>0</v>
      </c>
      <c r="K69" s="57">
        <v>177358.26</v>
      </c>
      <c r="L69" s="57">
        <v>108651.45</v>
      </c>
      <c r="M69" s="57">
        <v>1694328.16</v>
      </c>
      <c r="N69" s="57">
        <v>2379885.11</v>
      </c>
      <c r="O69" s="57">
        <v>271352.14</v>
      </c>
      <c r="P69" s="57">
        <v>61089.68</v>
      </c>
      <c r="Q69" s="57">
        <v>54573.93</v>
      </c>
      <c r="R69" s="57">
        <v>1382180.41</v>
      </c>
      <c r="S69" s="57">
        <v>4670.53</v>
      </c>
      <c r="T69" s="57">
        <v>1345.37</v>
      </c>
      <c r="U69" s="57">
        <v>3071909.19</v>
      </c>
      <c r="V69" s="58">
        <v>13159064.210000001</v>
      </c>
    </row>
    <row r="70" spans="1:22">
      <c r="A70" s="59" t="s">
        <v>61</v>
      </c>
      <c r="B70" s="233">
        <v>234944.26</v>
      </c>
      <c r="C70" s="233">
        <v>560168.69999999995</v>
      </c>
      <c r="D70" s="233">
        <v>0</v>
      </c>
      <c r="E70" s="233">
        <v>530209.41</v>
      </c>
      <c r="F70" s="233">
        <v>181290.98</v>
      </c>
      <c r="G70" s="233">
        <v>0</v>
      </c>
      <c r="H70" s="233">
        <v>1542457.85</v>
      </c>
      <c r="I70" s="233">
        <v>949758.34</v>
      </c>
      <c r="J70" s="233">
        <v>9.02</v>
      </c>
      <c r="K70" s="233">
        <v>280625.61</v>
      </c>
      <c r="L70" s="233">
        <v>99722.47</v>
      </c>
      <c r="M70" s="233">
        <v>1594238.15</v>
      </c>
      <c r="N70" s="233">
        <v>2281335.6800000002</v>
      </c>
      <c r="O70" s="233">
        <v>635061.53</v>
      </c>
      <c r="P70" s="233">
        <v>34666.080000000002</v>
      </c>
      <c r="Q70" s="233">
        <v>62022.96</v>
      </c>
      <c r="R70" s="233">
        <v>1051168.53</v>
      </c>
      <c r="S70" s="233">
        <v>3651.2</v>
      </c>
      <c r="T70" s="233">
        <v>7866.21</v>
      </c>
      <c r="U70" s="233">
        <v>3042178.77</v>
      </c>
      <c r="V70" s="234">
        <v>13091375.75</v>
      </c>
    </row>
    <row r="71" spans="1:22">
      <c r="A71" s="56" t="s">
        <v>62</v>
      </c>
      <c r="B71" s="57">
        <v>286659.84999999998</v>
      </c>
      <c r="C71" s="57">
        <v>524441.05000000005</v>
      </c>
      <c r="D71" s="57">
        <v>0</v>
      </c>
      <c r="E71" s="57">
        <v>325569.96999999997</v>
      </c>
      <c r="F71" s="57">
        <v>44678.879999999997</v>
      </c>
      <c r="G71" s="57">
        <v>0</v>
      </c>
      <c r="H71" s="57">
        <v>1741936.53</v>
      </c>
      <c r="I71" s="57">
        <v>1056156.77</v>
      </c>
      <c r="J71" s="57">
        <v>0</v>
      </c>
      <c r="K71" s="57">
        <v>324303.23</v>
      </c>
      <c r="L71" s="57">
        <v>91082.01</v>
      </c>
      <c r="M71" s="57">
        <v>1433001.69</v>
      </c>
      <c r="N71" s="57">
        <v>1874392.47</v>
      </c>
      <c r="O71" s="57">
        <v>473356.53</v>
      </c>
      <c r="P71" s="57">
        <v>21092.79</v>
      </c>
      <c r="Q71" s="57">
        <v>61631.48</v>
      </c>
      <c r="R71" s="57">
        <v>1776617.02</v>
      </c>
      <c r="S71" s="57">
        <v>2312.66</v>
      </c>
      <c r="T71" s="57">
        <v>90165.75</v>
      </c>
      <c r="U71" s="57">
        <v>3429191.53</v>
      </c>
      <c r="V71" s="58">
        <v>13556590.210000001</v>
      </c>
    </row>
    <row r="72" spans="1:22">
      <c r="A72" s="59" t="s">
        <v>63</v>
      </c>
      <c r="B72" s="233">
        <v>52023.25</v>
      </c>
      <c r="C72" s="233">
        <v>267104.14</v>
      </c>
      <c r="D72" s="233">
        <v>0</v>
      </c>
      <c r="E72" s="233">
        <v>201426.31</v>
      </c>
      <c r="F72" s="233">
        <v>363</v>
      </c>
      <c r="G72" s="233">
        <v>0</v>
      </c>
      <c r="H72" s="233">
        <v>1163384.06</v>
      </c>
      <c r="I72" s="233">
        <v>230809.14</v>
      </c>
      <c r="J72" s="233">
        <v>0</v>
      </c>
      <c r="K72" s="233">
        <v>215119.96</v>
      </c>
      <c r="L72" s="233">
        <v>122166.42</v>
      </c>
      <c r="M72" s="233">
        <v>1109311.79</v>
      </c>
      <c r="N72" s="233">
        <v>1889411.3</v>
      </c>
      <c r="O72" s="233">
        <v>480951.86</v>
      </c>
      <c r="P72" s="233">
        <v>57480.42</v>
      </c>
      <c r="Q72" s="233">
        <v>78966.25</v>
      </c>
      <c r="R72" s="233">
        <v>1304171.1399999999</v>
      </c>
      <c r="S72" s="233">
        <v>5148.21</v>
      </c>
      <c r="T72" s="233">
        <v>304553.32</v>
      </c>
      <c r="U72" s="233">
        <v>2325447.44</v>
      </c>
      <c r="V72" s="234">
        <v>9807838.0099999998</v>
      </c>
    </row>
    <row r="73" spans="1:22">
      <c r="A73" s="56" t="s">
        <v>64</v>
      </c>
      <c r="B73" s="57">
        <v>254086.67</v>
      </c>
      <c r="C73" s="57">
        <v>562951.24</v>
      </c>
      <c r="D73" s="57">
        <v>0</v>
      </c>
      <c r="E73" s="57">
        <v>333390.07</v>
      </c>
      <c r="F73" s="57">
        <v>45390.58</v>
      </c>
      <c r="G73" s="57">
        <v>0</v>
      </c>
      <c r="H73" s="57">
        <v>1345919.08</v>
      </c>
      <c r="I73" s="57">
        <v>2020131.75</v>
      </c>
      <c r="J73" s="57">
        <v>0</v>
      </c>
      <c r="K73" s="57">
        <v>145434.82999999999</v>
      </c>
      <c r="L73" s="57">
        <v>95257.87</v>
      </c>
      <c r="M73" s="57">
        <v>777422.84</v>
      </c>
      <c r="N73" s="57">
        <v>1623038.5</v>
      </c>
      <c r="O73" s="57">
        <v>538563.52</v>
      </c>
      <c r="P73" s="57">
        <v>66888.84</v>
      </c>
      <c r="Q73" s="57">
        <v>58332.71</v>
      </c>
      <c r="R73" s="57">
        <v>1308490.21</v>
      </c>
      <c r="S73" s="57">
        <v>0</v>
      </c>
      <c r="T73" s="57">
        <v>99378.65</v>
      </c>
      <c r="U73" s="57">
        <v>2368375.04</v>
      </c>
      <c r="V73" s="58">
        <v>11643052.4</v>
      </c>
    </row>
    <row r="74" spans="1:22">
      <c r="A74" s="59" t="s">
        <v>65</v>
      </c>
      <c r="B74" s="233">
        <v>204947.42</v>
      </c>
      <c r="C74" s="233">
        <v>549699.31999999995</v>
      </c>
      <c r="D74" s="233">
        <v>0</v>
      </c>
      <c r="E74" s="233">
        <v>682228.27</v>
      </c>
      <c r="F74" s="233">
        <v>297236.81</v>
      </c>
      <c r="G74" s="233">
        <v>0</v>
      </c>
      <c r="H74" s="233">
        <v>1367590.64</v>
      </c>
      <c r="I74" s="233">
        <v>1613725.54</v>
      </c>
      <c r="J74" s="233">
        <v>21.33</v>
      </c>
      <c r="K74" s="233">
        <v>126064.66</v>
      </c>
      <c r="L74" s="233">
        <v>145206.32</v>
      </c>
      <c r="M74" s="233">
        <v>903837.53</v>
      </c>
      <c r="N74" s="233">
        <v>898078.45</v>
      </c>
      <c r="O74" s="233">
        <v>642492.38</v>
      </c>
      <c r="P74" s="233">
        <v>65607.94</v>
      </c>
      <c r="Q74" s="233">
        <v>62536.3</v>
      </c>
      <c r="R74" s="233">
        <v>2143229.4700000002</v>
      </c>
      <c r="S74" s="233">
        <v>8084.33</v>
      </c>
      <c r="T74" s="233">
        <v>100505.26</v>
      </c>
      <c r="U74" s="233">
        <v>3110788.37</v>
      </c>
      <c r="V74" s="234">
        <v>12921880.34</v>
      </c>
    </row>
    <row r="75" spans="1:22">
      <c r="A75" s="56" t="s">
        <v>66</v>
      </c>
      <c r="B75" s="57">
        <v>246659.68</v>
      </c>
      <c r="C75" s="57">
        <v>636225.72</v>
      </c>
      <c r="D75" s="57">
        <v>0</v>
      </c>
      <c r="E75" s="57">
        <v>298180.06</v>
      </c>
      <c r="F75" s="57">
        <v>187413.82</v>
      </c>
      <c r="G75" s="57">
        <v>0</v>
      </c>
      <c r="H75" s="57">
        <v>1712772.54</v>
      </c>
      <c r="I75" s="57">
        <v>542533.56000000006</v>
      </c>
      <c r="J75" s="57">
        <v>19.399999999999999</v>
      </c>
      <c r="K75" s="57">
        <v>331326.3</v>
      </c>
      <c r="L75" s="57">
        <v>165591.92000000001</v>
      </c>
      <c r="M75" s="57">
        <v>2063550.11</v>
      </c>
      <c r="N75" s="57">
        <v>1176785.5900000001</v>
      </c>
      <c r="O75" s="57">
        <v>796328.55</v>
      </c>
      <c r="P75" s="57">
        <v>46447.42</v>
      </c>
      <c r="Q75" s="57">
        <v>44339.34</v>
      </c>
      <c r="R75" s="57">
        <v>2443393.5299999998</v>
      </c>
      <c r="S75" s="57">
        <v>2283.5500000000002</v>
      </c>
      <c r="T75" s="57">
        <v>1438</v>
      </c>
      <c r="U75" s="57">
        <v>3087010.63</v>
      </c>
      <c r="V75" s="58">
        <v>13782299.720000001</v>
      </c>
    </row>
    <row r="76" spans="1:22">
      <c r="A76" s="59" t="s">
        <v>67</v>
      </c>
      <c r="B76" s="233">
        <v>143559.42000000001</v>
      </c>
      <c r="C76" s="233">
        <v>454580.56</v>
      </c>
      <c r="D76" s="233">
        <v>0</v>
      </c>
      <c r="E76" s="233">
        <v>1048206.76</v>
      </c>
      <c r="F76" s="233">
        <v>191719.74</v>
      </c>
      <c r="G76" s="233">
        <v>0</v>
      </c>
      <c r="H76" s="233">
        <v>754808.73</v>
      </c>
      <c r="I76" s="233">
        <v>2390797.89</v>
      </c>
      <c r="J76" s="233">
        <v>0</v>
      </c>
      <c r="K76" s="233">
        <v>379808.28</v>
      </c>
      <c r="L76" s="233">
        <v>128025.28</v>
      </c>
      <c r="M76" s="233">
        <v>2856012.66</v>
      </c>
      <c r="N76" s="233">
        <v>848449.36</v>
      </c>
      <c r="O76" s="233">
        <v>404143.7</v>
      </c>
      <c r="P76" s="233">
        <v>287517.36</v>
      </c>
      <c r="Q76" s="233">
        <v>64281.04</v>
      </c>
      <c r="R76" s="233">
        <v>2335352.5099999998</v>
      </c>
      <c r="S76" s="233">
        <v>4081.1</v>
      </c>
      <c r="T76" s="233">
        <v>266262.51</v>
      </c>
      <c r="U76" s="233">
        <v>3066739.1</v>
      </c>
      <c r="V76" s="234">
        <v>15624346</v>
      </c>
    </row>
    <row r="77" spans="1:22">
      <c r="A77" s="56" t="s">
        <v>68</v>
      </c>
      <c r="B77" s="57">
        <v>240808.59</v>
      </c>
      <c r="C77" s="57">
        <v>515294.73</v>
      </c>
      <c r="D77" s="57">
        <v>0</v>
      </c>
      <c r="E77" s="57">
        <v>375984.57</v>
      </c>
      <c r="F77" s="57">
        <v>228491.49</v>
      </c>
      <c r="G77" s="57">
        <v>0</v>
      </c>
      <c r="H77" s="57">
        <v>1468898.48</v>
      </c>
      <c r="I77" s="57">
        <v>429674.84</v>
      </c>
      <c r="J77" s="57">
        <v>0</v>
      </c>
      <c r="K77" s="57">
        <v>560548.49</v>
      </c>
      <c r="L77" s="57">
        <v>137853.25</v>
      </c>
      <c r="M77" s="57">
        <v>2597500.65</v>
      </c>
      <c r="N77" s="57">
        <v>986698.1</v>
      </c>
      <c r="O77" s="57">
        <v>422796.49</v>
      </c>
      <c r="P77" s="57">
        <v>79827.87</v>
      </c>
      <c r="Q77" s="57">
        <v>130655.36</v>
      </c>
      <c r="R77" s="57">
        <v>1929253.81</v>
      </c>
      <c r="S77" s="57">
        <v>954.93</v>
      </c>
      <c r="T77" s="57">
        <v>95783.8</v>
      </c>
      <c r="U77" s="57">
        <v>2930859.17</v>
      </c>
      <c r="V77" s="58">
        <v>13131884.619999999</v>
      </c>
    </row>
    <row r="78" spans="1:22">
      <c r="A78" s="59" t="s">
        <v>69</v>
      </c>
      <c r="B78" s="233">
        <v>292242.53999999998</v>
      </c>
      <c r="C78" s="233">
        <v>605682.30000000005</v>
      </c>
      <c r="D78" s="233">
        <v>0</v>
      </c>
      <c r="E78" s="233">
        <v>249013.95</v>
      </c>
      <c r="F78" s="233">
        <v>129056.08</v>
      </c>
      <c r="G78" s="233">
        <v>0</v>
      </c>
      <c r="H78" s="233">
        <v>1024132.98</v>
      </c>
      <c r="I78" s="233">
        <v>21992.15</v>
      </c>
      <c r="J78" s="233">
        <v>16.97</v>
      </c>
      <c r="K78" s="233">
        <v>498812</v>
      </c>
      <c r="L78" s="233">
        <v>123879.92</v>
      </c>
      <c r="M78" s="233">
        <v>2236251.0299999998</v>
      </c>
      <c r="N78" s="233">
        <v>877943.67</v>
      </c>
      <c r="O78" s="233">
        <v>490451.29</v>
      </c>
      <c r="P78" s="233">
        <v>61483.94</v>
      </c>
      <c r="Q78" s="233">
        <v>158677.76000000001</v>
      </c>
      <c r="R78" s="233">
        <v>1895993.59</v>
      </c>
      <c r="S78" s="233">
        <v>0</v>
      </c>
      <c r="T78" s="233">
        <v>123871.39</v>
      </c>
      <c r="U78" s="233">
        <v>3047764.55</v>
      </c>
      <c r="V78" s="234">
        <v>11837266.109999999</v>
      </c>
    </row>
    <row r="79" spans="1:22">
      <c r="A79" s="56" t="s">
        <v>70</v>
      </c>
      <c r="B79" s="57">
        <v>211190.34</v>
      </c>
      <c r="C79" s="57">
        <v>538733.57999999996</v>
      </c>
      <c r="D79" s="57">
        <v>0</v>
      </c>
      <c r="E79" s="57">
        <v>392320.72</v>
      </c>
      <c r="F79" s="57">
        <v>127517.09</v>
      </c>
      <c r="G79" s="57">
        <v>0</v>
      </c>
      <c r="H79" s="57">
        <v>700846.88</v>
      </c>
      <c r="I79" s="57">
        <v>957605.16</v>
      </c>
      <c r="J79" s="57">
        <v>0</v>
      </c>
      <c r="K79" s="57">
        <v>302499.34000000003</v>
      </c>
      <c r="L79" s="57">
        <v>139611.63</v>
      </c>
      <c r="M79" s="57">
        <v>1745015.82</v>
      </c>
      <c r="N79" s="57">
        <v>991138.92</v>
      </c>
      <c r="O79" s="57">
        <v>496223.66</v>
      </c>
      <c r="P79" s="57">
        <v>146209.84</v>
      </c>
      <c r="Q79" s="57">
        <v>84588.19</v>
      </c>
      <c r="R79" s="57">
        <v>1930375.52</v>
      </c>
      <c r="S79" s="57">
        <v>6310.26</v>
      </c>
      <c r="T79" s="57">
        <v>127425.26</v>
      </c>
      <c r="U79" s="57">
        <v>3050586.07</v>
      </c>
      <c r="V79" s="58">
        <v>11948198.279999999</v>
      </c>
    </row>
    <row r="80" spans="1:22">
      <c r="A80" s="44" t="s">
        <v>71</v>
      </c>
      <c r="B80" s="228">
        <v>157298.78</v>
      </c>
      <c r="C80" s="228">
        <v>490215.5</v>
      </c>
      <c r="D80" s="228">
        <v>0</v>
      </c>
      <c r="E80" s="228">
        <v>515165.74</v>
      </c>
      <c r="F80" s="228">
        <v>44048.45</v>
      </c>
      <c r="G80" s="228">
        <v>0</v>
      </c>
      <c r="H80" s="228">
        <v>479474.26</v>
      </c>
      <c r="I80" s="228">
        <v>647205.98</v>
      </c>
      <c r="J80" s="42">
        <v>0</v>
      </c>
      <c r="K80" s="228">
        <v>255929.72</v>
      </c>
      <c r="L80" s="228">
        <v>130734.79</v>
      </c>
      <c r="M80" s="228">
        <v>1780291.19</v>
      </c>
      <c r="N80" s="228">
        <v>1052717.3799999999</v>
      </c>
      <c r="O80" s="228">
        <v>745187.24</v>
      </c>
      <c r="P80" s="228">
        <v>396220.4</v>
      </c>
      <c r="Q80" s="228">
        <v>175309.93</v>
      </c>
      <c r="R80" s="228">
        <v>2619687.16</v>
      </c>
      <c r="S80" s="228">
        <v>3737.15</v>
      </c>
      <c r="T80" s="228">
        <v>76070.5</v>
      </c>
      <c r="U80" s="228">
        <v>2469639.23</v>
      </c>
      <c r="V80" s="241">
        <v>12038933.4</v>
      </c>
    </row>
    <row r="81" spans="1:22">
      <c r="A81" s="59"/>
      <c r="B81" s="63">
        <f t="shared" ref="B81:V81" si="5">SUM(B69:B80)</f>
        <v>2459532.7799999998</v>
      </c>
      <c r="C81" s="63">
        <f t="shared" si="5"/>
        <v>6267116.25</v>
      </c>
      <c r="D81" s="63">
        <f t="shared" si="5"/>
        <v>0</v>
      </c>
      <c r="E81" s="63">
        <f t="shared" si="5"/>
        <v>5036131.6600000011</v>
      </c>
      <c r="F81" s="63">
        <f t="shared" si="5"/>
        <v>1613041.2300000002</v>
      </c>
      <c r="G81" s="63">
        <f t="shared" si="5"/>
        <v>0</v>
      </c>
      <c r="H81" s="63">
        <f t="shared" si="5"/>
        <v>14332725.660000002</v>
      </c>
      <c r="I81" s="63">
        <f t="shared" si="5"/>
        <v>12864205.940000001</v>
      </c>
      <c r="J81" s="63">
        <f t="shared" si="5"/>
        <v>66.72</v>
      </c>
      <c r="K81" s="63">
        <f t="shared" si="5"/>
        <v>3597830.68</v>
      </c>
      <c r="L81" s="63">
        <f t="shared" si="5"/>
        <v>1487783.33</v>
      </c>
      <c r="M81" s="63">
        <f t="shared" si="5"/>
        <v>20790761.620000001</v>
      </c>
      <c r="N81" s="63">
        <f t="shared" si="5"/>
        <v>16879874.529999997</v>
      </c>
      <c r="O81" s="63">
        <f t="shared" si="5"/>
        <v>6396908.8900000006</v>
      </c>
      <c r="P81" s="63">
        <f t="shared" si="5"/>
        <v>1324532.58</v>
      </c>
      <c r="Q81" s="63">
        <f t="shared" si="5"/>
        <v>1035915.25</v>
      </c>
      <c r="R81" s="63">
        <f t="shared" si="5"/>
        <v>22119912.899999999</v>
      </c>
      <c r="S81" s="63">
        <f t="shared" si="5"/>
        <v>41233.919999999998</v>
      </c>
      <c r="T81" s="63">
        <f t="shared" si="5"/>
        <v>1294666.02</v>
      </c>
      <c r="U81" s="63">
        <f t="shared" si="5"/>
        <v>35000489.090000004</v>
      </c>
      <c r="V81" s="64">
        <f t="shared" si="5"/>
        <v>152542729.05000001</v>
      </c>
    </row>
    <row r="82" spans="1:22">
      <c r="A82" s="56" t="s">
        <v>191</v>
      </c>
      <c r="B82" s="57">
        <v>160495.01999999999</v>
      </c>
      <c r="C82" s="57">
        <v>430219.65</v>
      </c>
      <c r="D82" s="57">
        <v>0</v>
      </c>
      <c r="E82" s="57">
        <v>588260.55000000005</v>
      </c>
      <c r="F82" s="57">
        <v>208616.16</v>
      </c>
      <c r="G82" s="57">
        <v>0</v>
      </c>
      <c r="H82" s="57">
        <v>210756.1</v>
      </c>
      <c r="I82" s="57">
        <v>3904812.31</v>
      </c>
      <c r="J82" s="57">
        <v>0</v>
      </c>
      <c r="K82" s="57">
        <v>283328.33</v>
      </c>
      <c r="L82" s="57">
        <v>153933.4</v>
      </c>
      <c r="M82" s="57">
        <v>1579310.34</v>
      </c>
      <c r="N82" s="57">
        <v>1026582.62</v>
      </c>
      <c r="O82" s="57">
        <v>368963.66</v>
      </c>
      <c r="P82" s="57">
        <v>70850.570000000007</v>
      </c>
      <c r="Q82" s="57">
        <v>124516.89</v>
      </c>
      <c r="R82" s="57">
        <v>2788881.34</v>
      </c>
      <c r="S82" s="57">
        <v>1530.41</v>
      </c>
      <c r="T82" s="57">
        <v>1173.46</v>
      </c>
      <c r="U82" s="57">
        <v>2578858.0099999998</v>
      </c>
      <c r="V82" s="58">
        <v>14481088.82</v>
      </c>
    </row>
    <row r="83" spans="1:22">
      <c r="A83" s="56" t="s">
        <v>193</v>
      </c>
      <c r="B83" s="75">
        <v>204341.15</v>
      </c>
      <c r="C83" s="75">
        <v>410632.78</v>
      </c>
      <c r="D83" s="75">
        <v>0</v>
      </c>
      <c r="E83" s="75">
        <v>374082.17</v>
      </c>
      <c r="F83" s="75">
        <v>193752.85</v>
      </c>
      <c r="G83" s="75">
        <v>0</v>
      </c>
      <c r="H83" s="75">
        <v>581172.62</v>
      </c>
      <c r="I83" s="75">
        <v>1260819.79</v>
      </c>
      <c r="J83" s="75">
        <v>0</v>
      </c>
      <c r="K83" s="75">
        <v>253394.85</v>
      </c>
      <c r="L83" s="75">
        <v>136037.16</v>
      </c>
      <c r="M83" s="75">
        <v>1641351.49</v>
      </c>
      <c r="N83" s="75">
        <v>927261.59</v>
      </c>
      <c r="O83" s="75">
        <v>825035.56</v>
      </c>
      <c r="P83" s="75">
        <v>61702.82</v>
      </c>
      <c r="Q83" s="75">
        <v>78117.100000000006</v>
      </c>
      <c r="R83" s="75">
        <v>2642701.63</v>
      </c>
      <c r="S83" s="75">
        <v>4099</v>
      </c>
      <c r="T83" s="75">
        <v>131987.48000000001</v>
      </c>
      <c r="U83" s="75">
        <v>3056417.87</v>
      </c>
      <c r="V83" s="159">
        <v>12782907.91</v>
      </c>
    </row>
    <row r="84" spans="1:22">
      <c r="A84" s="56" t="s">
        <v>194</v>
      </c>
      <c r="B84" s="37">
        <v>244705.41</v>
      </c>
      <c r="C84" s="37">
        <v>558266.81000000006</v>
      </c>
      <c r="D84" s="57">
        <v>0</v>
      </c>
      <c r="E84" s="37">
        <v>321307.7</v>
      </c>
      <c r="F84" s="37">
        <v>68625.5</v>
      </c>
      <c r="G84" s="57">
        <v>0</v>
      </c>
      <c r="H84" s="37">
        <v>448473.94</v>
      </c>
      <c r="I84" s="37">
        <v>1488730.46</v>
      </c>
      <c r="J84" s="57">
        <v>0</v>
      </c>
      <c r="K84" s="37">
        <v>326037.44</v>
      </c>
      <c r="L84" s="37">
        <v>156026.85999999999</v>
      </c>
      <c r="M84" s="37">
        <v>1855093.75</v>
      </c>
      <c r="N84" s="37">
        <v>1081561.54</v>
      </c>
      <c r="O84" s="37">
        <v>387074.95</v>
      </c>
      <c r="P84" s="37">
        <v>15737.39</v>
      </c>
      <c r="Q84" s="37">
        <v>128884.65</v>
      </c>
      <c r="R84" s="37">
        <v>2992822.58</v>
      </c>
      <c r="S84" s="37">
        <v>842.7</v>
      </c>
      <c r="T84" s="37">
        <v>1260.1300000000001</v>
      </c>
      <c r="U84" s="37">
        <v>3950618.14</v>
      </c>
      <c r="V84" s="107">
        <v>14026069.949999999</v>
      </c>
    </row>
    <row r="85" spans="1:22">
      <c r="A85" s="56" t="s">
        <v>198</v>
      </c>
      <c r="B85" s="37">
        <v>181470.86</v>
      </c>
      <c r="C85" s="37">
        <v>522981.83</v>
      </c>
      <c r="D85" s="37">
        <v>0</v>
      </c>
      <c r="E85" s="37">
        <v>353880.89</v>
      </c>
      <c r="F85" s="37">
        <v>185698.74</v>
      </c>
      <c r="G85" s="37">
        <v>0</v>
      </c>
      <c r="H85" s="37">
        <v>607250.73</v>
      </c>
      <c r="I85" s="37">
        <v>2288889.0299999998</v>
      </c>
      <c r="J85" s="37">
        <v>3084.38</v>
      </c>
      <c r="K85" s="37">
        <v>274488.42</v>
      </c>
      <c r="L85" s="37">
        <v>130107.49</v>
      </c>
      <c r="M85" s="37">
        <v>1914608.36</v>
      </c>
      <c r="N85" s="37">
        <v>868190.07</v>
      </c>
      <c r="O85" s="37">
        <v>708718.29</v>
      </c>
      <c r="P85" s="37">
        <v>91456.1</v>
      </c>
      <c r="Q85" s="37">
        <v>227781.27</v>
      </c>
      <c r="R85" s="37">
        <v>2264807.31</v>
      </c>
      <c r="S85" s="37">
        <v>5036.55</v>
      </c>
      <c r="T85" s="37">
        <v>66469.91</v>
      </c>
      <c r="U85" s="37">
        <v>3725499.12</v>
      </c>
      <c r="V85" s="107">
        <v>14420419.35</v>
      </c>
    </row>
    <row r="86" spans="1:22">
      <c r="A86" s="56" t="s">
        <v>199</v>
      </c>
      <c r="B86" s="81">
        <v>222247.28</v>
      </c>
      <c r="C86" s="81">
        <v>527456.72</v>
      </c>
      <c r="D86" s="81">
        <v>0</v>
      </c>
      <c r="E86" s="81">
        <v>487542.67</v>
      </c>
      <c r="F86" s="81">
        <v>160194.39000000001</v>
      </c>
      <c r="G86" s="81">
        <v>0</v>
      </c>
      <c r="H86" s="81">
        <v>609895.75</v>
      </c>
      <c r="I86" s="81">
        <v>2225883.02</v>
      </c>
      <c r="J86" s="81">
        <v>409.02</v>
      </c>
      <c r="K86" s="81">
        <v>253179.16</v>
      </c>
      <c r="L86" s="81">
        <v>128640.93</v>
      </c>
      <c r="M86" s="81">
        <v>1903729.86</v>
      </c>
      <c r="N86" s="81">
        <v>960273.34</v>
      </c>
      <c r="O86" s="81">
        <v>636161.85</v>
      </c>
      <c r="P86" s="81">
        <v>115977.77</v>
      </c>
      <c r="Q86" s="81">
        <v>84686.06</v>
      </c>
      <c r="R86" s="81">
        <v>2536909.4300000002</v>
      </c>
      <c r="S86" s="81">
        <v>1289.97</v>
      </c>
      <c r="T86" s="81">
        <v>460134.2</v>
      </c>
      <c r="U86" s="81">
        <v>3137676.34</v>
      </c>
      <c r="V86" s="106">
        <v>14452287.76</v>
      </c>
    </row>
    <row r="87" spans="1:22">
      <c r="A87" s="56" t="s">
        <v>200</v>
      </c>
      <c r="B87" s="83">
        <v>174687.91</v>
      </c>
      <c r="C87" s="83">
        <v>536665.61</v>
      </c>
      <c r="D87" s="83">
        <v>0</v>
      </c>
      <c r="E87" s="83">
        <v>160905.72</v>
      </c>
      <c r="F87" s="83">
        <v>102170.15</v>
      </c>
      <c r="G87" s="83">
        <v>0</v>
      </c>
      <c r="H87" s="83">
        <v>731558.28</v>
      </c>
      <c r="I87" s="83">
        <v>1282764.33</v>
      </c>
      <c r="J87" s="83">
        <v>4653.75</v>
      </c>
      <c r="K87" s="83">
        <v>290109.96999999997</v>
      </c>
      <c r="L87" s="83">
        <v>116372.08</v>
      </c>
      <c r="M87" s="83">
        <v>2405862.7400000002</v>
      </c>
      <c r="N87" s="83">
        <v>1016005.03</v>
      </c>
      <c r="O87" s="83">
        <v>295556.32</v>
      </c>
      <c r="P87" s="83">
        <v>57364.45</v>
      </c>
      <c r="Q87" s="83">
        <v>189852.32</v>
      </c>
      <c r="R87" s="83">
        <v>2517684.02</v>
      </c>
      <c r="S87" s="83">
        <v>1640.78</v>
      </c>
      <c r="T87" s="83">
        <v>69756.320000000007</v>
      </c>
      <c r="U87" s="83">
        <v>3851560.96</v>
      </c>
      <c r="V87" s="160">
        <v>13805170.74</v>
      </c>
    </row>
    <row r="88" spans="1:22">
      <c r="A88" s="56" t="s">
        <v>201</v>
      </c>
      <c r="B88" s="81">
        <v>246034.9</v>
      </c>
      <c r="C88" s="81">
        <v>736048.4</v>
      </c>
      <c r="D88" s="81">
        <v>0</v>
      </c>
      <c r="E88" s="81">
        <v>131285.1</v>
      </c>
      <c r="F88" s="81">
        <v>80306.929999999993</v>
      </c>
      <c r="G88" s="81">
        <v>0</v>
      </c>
      <c r="H88" s="81">
        <v>928789.25</v>
      </c>
      <c r="I88" s="81">
        <v>632371.68999999994</v>
      </c>
      <c r="J88" s="81">
        <v>0</v>
      </c>
      <c r="K88" s="81">
        <v>325960.09000000003</v>
      </c>
      <c r="L88" s="81">
        <v>161204.67000000001</v>
      </c>
      <c r="M88" s="81">
        <v>2070280.35</v>
      </c>
      <c r="N88" s="81">
        <v>851439.61</v>
      </c>
      <c r="O88" s="81">
        <v>879595.95</v>
      </c>
      <c r="P88" s="81">
        <v>149035.39000000001</v>
      </c>
      <c r="Q88" s="81">
        <v>128121.53</v>
      </c>
      <c r="R88" s="81">
        <v>2714452.28</v>
      </c>
      <c r="S88" s="81">
        <v>3321.73</v>
      </c>
      <c r="T88" s="81">
        <v>65196.65</v>
      </c>
      <c r="U88" s="81">
        <v>4076252.63</v>
      </c>
      <c r="V88" s="106">
        <v>14179697.15</v>
      </c>
    </row>
    <row r="89" spans="1:22">
      <c r="A89" s="56" t="s">
        <v>202</v>
      </c>
      <c r="B89" s="81">
        <v>254412.33</v>
      </c>
      <c r="C89" s="81">
        <v>591956.43000000005</v>
      </c>
      <c r="D89" s="81">
        <v>0</v>
      </c>
      <c r="E89" s="81">
        <v>213010.91</v>
      </c>
      <c r="F89" s="81">
        <v>161434.35</v>
      </c>
      <c r="G89" s="81">
        <v>0</v>
      </c>
      <c r="H89" s="81">
        <v>881733.13</v>
      </c>
      <c r="I89" s="81">
        <v>2426288.65</v>
      </c>
      <c r="J89" s="81">
        <v>0</v>
      </c>
      <c r="K89" s="81">
        <v>291561.61</v>
      </c>
      <c r="L89" s="81">
        <v>148531.99</v>
      </c>
      <c r="M89" s="81">
        <v>2170556.4900000002</v>
      </c>
      <c r="N89" s="81">
        <v>821955.64</v>
      </c>
      <c r="O89" s="81">
        <v>480976.93</v>
      </c>
      <c r="P89" s="81">
        <v>491344.82</v>
      </c>
      <c r="Q89" s="81">
        <v>61498.36</v>
      </c>
      <c r="R89" s="81">
        <v>2781561.47</v>
      </c>
      <c r="S89" s="81">
        <v>2217.2199999999998</v>
      </c>
      <c r="T89" s="81">
        <v>238365.72</v>
      </c>
      <c r="U89" s="81">
        <v>3580543.82</v>
      </c>
      <c r="V89" s="106">
        <v>15597949.869999999</v>
      </c>
    </row>
    <row r="90" spans="1:22">
      <c r="A90" s="56" t="s">
        <v>203</v>
      </c>
      <c r="B90" s="81">
        <v>292668.39</v>
      </c>
      <c r="C90" s="81">
        <v>637407.97</v>
      </c>
      <c r="D90" s="81">
        <v>0</v>
      </c>
      <c r="E90" s="81">
        <v>263061.11</v>
      </c>
      <c r="F90" s="81">
        <v>179085.07</v>
      </c>
      <c r="G90" s="81">
        <v>0</v>
      </c>
      <c r="H90" s="81">
        <v>1141507.7</v>
      </c>
      <c r="I90" s="81">
        <v>0</v>
      </c>
      <c r="J90" s="81">
        <v>6830.62</v>
      </c>
      <c r="K90" s="81">
        <v>286311.06</v>
      </c>
      <c r="L90" s="81">
        <v>144920.38</v>
      </c>
      <c r="M90" s="81">
        <v>1989282.05</v>
      </c>
      <c r="N90" s="81">
        <v>881746.84</v>
      </c>
      <c r="O90" s="81">
        <v>413644.19</v>
      </c>
      <c r="P90" s="81">
        <v>59665.01</v>
      </c>
      <c r="Q90" s="81">
        <v>154817.62</v>
      </c>
      <c r="R90" s="81">
        <v>2433204.4300000002</v>
      </c>
      <c r="S90" s="81">
        <v>5797.37</v>
      </c>
      <c r="T90" s="81">
        <v>1551.4</v>
      </c>
      <c r="U90" s="81">
        <v>3650667.61</v>
      </c>
      <c r="V90" s="106">
        <v>12542168.82</v>
      </c>
    </row>
    <row r="91" spans="1:22">
      <c r="A91" s="56" t="s">
        <v>204</v>
      </c>
      <c r="B91" s="81">
        <v>170756.8</v>
      </c>
      <c r="C91" s="81">
        <v>630636.16</v>
      </c>
      <c r="D91" s="81">
        <v>0</v>
      </c>
      <c r="E91" s="81">
        <v>379295.71</v>
      </c>
      <c r="F91" s="81">
        <v>165492.84</v>
      </c>
      <c r="G91" s="81">
        <v>0</v>
      </c>
      <c r="H91" s="81">
        <v>540786.30000000005</v>
      </c>
      <c r="I91" s="81">
        <v>2776385.75</v>
      </c>
      <c r="J91" s="81">
        <v>0</v>
      </c>
      <c r="K91" s="81">
        <v>386173.74</v>
      </c>
      <c r="L91" s="81">
        <v>132245.26</v>
      </c>
      <c r="M91" s="81">
        <v>2412686.2200000002</v>
      </c>
      <c r="N91" s="81">
        <v>907443.47</v>
      </c>
      <c r="O91" s="81">
        <v>584868.82999999996</v>
      </c>
      <c r="P91" s="81">
        <v>33777.660000000003</v>
      </c>
      <c r="Q91" s="81">
        <v>124557.45</v>
      </c>
      <c r="R91" s="81">
        <v>2541777.42</v>
      </c>
      <c r="S91" s="81">
        <v>647.36</v>
      </c>
      <c r="T91" s="81">
        <v>118249.8</v>
      </c>
      <c r="U91" s="81">
        <v>3403806.96</v>
      </c>
      <c r="V91" s="106">
        <v>15309587.73</v>
      </c>
    </row>
    <row r="92" spans="1:22">
      <c r="A92" s="56" t="s">
        <v>205</v>
      </c>
      <c r="B92" s="81">
        <v>147463.44</v>
      </c>
      <c r="C92" s="81">
        <v>590749.51</v>
      </c>
      <c r="D92" s="81">
        <v>0</v>
      </c>
      <c r="E92" s="81">
        <v>266803.73</v>
      </c>
      <c r="F92" s="81">
        <v>183222</v>
      </c>
      <c r="G92" s="81">
        <v>0</v>
      </c>
      <c r="H92" s="81">
        <v>985425.4</v>
      </c>
      <c r="I92" s="81">
        <v>2569248.52</v>
      </c>
      <c r="J92" s="81">
        <v>9567.5</v>
      </c>
      <c r="K92" s="81">
        <v>377040.44</v>
      </c>
      <c r="L92" s="81">
        <v>134038.5</v>
      </c>
      <c r="M92" s="81">
        <v>1757463.24</v>
      </c>
      <c r="N92" s="81">
        <v>1077895.3500000001</v>
      </c>
      <c r="O92" s="81">
        <v>338171.7</v>
      </c>
      <c r="P92" s="81">
        <v>34612.300000000003</v>
      </c>
      <c r="Q92" s="81">
        <v>132959.41</v>
      </c>
      <c r="R92" s="81">
        <v>2906883.72</v>
      </c>
      <c r="S92" s="81">
        <v>3202.98</v>
      </c>
      <c r="T92" s="81">
        <v>752.98</v>
      </c>
      <c r="U92" s="81">
        <v>3047553.04</v>
      </c>
      <c r="V92" s="106">
        <v>14563053.76</v>
      </c>
    </row>
    <row r="93" spans="1:22">
      <c r="A93" s="56" t="s">
        <v>206</v>
      </c>
      <c r="B93" s="81">
        <v>258703.73</v>
      </c>
      <c r="C93" s="81">
        <v>521713.11</v>
      </c>
      <c r="D93" s="81">
        <v>0</v>
      </c>
      <c r="E93" s="81">
        <v>173043.54</v>
      </c>
      <c r="F93" s="81">
        <v>220087.22</v>
      </c>
      <c r="G93" s="81">
        <v>0</v>
      </c>
      <c r="H93" s="81">
        <v>1004400.02</v>
      </c>
      <c r="I93" s="81">
        <v>29404.34</v>
      </c>
      <c r="J93" s="81">
        <v>0</v>
      </c>
      <c r="K93" s="81">
        <v>343464.06</v>
      </c>
      <c r="L93" s="81">
        <v>162543.12</v>
      </c>
      <c r="M93" s="81">
        <v>2447830.38</v>
      </c>
      <c r="N93" s="81">
        <v>1033864.81</v>
      </c>
      <c r="O93" s="81">
        <v>544724.39</v>
      </c>
      <c r="P93" s="81">
        <v>237084.45</v>
      </c>
      <c r="Q93" s="81">
        <v>249529.87</v>
      </c>
      <c r="R93" s="81">
        <v>3088495.27</v>
      </c>
      <c r="S93" s="81">
        <v>2680.66</v>
      </c>
      <c r="T93" s="81">
        <v>260788.43</v>
      </c>
      <c r="U93" s="81">
        <v>2685888.94</v>
      </c>
      <c r="V93" s="106">
        <v>13264246.34</v>
      </c>
    </row>
    <row r="94" spans="1:22">
      <c r="A94" s="88"/>
      <c r="B94" s="92">
        <f t="shared" ref="B94:V94" si="6">SUM(B82:B93)</f>
        <v>2557987.2199999997</v>
      </c>
      <c r="C94" s="92">
        <f t="shared" si="6"/>
        <v>6694734.9799999995</v>
      </c>
      <c r="D94" s="92">
        <f t="shared" si="6"/>
        <v>0</v>
      </c>
      <c r="E94" s="92">
        <f t="shared" si="6"/>
        <v>3712479.8000000003</v>
      </c>
      <c r="F94" s="92">
        <f t="shared" si="6"/>
        <v>1908686.2000000002</v>
      </c>
      <c r="G94" s="92">
        <f t="shared" si="6"/>
        <v>0</v>
      </c>
      <c r="H94" s="92">
        <f>SUM(H82:H93)</f>
        <v>8671749.2200000007</v>
      </c>
      <c r="I94" s="92">
        <f t="shared" si="6"/>
        <v>20885597.890000001</v>
      </c>
      <c r="J94" s="92">
        <f t="shared" si="6"/>
        <v>24545.27</v>
      </c>
      <c r="K94" s="92">
        <f t="shared" si="6"/>
        <v>3691049.17</v>
      </c>
      <c r="L94" s="92">
        <f t="shared" si="6"/>
        <v>1704601.8399999999</v>
      </c>
      <c r="M94" s="92">
        <f t="shared" si="6"/>
        <v>24148055.269999996</v>
      </c>
      <c r="N94" s="92">
        <f t="shared" si="6"/>
        <v>11454219.910000002</v>
      </c>
      <c r="O94" s="92">
        <f t="shared" si="6"/>
        <v>6463492.6200000001</v>
      </c>
      <c r="P94" s="92">
        <f t="shared" si="6"/>
        <v>1418608.73</v>
      </c>
      <c r="Q94" s="92">
        <f t="shared" si="6"/>
        <v>1685322.5299999998</v>
      </c>
      <c r="R94" s="92">
        <f t="shared" si="6"/>
        <v>32210180.899999995</v>
      </c>
      <c r="S94" s="92">
        <f t="shared" si="6"/>
        <v>32306.73</v>
      </c>
      <c r="T94" s="92">
        <f t="shared" si="6"/>
        <v>1415686.48</v>
      </c>
      <c r="U94" s="92">
        <f t="shared" si="6"/>
        <v>40745343.439999998</v>
      </c>
      <c r="V94" s="62">
        <f t="shared" si="6"/>
        <v>169424648.19999999</v>
      </c>
    </row>
    <row r="95" spans="1:22">
      <c r="A95" s="56" t="s">
        <v>207</v>
      </c>
      <c r="B95" s="57">
        <v>162304.72</v>
      </c>
      <c r="C95" s="57">
        <v>474666.04</v>
      </c>
      <c r="D95" s="57">
        <v>0</v>
      </c>
      <c r="E95" s="57">
        <v>105006.39</v>
      </c>
      <c r="F95" s="57">
        <v>119900.72</v>
      </c>
      <c r="G95" s="57">
        <v>0</v>
      </c>
      <c r="H95" s="57">
        <v>433563.42</v>
      </c>
      <c r="I95" s="57">
        <v>2179949.86</v>
      </c>
      <c r="J95" s="57">
        <v>0</v>
      </c>
      <c r="K95" s="57">
        <v>299757.15999999997</v>
      </c>
      <c r="L95" s="57">
        <v>114407.94</v>
      </c>
      <c r="M95" s="57">
        <v>1832267.75</v>
      </c>
      <c r="N95" s="57">
        <v>972099.49</v>
      </c>
      <c r="O95" s="57">
        <v>651089.61</v>
      </c>
      <c r="P95" s="57">
        <v>115478.62</v>
      </c>
      <c r="Q95" s="57">
        <v>87721.72</v>
      </c>
      <c r="R95" s="57">
        <v>3199114.31</v>
      </c>
      <c r="S95" s="57">
        <v>3051.45</v>
      </c>
      <c r="T95" s="57">
        <v>1577.01</v>
      </c>
      <c r="U95" s="57">
        <v>3771457.77</v>
      </c>
      <c r="V95" s="164">
        <v>14523413.98</v>
      </c>
    </row>
    <row r="96" spans="1:22">
      <c r="A96" s="56" t="s">
        <v>219</v>
      </c>
      <c r="B96" s="138">
        <v>265016.03000000003</v>
      </c>
      <c r="C96" s="138">
        <v>614390.51</v>
      </c>
      <c r="D96" s="138">
        <v>0</v>
      </c>
      <c r="E96" s="138">
        <v>398640.37</v>
      </c>
      <c r="F96" s="138">
        <v>199597.28</v>
      </c>
      <c r="G96" s="138">
        <v>0</v>
      </c>
      <c r="H96" s="138">
        <v>445323.57</v>
      </c>
      <c r="I96" s="81">
        <v>1881183.67</v>
      </c>
      <c r="J96" s="138">
        <v>242.29</v>
      </c>
      <c r="K96" s="138">
        <v>273854.78999999998</v>
      </c>
      <c r="L96" s="138">
        <v>168624.85</v>
      </c>
      <c r="M96" s="81">
        <v>1412035.34</v>
      </c>
      <c r="N96" s="138">
        <v>951788.04</v>
      </c>
      <c r="O96" s="138">
        <v>388885.62</v>
      </c>
      <c r="P96" s="138">
        <v>111614.12</v>
      </c>
      <c r="Q96" s="138">
        <v>87268.61</v>
      </c>
      <c r="R96" s="81">
        <v>2841412.72</v>
      </c>
      <c r="S96" s="138">
        <v>0</v>
      </c>
      <c r="T96" s="138">
        <v>65200.160000000003</v>
      </c>
      <c r="U96" s="81">
        <v>3405950.69</v>
      </c>
      <c r="V96" s="163">
        <v>13511028.66</v>
      </c>
    </row>
    <row r="97" spans="1:24">
      <c r="A97" s="56" t="s">
        <v>230</v>
      </c>
      <c r="B97" s="138">
        <v>151714.23000000001</v>
      </c>
      <c r="C97" s="138">
        <v>491132.3</v>
      </c>
      <c r="D97" s="138">
        <v>0</v>
      </c>
      <c r="E97" s="138">
        <v>184000.14</v>
      </c>
      <c r="F97" s="138">
        <v>144875.68</v>
      </c>
      <c r="G97" s="138">
        <v>0</v>
      </c>
      <c r="H97" s="138">
        <v>978648.15</v>
      </c>
      <c r="I97" s="81">
        <v>67265.08</v>
      </c>
      <c r="J97" s="138">
        <v>0</v>
      </c>
      <c r="K97" s="138">
        <v>309228.2</v>
      </c>
      <c r="L97" s="138">
        <v>181386.67</v>
      </c>
      <c r="M97" s="81">
        <v>1236197.3500000001</v>
      </c>
      <c r="N97" s="138">
        <v>946689.69</v>
      </c>
      <c r="O97" s="138">
        <v>636551.87</v>
      </c>
      <c r="P97" s="138">
        <v>53344.4</v>
      </c>
      <c r="Q97" s="138">
        <v>215594.05</v>
      </c>
      <c r="R97" s="81">
        <v>3323243.32</v>
      </c>
      <c r="S97" s="138">
        <v>4756.04</v>
      </c>
      <c r="T97" s="138">
        <v>186.25</v>
      </c>
      <c r="U97" s="81">
        <v>3624213.23</v>
      </c>
      <c r="V97" s="163">
        <v>12549026.65</v>
      </c>
    </row>
    <row r="98" spans="1:24">
      <c r="A98" s="56" t="s">
        <v>233</v>
      </c>
      <c r="B98" s="138">
        <v>241100.52</v>
      </c>
      <c r="C98" s="138">
        <v>508567.65</v>
      </c>
      <c r="D98" s="138">
        <v>0</v>
      </c>
      <c r="E98" s="138">
        <v>623986.03</v>
      </c>
      <c r="F98" s="138">
        <v>27496.74</v>
      </c>
      <c r="G98" s="138">
        <v>0</v>
      </c>
      <c r="H98" s="138">
        <v>733050.61</v>
      </c>
      <c r="I98" s="81">
        <v>1724645.47</v>
      </c>
      <c r="J98" s="138">
        <v>0</v>
      </c>
      <c r="K98" s="138">
        <v>308592.06</v>
      </c>
      <c r="L98" s="138">
        <v>161540.48000000001</v>
      </c>
      <c r="M98" s="81">
        <v>1304419.22</v>
      </c>
      <c r="N98" s="138">
        <v>984231.34</v>
      </c>
      <c r="O98" s="138">
        <v>714739.74</v>
      </c>
      <c r="P98" s="138">
        <v>200454.05</v>
      </c>
      <c r="Q98" s="138">
        <v>135369.13</v>
      </c>
      <c r="R98" s="81">
        <v>3149388.32</v>
      </c>
      <c r="S98" s="138">
        <v>4799.43</v>
      </c>
      <c r="T98" s="138">
        <v>1025.3</v>
      </c>
      <c r="U98" s="81">
        <v>3585830.92</v>
      </c>
      <c r="V98" s="163">
        <v>14409237.01</v>
      </c>
    </row>
    <row r="99" spans="1:24">
      <c r="A99" s="56" t="s">
        <v>234</v>
      </c>
      <c r="B99" s="138">
        <v>170020.61</v>
      </c>
      <c r="C99" s="138">
        <v>610743.38</v>
      </c>
      <c r="D99" s="138">
        <v>0</v>
      </c>
      <c r="E99" s="138">
        <v>394120.82</v>
      </c>
      <c r="F99" s="138">
        <v>156402.81</v>
      </c>
      <c r="G99" s="138">
        <v>0</v>
      </c>
      <c r="H99" s="138">
        <v>510807.4</v>
      </c>
      <c r="I99" s="81">
        <v>1066462.33</v>
      </c>
      <c r="J99" s="138">
        <v>0</v>
      </c>
      <c r="K99" s="138">
        <v>252680.15</v>
      </c>
      <c r="L99" s="138">
        <v>152266.96</v>
      </c>
      <c r="M99" s="81">
        <v>1153431.3</v>
      </c>
      <c r="N99" s="81">
        <v>1041627.62</v>
      </c>
      <c r="O99" s="81">
        <v>1048182.61</v>
      </c>
      <c r="P99" s="138">
        <v>120241.79</v>
      </c>
      <c r="Q99" s="138">
        <v>152030.97</v>
      </c>
      <c r="R99" s="81">
        <v>2782828.35</v>
      </c>
      <c r="S99" s="138">
        <v>333.58</v>
      </c>
      <c r="T99" s="138">
        <v>46969.79</v>
      </c>
      <c r="U99" s="81">
        <v>3389827.67</v>
      </c>
      <c r="V99" s="163">
        <v>13048978.140000001</v>
      </c>
    </row>
    <row r="100" spans="1:24">
      <c r="A100" s="56" t="s">
        <v>235</v>
      </c>
      <c r="B100" s="81">
        <v>280875.19</v>
      </c>
      <c r="C100" s="81">
        <v>662725.68999999994</v>
      </c>
      <c r="D100" s="81">
        <v>0</v>
      </c>
      <c r="E100" s="81">
        <v>466213.47</v>
      </c>
      <c r="F100" s="81">
        <v>169404.31</v>
      </c>
      <c r="G100" s="81">
        <v>0</v>
      </c>
      <c r="H100" s="81">
        <v>980638.41</v>
      </c>
      <c r="I100" s="81">
        <v>2613139.9700000002</v>
      </c>
      <c r="J100" s="81">
        <v>0</v>
      </c>
      <c r="K100" s="81">
        <v>361241.28</v>
      </c>
      <c r="L100" s="81">
        <v>151445.89000000001</v>
      </c>
      <c r="M100" s="81">
        <v>1660529.88</v>
      </c>
      <c r="N100" s="81">
        <v>994779.52</v>
      </c>
      <c r="O100" s="81">
        <v>335516.46999999997</v>
      </c>
      <c r="P100" s="81">
        <v>172080.11</v>
      </c>
      <c r="Q100" s="81">
        <v>165321.57999999999</v>
      </c>
      <c r="R100" s="81">
        <v>3230400.99</v>
      </c>
      <c r="S100" s="81">
        <v>0</v>
      </c>
      <c r="T100" s="81">
        <v>6405.04</v>
      </c>
      <c r="U100" s="81">
        <v>3716792.8</v>
      </c>
      <c r="V100" s="163">
        <v>15967510.6</v>
      </c>
    </row>
    <row r="101" spans="1:24">
      <c r="A101" s="56" t="s">
        <v>237</v>
      </c>
      <c r="B101" s="138">
        <v>330946.46000000002</v>
      </c>
      <c r="C101" s="138">
        <v>859820.18</v>
      </c>
      <c r="D101" s="138">
        <v>0</v>
      </c>
      <c r="E101" s="138">
        <v>337859.47</v>
      </c>
      <c r="F101" s="138">
        <v>293209.17</v>
      </c>
      <c r="G101" s="138">
        <v>0</v>
      </c>
      <c r="H101" s="81">
        <v>1014106.32</v>
      </c>
      <c r="I101" s="138">
        <v>375364.25</v>
      </c>
      <c r="J101" s="138">
        <v>0</v>
      </c>
      <c r="K101" s="138">
        <v>505368.75</v>
      </c>
      <c r="L101" s="138">
        <v>157140.34</v>
      </c>
      <c r="M101" s="81">
        <v>1941860.69</v>
      </c>
      <c r="N101" s="81">
        <v>1058798.44</v>
      </c>
      <c r="O101" s="138">
        <v>515382</v>
      </c>
      <c r="P101" s="138">
        <v>120939.25</v>
      </c>
      <c r="Q101" s="138">
        <v>250218.62</v>
      </c>
      <c r="R101" s="81">
        <v>3689925.08</v>
      </c>
      <c r="S101" s="138">
        <v>2665.87</v>
      </c>
      <c r="T101" s="138">
        <v>114268.19</v>
      </c>
      <c r="U101" s="81">
        <v>4150392.11</v>
      </c>
      <c r="V101" s="163">
        <v>15718265.189999999</v>
      </c>
    </row>
    <row r="102" spans="1:24">
      <c r="A102" s="56" t="s">
        <v>239</v>
      </c>
      <c r="B102" s="81">
        <v>133665.53</v>
      </c>
      <c r="C102" s="81">
        <v>567277.34</v>
      </c>
      <c r="D102" s="81">
        <v>0</v>
      </c>
      <c r="E102" s="81">
        <v>275683.06</v>
      </c>
      <c r="F102" s="81">
        <v>151066.29999999999</v>
      </c>
      <c r="G102" s="81">
        <v>0</v>
      </c>
      <c r="H102" s="81">
        <v>975131.2</v>
      </c>
      <c r="I102" s="81">
        <v>1252831.3700000001</v>
      </c>
      <c r="J102" s="81">
        <v>0</v>
      </c>
      <c r="K102" s="81">
        <v>474349.02</v>
      </c>
      <c r="L102" s="81">
        <v>170377.28</v>
      </c>
      <c r="M102" s="81">
        <v>2316193.02</v>
      </c>
      <c r="N102" s="81">
        <v>827233.21</v>
      </c>
      <c r="O102" s="81">
        <v>536947.30000000005</v>
      </c>
      <c r="P102" s="81">
        <v>354099.39</v>
      </c>
      <c r="Q102" s="81">
        <v>131913.38</v>
      </c>
      <c r="R102" s="81">
        <v>3471788.69</v>
      </c>
      <c r="S102" s="81">
        <v>2484.3000000000002</v>
      </c>
      <c r="T102" s="81">
        <v>115930.07</v>
      </c>
      <c r="U102" s="81">
        <v>3606101.51</v>
      </c>
      <c r="V102" s="163">
        <v>15363071.970000001</v>
      </c>
    </row>
    <row r="103" spans="1:24">
      <c r="A103" s="56" t="s">
        <v>242</v>
      </c>
      <c r="B103" s="81">
        <v>255825.33</v>
      </c>
      <c r="C103" s="81">
        <v>743126.9</v>
      </c>
      <c r="D103" s="81">
        <v>0</v>
      </c>
      <c r="E103" s="81">
        <v>166351.76999999999</v>
      </c>
      <c r="F103" s="81">
        <v>270509.62</v>
      </c>
      <c r="G103" s="81">
        <v>0</v>
      </c>
      <c r="H103" s="81">
        <v>554945.09</v>
      </c>
      <c r="I103" s="81">
        <v>175953</v>
      </c>
      <c r="J103" s="81">
        <v>0</v>
      </c>
      <c r="K103" s="81">
        <v>436738.47</v>
      </c>
      <c r="L103" s="81">
        <v>175431.79</v>
      </c>
      <c r="M103" s="81">
        <v>1781709.08</v>
      </c>
      <c r="N103" s="81">
        <v>519349.83</v>
      </c>
      <c r="O103" s="81">
        <v>562528.55000000005</v>
      </c>
      <c r="P103" s="81">
        <v>113461.28</v>
      </c>
      <c r="Q103" s="81">
        <v>223295.22</v>
      </c>
      <c r="R103" s="81">
        <v>3228752.55</v>
      </c>
      <c r="S103" s="81">
        <v>818.84</v>
      </c>
      <c r="T103" s="81">
        <v>332990.78999999998</v>
      </c>
      <c r="U103" s="81">
        <v>3474365.8</v>
      </c>
      <c r="V103" s="163">
        <v>13016153.91</v>
      </c>
    </row>
    <row r="104" spans="1:24">
      <c r="A104" s="56" t="s">
        <v>245</v>
      </c>
      <c r="B104" s="81">
        <v>226659.18</v>
      </c>
      <c r="C104" s="81">
        <v>579055.21</v>
      </c>
      <c r="D104" s="81">
        <v>0</v>
      </c>
      <c r="E104" s="81">
        <v>66786.240000000005</v>
      </c>
      <c r="F104" s="81">
        <v>155045.82999999999</v>
      </c>
      <c r="G104" s="81">
        <v>0</v>
      </c>
      <c r="H104" s="81">
        <v>897143.48</v>
      </c>
      <c r="I104" s="81">
        <v>900224.2</v>
      </c>
      <c r="J104" s="81">
        <v>0</v>
      </c>
      <c r="K104" s="81">
        <v>444485.7</v>
      </c>
      <c r="L104" s="81">
        <v>155160.57</v>
      </c>
      <c r="M104" s="81">
        <v>2167583.23</v>
      </c>
      <c r="N104" s="81">
        <v>605986.82999999996</v>
      </c>
      <c r="O104" s="81">
        <v>883373.85</v>
      </c>
      <c r="P104" s="81">
        <v>99730.81</v>
      </c>
      <c r="Q104" s="81">
        <v>183371.79</v>
      </c>
      <c r="R104" s="81">
        <v>3774465.53</v>
      </c>
      <c r="S104" s="81">
        <v>2797.19</v>
      </c>
      <c r="T104" s="81">
        <v>1807.29</v>
      </c>
      <c r="U104" s="81">
        <v>3849246.29</v>
      </c>
      <c r="V104" s="163">
        <v>14992923.220000001</v>
      </c>
    </row>
    <row r="105" spans="1:24">
      <c r="A105" s="56" t="s">
        <v>248</v>
      </c>
      <c r="B105" s="81">
        <v>215919.97</v>
      </c>
      <c r="C105" s="81">
        <v>644336.62</v>
      </c>
      <c r="D105" s="81">
        <v>0</v>
      </c>
      <c r="E105" s="81">
        <v>406335.24</v>
      </c>
      <c r="F105" s="81">
        <v>127479.9</v>
      </c>
      <c r="G105" s="81">
        <v>28.95</v>
      </c>
      <c r="H105" s="81">
        <v>940924.57</v>
      </c>
      <c r="I105" s="81">
        <v>301831.48</v>
      </c>
      <c r="J105" s="81">
        <v>0</v>
      </c>
      <c r="K105" s="81">
        <v>469726.4</v>
      </c>
      <c r="L105" s="81">
        <v>167314.01</v>
      </c>
      <c r="M105" s="81">
        <v>2108441.0699999998</v>
      </c>
      <c r="N105" s="81">
        <v>807395.29</v>
      </c>
      <c r="O105" s="81">
        <v>542504.65</v>
      </c>
      <c r="P105" s="81">
        <v>71373.899999999994</v>
      </c>
      <c r="Q105" s="81">
        <v>168333.4</v>
      </c>
      <c r="R105" s="81">
        <v>3122613.85</v>
      </c>
      <c r="S105" s="81">
        <v>5569.88</v>
      </c>
      <c r="T105" s="81">
        <v>72047</v>
      </c>
      <c r="U105" s="81">
        <v>3538724.57</v>
      </c>
      <c r="V105" s="163">
        <v>13710900.75</v>
      </c>
    </row>
    <row r="106" spans="1:24">
      <c r="A106" s="56" t="s">
        <v>252</v>
      </c>
      <c r="B106" s="81">
        <v>159600.68</v>
      </c>
      <c r="C106" s="81">
        <v>639370.09</v>
      </c>
      <c r="D106" s="81">
        <v>0</v>
      </c>
      <c r="E106" s="81">
        <v>532339.26</v>
      </c>
      <c r="F106" s="81">
        <v>79998.429999999993</v>
      </c>
      <c r="G106" s="81">
        <v>0</v>
      </c>
      <c r="H106" s="81">
        <v>822945.15</v>
      </c>
      <c r="I106" s="81">
        <v>68560.17</v>
      </c>
      <c r="J106" s="81">
        <v>0</v>
      </c>
      <c r="K106" s="81">
        <v>354070.13</v>
      </c>
      <c r="L106" s="81">
        <v>173360.57</v>
      </c>
      <c r="M106" s="81">
        <v>2215726.5299999998</v>
      </c>
      <c r="N106" s="81">
        <v>87738.46</v>
      </c>
      <c r="O106" s="81">
        <v>463381.3</v>
      </c>
      <c r="P106" s="81">
        <v>266776.43</v>
      </c>
      <c r="Q106" s="81">
        <v>176834.3</v>
      </c>
      <c r="R106" s="81">
        <v>3555137.69</v>
      </c>
      <c r="S106" s="81">
        <v>1725.19</v>
      </c>
      <c r="T106" s="81">
        <v>13852.76</v>
      </c>
      <c r="U106" s="81">
        <v>3601911.66</v>
      </c>
      <c r="V106" s="163">
        <v>14135495.529999999</v>
      </c>
    </row>
    <row r="107" spans="1:24">
      <c r="A107" s="142"/>
      <c r="B107" s="143">
        <f>SUM(B95:B106)</f>
        <v>2593648.4500000007</v>
      </c>
      <c r="C107" s="143">
        <f t="shared" ref="C107:T107" si="7">SUM(C95:C106)</f>
        <v>7395211.9100000001</v>
      </c>
      <c r="D107" s="143">
        <f t="shared" si="7"/>
        <v>0</v>
      </c>
      <c r="E107" s="143">
        <f t="shared" si="7"/>
        <v>3957322.2600000007</v>
      </c>
      <c r="F107" s="143">
        <f t="shared" si="7"/>
        <v>1894986.7899999998</v>
      </c>
      <c r="G107" s="143">
        <f t="shared" si="7"/>
        <v>28.95</v>
      </c>
      <c r="H107" s="143">
        <f t="shared" si="7"/>
        <v>9287227.370000001</v>
      </c>
      <c r="I107" s="143">
        <f t="shared" si="7"/>
        <v>12607410.85</v>
      </c>
      <c r="J107" s="143">
        <f t="shared" si="7"/>
        <v>242.29</v>
      </c>
      <c r="K107" s="143">
        <f t="shared" si="7"/>
        <v>4490092.1100000003</v>
      </c>
      <c r="L107" s="143">
        <f t="shared" si="7"/>
        <v>1928457.3500000003</v>
      </c>
      <c r="M107" s="143">
        <f>SUM(M95:M106)</f>
        <v>21130394.460000001</v>
      </c>
      <c r="N107" s="143">
        <f t="shared" si="7"/>
        <v>9797717.7599999979</v>
      </c>
      <c r="O107" s="143">
        <f t="shared" si="7"/>
        <v>7279083.5699999994</v>
      </c>
      <c r="P107" s="143">
        <f t="shared" si="7"/>
        <v>1799594.15</v>
      </c>
      <c r="Q107" s="143">
        <f t="shared" si="7"/>
        <v>1977272.77</v>
      </c>
      <c r="R107" s="143">
        <f>SUM(R95:R106)</f>
        <v>39369071.399999999</v>
      </c>
      <c r="S107" s="143">
        <f t="shared" si="7"/>
        <v>29001.769999999997</v>
      </c>
      <c r="T107" s="143">
        <f t="shared" si="7"/>
        <v>772259.65</v>
      </c>
      <c r="U107" s="143">
        <f>SUM(U95:U106)</f>
        <v>43714815.020000011</v>
      </c>
      <c r="V107" s="143">
        <f>SUM(V95:V106)</f>
        <v>170946005.60999998</v>
      </c>
      <c r="X107" s="138"/>
    </row>
    <row r="108" spans="1:24">
      <c r="A108" s="142" t="s">
        <v>258</v>
      </c>
      <c r="B108" s="138">
        <v>187649.46</v>
      </c>
      <c r="C108" s="138">
        <v>499558.42</v>
      </c>
      <c r="D108" s="138">
        <v>0</v>
      </c>
      <c r="E108" s="138">
        <v>54353.04</v>
      </c>
      <c r="F108" s="138">
        <v>147955.32</v>
      </c>
      <c r="G108" s="138">
        <v>0</v>
      </c>
      <c r="H108" s="138">
        <v>192286.11</v>
      </c>
      <c r="I108" s="138">
        <v>1578414.93</v>
      </c>
      <c r="J108" s="138">
        <v>0</v>
      </c>
      <c r="K108" s="138">
        <v>337116.93</v>
      </c>
      <c r="L108" s="138">
        <v>174622.48</v>
      </c>
      <c r="M108" s="138">
        <v>1935049.13</v>
      </c>
      <c r="N108" s="138">
        <v>701165.57</v>
      </c>
      <c r="O108" s="138">
        <v>541042.37</v>
      </c>
      <c r="P108" s="138">
        <v>101681.31</v>
      </c>
      <c r="Q108" s="138">
        <v>143539.94</v>
      </c>
      <c r="R108" s="138">
        <v>3507680.81</v>
      </c>
      <c r="S108" s="138">
        <v>337.84</v>
      </c>
      <c r="T108" s="138">
        <v>1205.83</v>
      </c>
      <c r="U108" s="138">
        <v>3779444.42</v>
      </c>
      <c r="V108" s="107">
        <f>SUM(Tabla8[[#This Row],[ 0401100000]:[ 0406909000]])</f>
        <v>13883103.91</v>
      </c>
    </row>
    <row r="109" spans="1:24" s="134" customFormat="1">
      <c r="A109" s="142" t="s">
        <v>260</v>
      </c>
      <c r="B109" s="138">
        <v>216772.18</v>
      </c>
      <c r="C109" s="138">
        <v>509474.05</v>
      </c>
      <c r="D109" s="138">
        <v>0</v>
      </c>
      <c r="E109" s="138">
        <v>209932.2</v>
      </c>
      <c r="F109" s="138">
        <v>84314.06</v>
      </c>
      <c r="G109" s="138">
        <v>0</v>
      </c>
      <c r="H109" s="138">
        <v>412402.63</v>
      </c>
      <c r="I109" s="138">
        <v>1880992.32</v>
      </c>
      <c r="J109" s="138">
        <v>0</v>
      </c>
      <c r="K109" s="138">
        <v>342987.7</v>
      </c>
      <c r="L109" s="138">
        <v>177187.53</v>
      </c>
      <c r="M109" s="138">
        <v>1507046.82</v>
      </c>
      <c r="N109" s="138">
        <v>480610.49</v>
      </c>
      <c r="O109" s="138">
        <v>256860.23</v>
      </c>
      <c r="P109" s="138">
        <v>158637.14000000001</v>
      </c>
      <c r="Q109" s="138">
        <v>153310.68</v>
      </c>
      <c r="R109" s="138">
        <v>3655584.08</v>
      </c>
      <c r="S109" s="138">
        <v>3152.29</v>
      </c>
      <c r="T109" s="138">
        <v>1836.57</v>
      </c>
      <c r="U109" s="138">
        <v>3709274.84</v>
      </c>
      <c r="V109" s="107">
        <f>SUM(Tabla8[[#This Row],[ 0401100000]:[ 0406909000]])</f>
        <v>13760375.809999999</v>
      </c>
      <c r="X109" s="138"/>
    </row>
    <row r="110" spans="1:24" s="134" customFormat="1">
      <c r="A110" s="142" t="s">
        <v>372</v>
      </c>
      <c r="B110" s="81">
        <v>203291.43</v>
      </c>
      <c r="C110" s="81">
        <v>440458.9</v>
      </c>
      <c r="D110" s="138">
        <v>0</v>
      </c>
      <c r="E110" s="81">
        <v>294489.15999999997</v>
      </c>
      <c r="F110" s="81">
        <v>89467.58</v>
      </c>
      <c r="G110" s="138">
        <v>0</v>
      </c>
      <c r="H110" s="81">
        <v>763050.52</v>
      </c>
      <c r="I110" s="81">
        <v>964564.77</v>
      </c>
      <c r="J110" s="138">
        <v>0</v>
      </c>
      <c r="K110" s="138">
        <v>472521.42</v>
      </c>
      <c r="L110" s="138">
        <v>200683.48</v>
      </c>
      <c r="M110" s="81">
        <v>1725374.87</v>
      </c>
      <c r="N110" s="138">
        <v>406268.05</v>
      </c>
      <c r="O110" s="81">
        <v>762476.67</v>
      </c>
      <c r="P110" s="138">
        <v>197597.86</v>
      </c>
      <c r="Q110" s="138">
        <v>102056</v>
      </c>
      <c r="R110" s="81">
        <v>4190436.78</v>
      </c>
      <c r="S110" s="138">
        <v>1574.45</v>
      </c>
      <c r="T110" s="138">
        <v>78749.820000000007</v>
      </c>
      <c r="U110" s="81">
        <v>4183361.24</v>
      </c>
      <c r="V110" s="107">
        <f>SUM(Tabla8[[#This Row],[ 0401100000]:[ 0406909000]])</f>
        <v>15076423</v>
      </c>
      <c r="X110" s="138"/>
    </row>
    <row r="111" spans="1:24" s="134" customFormat="1">
      <c r="A111" s="142" t="s">
        <v>407</v>
      </c>
      <c r="B111" s="81">
        <v>156866.25</v>
      </c>
      <c r="C111" s="81">
        <v>558354.64</v>
      </c>
      <c r="D111" s="138">
        <v>0</v>
      </c>
      <c r="E111" s="81">
        <v>249454.97</v>
      </c>
      <c r="F111" s="81">
        <v>160370.64000000001</v>
      </c>
      <c r="G111" s="138">
        <v>0</v>
      </c>
      <c r="H111" s="81">
        <v>546363.61</v>
      </c>
      <c r="I111" s="81">
        <v>1377522.51</v>
      </c>
      <c r="J111" s="138">
        <v>0</v>
      </c>
      <c r="K111" s="138">
        <v>264006.43</v>
      </c>
      <c r="L111" s="138">
        <v>168339.1</v>
      </c>
      <c r="M111" s="81">
        <v>1559578.66</v>
      </c>
      <c r="N111" s="138">
        <v>248090.47</v>
      </c>
      <c r="O111" s="81">
        <v>108836.65</v>
      </c>
      <c r="P111" s="138">
        <v>277528.34000000003</v>
      </c>
      <c r="Q111" s="138">
        <v>147006.68</v>
      </c>
      <c r="R111" s="81">
        <v>4477102.57</v>
      </c>
      <c r="S111" s="138">
        <v>1996.48</v>
      </c>
      <c r="T111" s="138">
        <v>76115.960000000006</v>
      </c>
      <c r="U111" s="81">
        <v>3901999.07</v>
      </c>
      <c r="V111" s="107">
        <f>SUM(Tabla8[[#This Row],[ 0401100000]:[ 0406909000]])</f>
        <v>14279533.030000001</v>
      </c>
      <c r="X111" s="138"/>
    </row>
    <row r="112" spans="1:24" s="134" customFormat="1">
      <c r="A112" s="142" t="s">
        <v>409</v>
      </c>
      <c r="B112" s="81">
        <v>142167.35999999999</v>
      </c>
      <c r="C112" s="81">
        <v>474926.31</v>
      </c>
      <c r="D112" s="138">
        <v>0</v>
      </c>
      <c r="E112" s="81">
        <v>353076.03</v>
      </c>
      <c r="F112" s="81">
        <v>86004.45</v>
      </c>
      <c r="G112" s="138">
        <v>0</v>
      </c>
      <c r="H112" s="81">
        <v>733251.72</v>
      </c>
      <c r="I112" s="81">
        <v>891848.43</v>
      </c>
      <c r="J112" s="138">
        <v>0</v>
      </c>
      <c r="K112" s="138">
        <v>290214.17</v>
      </c>
      <c r="L112" s="138">
        <v>149440.82999999999</v>
      </c>
      <c r="M112" s="81">
        <v>1734938.51</v>
      </c>
      <c r="N112" s="138">
        <v>271646.05</v>
      </c>
      <c r="O112" s="81">
        <v>173766.19</v>
      </c>
      <c r="P112" s="138">
        <v>213202.43</v>
      </c>
      <c r="Q112" s="138">
        <v>157064.53</v>
      </c>
      <c r="R112" s="81">
        <v>4403547.3</v>
      </c>
      <c r="S112" s="138">
        <v>6525.29</v>
      </c>
      <c r="T112" s="138">
        <v>269241.27</v>
      </c>
      <c r="U112" s="81">
        <v>4384658.13</v>
      </c>
      <c r="V112" s="107">
        <f>SUM(Tabla8[[#This Row],[ 0401100000]:[ 0406909000]])</f>
        <v>14735518.999999996</v>
      </c>
      <c r="X112" s="138"/>
    </row>
    <row r="113" spans="1:24" s="134" customFormat="1">
      <c r="A113" s="142" t="s">
        <v>411</v>
      </c>
      <c r="B113" s="81">
        <v>321224.53999999998</v>
      </c>
      <c r="C113" s="81">
        <v>837260.99</v>
      </c>
      <c r="D113" s="138">
        <v>0</v>
      </c>
      <c r="E113" s="81">
        <v>464909.75</v>
      </c>
      <c r="F113" s="81">
        <v>301866.92</v>
      </c>
      <c r="G113" s="138">
        <v>0</v>
      </c>
      <c r="H113" s="81">
        <v>784891.98</v>
      </c>
      <c r="I113" s="81">
        <v>0</v>
      </c>
      <c r="J113" s="138">
        <v>0</v>
      </c>
      <c r="K113" s="138">
        <v>383755.1</v>
      </c>
      <c r="L113" s="138">
        <v>166697.44</v>
      </c>
      <c r="M113" s="81">
        <v>1713824.47</v>
      </c>
      <c r="N113" s="138">
        <v>136529.28</v>
      </c>
      <c r="O113" s="81">
        <v>173650.1</v>
      </c>
      <c r="P113" s="138">
        <v>207641.9</v>
      </c>
      <c r="Q113" s="138">
        <v>162021.39000000001</v>
      </c>
      <c r="R113" s="81">
        <v>4966356.46</v>
      </c>
      <c r="S113" s="138">
        <v>4802</v>
      </c>
      <c r="T113" s="138">
        <v>78330.48</v>
      </c>
      <c r="U113" s="81">
        <v>4545457.92</v>
      </c>
      <c r="V113" s="107">
        <f>SUM(Tabla8[[#This Row],[ 0401100000]:[ 0406909000]])</f>
        <v>15249220.720000001</v>
      </c>
      <c r="X113" s="138"/>
    </row>
    <row r="114" spans="1:24" s="134" customFormat="1">
      <c r="A114" s="142" t="s">
        <v>413</v>
      </c>
      <c r="B114" s="81">
        <v>300021.43</v>
      </c>
      <c r="C114" s="81">
        <v>688196.06</v>
      </c>
      <c r="D114" s="138">
        <v>0</v>
      </c>
      <c r="E114" s="81">
        <v>256490.82</v>
      </c>
      <c r="F114" s="81">
        <v>230682.91</v>
      </c>
      <c r="G114" s="138">
        <v>0</v>
      </c>
      <c r="H114" s="81">
        <v>771098.82</v>
      </c>
      <c r="I114" s="81">
        <v>633548.43999999994</v>
      </c>
      <c r="J114" s="138">
        <v>0</v>
      </c>
      <c r="K114" s="138">
        <v>398488.47</v>
      </c>
      <c r="L114" s="138">
        <v>165085.94</v>
      </c>
      <c r="M114" s="81">
        <v>2326262.63</v>
      </c>
      <c r="N114" s="138">
        <v>153593.82</v>
      </c>
      <c r="O114" s="81">
        <v>249834.06</v>
      </c>
      <c r="P114" s="138">
        <v>271088.81</v>
      </c>
      <c r="Q114" s="138">
        <v>110070.79</v>
      </c>
      <c r="R114" s="81">
        <v>4718266.37</v>
      </c>
      <c r="S114" s="138">
        <v>0</v>
      </c>
      <c r="T114" s="138">
        <v>62297.919999999998</v>
      </c>
      <c r="U114" s="81">
        <v>3493042.37</v>
      </c>
      <c r="V114" s="107">
        <f>SUM(Tabla8[[#This Row],[ 0401100000]:[ 0406909000]])</f>
        <v>14828069.66</v>
      </c>
      <c r="X114" s="138"/>
    </row>
    <row r="115" spans="1:24" s="134" customFormat="1">
      <c r="A115" s="142" t="s">
        <v>415</v>
      </c>
      <c r="B115" s="81">
        <v>205475.26</v>
      </c>
      <c r="C115" s="81">
        <v>597340.04</v>
      </c>
      <c r="D115" s="138">
        <v>0</v>
      </c>
      <c r="E115" s="81">
        <v>242873.73</v>
      </c>
      <c r="F115" s="81">
        <v>176199.17</v>
      </c>
      <c r="G115" s="138">
        <v>0</v>
      </c>
      <c r="H115" s="81">
        <v>697207.07</v>
      </c>
      <c r="I115" s="81">
        <v>179504.54</v>
      </c>
      <c r="J115" s="138">
        <v>0</v>
      </c>
      <c r="K115" s="138">
        <v>515356.58</v>
      </c>
      <c r="L115" s="138">
        <v>205445.34</v>
      </c>
      <c r="M115" s="81">
        <v>2452063.35</v>
      </c>
      <c r="N115" s="138">
        <v>102384.3</v>
      </c>
      <c r="O115" s="81">
        <v>423229.88</v>
      </c>
      <c r="P115" s="138">
        <v>184955.68</v>
      </c>
      <c r="Q115" s="138">
        <v>190737.22</v>
      </c>
      <c r="R115" s="81">
        <v>3701679.67</v>
      </c>
      <c r="S115" s="138">
        <v>1110.2</v>
      </c>
      <c r="T115" s="138">
        <v>9193.61</v>
      </c>
      <c r="U115" s="81">
        <v>2007833.89</v>
      </c>
      <c r="V115" s="107">
        <f>SUM(Tabla8[[#This Row],[ 0401100000]:[ 0406909000]])</f>
        <v>11892589.529999997</v>
      </c>
      <c r="X115" s="138"/>
    </row>
    <row r="116" spans="1:24" s="134" customFormat="1">
      <c r="A116" s="142" t="s">
        <v>424</v>
      </c>
      <c r="B116" s="81">
        <v>243142.87</v>
      </c>
      <c r="C116" s="81">
        <v>846266.91</v>
      </c>
      <c r="D116" s="138">
        <v>0</v>
      </c>
      <c r="E116" s="81">
        <v>227560.46</v>
      </c>
      <c r="F116" s="81">
        <v>242335.07</v>
      </c>
      <c r="G116" s="138">
        <v>0</v>
      </c>
      <c r="H116" s="81">
        <v>1048283.08</v>
      </c>
      <c r="I116" s="81">
        <v>0</v>
      </c>
      <c r="J116" s="138">
        <v>0</v>
      </c>
      <c r="K116" s="138">
        <v>470721.02</v>
      </c>
      <c r="L116" s="138">
        <v>190381.24</v>
      </c>
      <c r="M116" s="81">
        <v>2302580.37</v>
      </c>
      <c r="N116" s="138">
        <v>100730.01</v>
      </c>
      <c r="O116" s="81">
        <v>174634.39</v>
      </c>
      <c r="P116" s="138">
        <v>128612.45</v>
      </c>
      <c r="Q116" s="138">
        <v>129025.13</v>
      </c>
      <c r="R116" s="81">
        <v>5033214.0999999996</v>
      </c>
      <c r="S116" s="138">
        <v>1243.3699999999999</v>
      </c>
      <c r="T116" s="138">
        <v>47782.96</v>
      </c>
      <c r="U116" s="81">
        <v>1981233.13</v>
      </c>
      <c r="V116" s="107">
        <f>SUM(Tabla8[[#This Row],[ 0401100000]:[ 0406909000]])</f>
        <v>13167746.559999999</v>
      </c>
      <c r="X116" s="138"/>
    </row>
    <row r="117" spans="1:24" s="134" customFormat="1">
      <c r="A117" s="142" t="s">
        <v>426</v>
      </c>
      <c r="B117" s="81">
        <v>192528.55</v>
      </c>
      <c r="C117" s="81">
        <v>641330.05000000005</v>
      </c>
      <c r="D117" s="138">
        <v>0</v>
      </c>
      <c r="E117" s="81">
        <v>513555.38</v>
      </c>
      <c r="F117" s="81">
        <v>137293.96</v>
      </c>
      <c r="G117" s="138">
        <v>0</v>
      </c>
      <c r="H117" s="81">
        <v>965612.21</v>
      </c>
      <c r="I117" s="81">
        <v>1094396.1499999999</v>
      </c>
      <c r="J117" s="138">
        <v>7.06</v>
      </c>
      <c r="K117" s="138">
        <v>412105.05</v>
      </c>
      <c r="L117" s="138">
        <v>162973.51</v>
      </c>
      <c r="M117" s="81">
        <v>2105099.08</v>
      </c>
      <c r="N117" s="138">
        <v>85519.29</v>
      </c>
      <c r="O117" s="81">
        <v>249764.52</v>
      </c>
      <c r="P117" s="138">
        <v>193896.53</v>
      </c>
      <c r="Q117" s="138">
        <v>174408.72</v>
      </c>
      <c r="R117" s="81">
        <v>4774946.5999999996</v>
      </c>
      <c r="S117" s="138">
        <v>539.48</v>
      </c>
      <c r="T117" s="138">
        <v>10357.540000000001</v>
      </c>
      <c r="U117" s="81">
        <v>2430190.41</v>
      </c>
      <c r="V117" s="107">
        <f>SUM(Tabla8[[#This Row],[ 0401100000]:[ 0406909000]])</f>
        <v>14144524.09</v>
      </c>
      <c r="X117" s="138"/>
    </row>
    <row r="118" spans="1:24" s="134" customFormat="1">
      <c r="A118" s="142" t="s">
        <v>428</v>
      </c>
      <c r="B118" s="81">
        <v>253406.23</v>
      </c>
      <c r="C118" s="81">
        <v>723841.33</v>
      </c>
      <c r="D118" s="138">
        <v>0</v>
      </c>
      <c r="E118" s="81">
        <v>459772.47</v>
      </c>
      <c r="F118" s="81">
        <v>143102.15</v>
      </c>
      <c r="G118" s="138">
        <v>0</v>
      </c>
      <c r="H118" s="81">
        <v>1120533.19</v>
      </c>
      <c r="I118" s="81">
        <v>1685619</v>
      </c>
      <c r="J118" s="138">
        <v>0</v>
      </c>
      <c r="K118" s="138">
        <v>425843.20000000001</v>
      </c>
      <c r="L118" s="138">
        <v>206668.2</v>
      </c>
      <c r="M118" s="81">
        <v>1812711.76</v>
      </c>
      <c r="N118" s="138">
        <v>105343.02</v>
      </c>
      <c r="O118" s="81">
        <v>347165.43</v>
      </c>
      <c r="P118" s="138">
        <v>154335.98000000001</v>
      </c>
      <c r="Q118" s="138">
        <v>200057.11</v>
      </c>
      <c r="R118" s="81">
        <v>3864799.99</v>
      </c>
      <c r="S118" s="138">
        <v>3464.86</v>
      </c>
      <c r="T118" s="138">
        <v>156868.67000000001</v>
      </c>
      <c r="U118" s="81">
        <v>2734664.04</v>
      </c>
      <c r="V118" s="107">
        <f>SUM(Tabla8[[#This Row],[ 0401100000]:[ 0406909000]])</f>
        <v>14398196.629999999</v>
      </c>
      <c r="X118" s="138"/>
    </row>
    <row r="119" spans="1:24" s="134" customFormat="1">
      <c r="A119" s="142" t="s">
        <v>430</v>
      </c>
      <c r="B119" s="81">
        <v>252404.41</v>
      </c>
      <c r="C119" s="81">
        <v>731047.97</v>
      </c>
      <c r="D119" s="138">
        <v>0</v>
      </c>
      <c r="E119" s="81">
        <v>345017.64</v>
      </c>
      <c r="F119" s="81">
        <v>271576.90000000002</v>
      </c>
      <c r="G119" s="138">
        <v>0</v>
      </c>
      <c r="H119" s="81">
        <v>1141139.94</v>
      </c>
      <c r="I119" s="81">
        <v>911701.7</v>
      </c>
      <c r="J119" s="138">
        <v>0</v>
      </c>
      <c r="K119" s="138">
        <v>284929.26</v>
      </c>
      <c r="L119" s="138">
        <v>211519.17</v>
      </c>
      <c r="M119" s="81">
        <v>1632571.75</v>
      </c>
      <c r="N119" s="138">
        <v>132380.68</v>
      </c>
      <c r="O119" s="81">
        <v>249556.12</v>
      </c>
      <c r="P119" s="138">
        <v>216736.86</v>
      </c>
      <c r="Q119" s="138">
        <v>163834.07999999999</v>
      </c>
      <c r="R119" s="81">
        <v>4883721.91</v>
      </c>
      <c r="S119" s="138">
        <v>6093.64</v>
      </c>
      <c r="T119" s="138">
        <v>188107.77</v>
      </c>
      <c r="U119" s="81">
        <v>4046161.29</v>
      </c>
      <c r="V119" s="107">
        <v>15668501.09</v>
      </c>
      <c r="X119" s="138"/>
    </row>
    <row r="120" spans="1:24" s="134" customFormat="1">
      <c r="A120" s="146"/>
      <c r="B120" s="143">
        <f>SUBTOTAL(109,B108:B119)</f>
        <v>2674949.9699999997</v>
      </c>
      <c r="C120" s="143">
        <f t="shared" ref="C120:V120" si="8">SUBTOTAL(109,C108:C119)</f>
        <v>7548055.6699999999</v>
      </c>
      <c r="D120" s="143">
        <f t="shared" si="8"/>
        <v>0</v>
      </c>
      <c r="E120" s="143">
        <f t="shared" si="8"/>
        <v>3671485.65</v>
      </c>
      <c r="F120" s="143">
        <f t="shared" si="8"/>
        <v>2071169.13</v>
      </c>
      <c r="G120" s="143">
        <f t="shared" si="8"/>
        <v>0</v>
      </c>
      <c r="H120" s="143">
        <f t="shared" si="8"/>
        <v>9176120.879999999</v>
      </c>
      <c r="I120" s="143">
        <f t="shared" si="8"/>
        <v>11198112.789999997</v>
      </c>
      <c r="J120" s="143">
        <f t="shared" si="8"/>
        <v>7.06</v>
      </c>
      <c r="K120" s="143">
        <f t="shared" si="8"/>
        <v>4598045.3299999991</v>
      </c>
      <c r="L120" s="143">
        <f t="shared" si="8"/>
        <v>2179044.2599999998</v>
      </c>
      <c r="M120" s="143">
        <f t="shared" si="8"/>
        <v>22807101.400000002</v>
      </c>
      <c r="N120" s="143">
        <f t="shared" si="8"/>
        <v>2924261.0299999993</v>
      </c>
      <c r="O120" s="143">
        <f t="shared" si="8"/>
        <v>3710816.6100000003</v>
      </c>
      <c r="P120" s="143">
        <f t="shared" si="8"/>
        <v>2305915.29</v>
      </c>
      <c r="Q120" s="143">
        <f t="shared" si="8"/>
        <v>1833132.2700000005</v>
      </c>
      <c r="R120" s="143">
        <f t="shared" si="8"/>
        <v>52177336.640000001</v>
      </c>
      <c r="S120" s="143">
        <f t="shared" si="8"/>
        <v>30839.899999999998</v>
      </c>
      <c r="T120" s="143">
        <f t="shared" si="8"/>
        <v>980088.4</v>
      </c>
      <c r="U120" s="143">
        <f t="shared" si="8"/>
        <v>41197320.75</v>
      </c>
      <c r="V120" s="143">
        <f t="shared" si="8"/>
        <v>171083803.03</v>
      </c>
    </row>
    <row r="121" spans="1:24">
      <c r="A121" s="175" t="s">
        <v>434</v>
      </c>
      <c r="B121" s="81">
        <v>278134.49</v>
      </c>
      <c r="C121" s="81">
        <v>549030.27</v>
      </c>
      <c r="D121" s="81">
        <v>0</v>
      </c>
      <c r="E121" s="81">
        <v>278555.76</v>
      </c>
      <c r="F121" s="81">
        <v>146507.41</v>
      </c>
      <c r="G121" s="81">
        <v>0</v>
      </c>
      <c r="H121" s="81">
        <v>366266.64</v>
      </c>
      <c r="I121" s="81">
        <v>1154398.5900000001</v>
      </c>
      <c r="J121" s="81">
        <v>3.99</v>
      </c>
      <c r="K121" s="81">
        <v>257807.88</v>
      </c>
      <c r="L121" s="81">
        <v>196370.97</v>
      </c>
      <c r="M121" s="81">
        <v>1900962.67</v>
      </c>
      <c r="N121" s="81">
        <v>65796.38</v>
      </c>
      <c r="O121" s="81">
        <v>425524.52</v>
      </c>
      <c r="P121" s="81">
        <v>116355.92</v>
      </c>
      <c r="Q121" s="81">
        <v>59568.57</v>
      </c>
      <c r="R121" s="81">
        <v>4027686.24</v>
      </c>
      <c r="S121" s="81">
        <v>1450.76</v>
      </c>
      <c r="T121" s="81">
        <v>18544.060000000001</v>
      </c>
      <c r="U121" s="81">
        <v>1552916.9</v>
      </c>
      <c r="V121" s="106">
        <v>11395882.02</v>
      </c>
    </row>
    <row r="122" spans="1:24" s="134" customFormat="1">
      <c r="A122" s="175" t="s">
        <v>438</v>
      </c>
      <c r="B122" s="81">
        <v>128064.97</v>
      </c>
      <c r="C122" s="81">
        <v>493518.42</v>
      </c>
      <c r="D122" s="81">
        <v>0</v>
      </c>
      <c r="E122" s="81">
        <v>563089.67000000004</v>
      </c>
      <c r="F122" s="81">
        <v>24256.86</v>
      </c>
      <c r="G122" s="81">
        <v>0</v>
      </c>
      <c r="H122" s="81">
        <v>880538.89</v>
      </c>
      <c r="I122" s="81">
        <v>781359.09</v>
      </c>
      <c r="J122" s="81">
        <v>0</v>
      </c>
      <c r="K122" s="81">
        <v>265043.44</v>
      </c>
      <c r="L122" s="81">
        <v>238148.4</v>
      </c>
      <c r="M122" s="81">
        <v>1726107.96</v>
      </c>
      <c r="N122" s="81">
        <v>125617.85</v>
      </c>
      <c r="O122" s="81">
        <v>174221.68</v>
      </c>
      <c r="P122" s="81">
        <v>269478.51</v>
      </c>
      <c r="Q122" s="81">
        <v>114962.62</v>
      </c>
      <c r="R122" s="81">
        <v>5221383.3899999997</v>
      </c>
      <c r="S122" s="81">
        <v>280</v>
      </c>
      <c r="T122" s="81">
        <v>11583.53</v>
      </c>
      <c r="U122" s="81">
        <v>1987273.62</v>
      </c>
      <c r="V122" s="106">
        <v>13004928.9</v>
      </c>
    </row>
    <row r="123" spans="1:24" s="134" customFormat="1">
      <c r="A123" s="175" t="s">
        <v>441</v>
      </c>
      <c r="B123" s="81">
        <v>150682.21</v>
      </c>
      <c r="C123" s="81">
        <v>513786.14</v>
      </c>
      <c r="D123" s="81">
        <v>0</v>
      </c>
      <c r="E123" s="81">
        <v>533634.01</v>
      </c>
      <c r="F123" s="81">
        <v>118988.94</v>
      </c>
      <c r="G123" s="81">
        <v>0</v>
      </c>
      <c r="H123" s="81">
        <v>751175.46</v>
      </c>
      <c r="I123" s="81">
        <v>1626493.05</v>
      </c>
      <c r="J123" s="81">
        <v>0</v>
      </c>
      <c r="K123" s="81">
        <v>428288.76</v>
      </c>
      <c r="L123" s="81">
        <v>213702.34</v>
      </c>
      <c r="M123" s="81">
        <v>2104295.34</v>
      </c>
      <c r="N123" s="81">
        <v>137006.96</v>
      </c>
      <c r="O123" s="81">
        <v>600398.93999999994</v>
      </c>
      <c r="P123" s="81">
        <v>124329.63</v>
      </c>
      <c r="Q123" s="81">
        <v>141768.79999999999</v>
      </c>
      <c r="R123" s="81">
        <v>4711214.92</v>
      </c>
      <c r="S123" s="81">
        <v>2793.64</v>
      </c>
      <c r="T123" s="81">
        <v>2057.5</v>
      </c>
      <c r="U123" s="81">
        <v>2854428.38</v>
      </c>
      <c r="V123" s="106">
        <v>15015045.02</v>
      </c>
    </row>
    <row r="124" spans="1:24" s="134" customFormat="1">
      <c r="A124" s="175" t="s">
        <v>452</v>
      </c>
      <c r="B124" s="81">
        <v>251177.11</v>
      </c>
      <c r="C124" s="81">
        <v>595176.07999999996</v>
      </c>
      <c r="D124" s="81">
        <v>0</v>
      </c>
      <c r="E124" s="81">
        <v>565322.71</v>
      </c>
      <c r="F124" s="81">
        <v>89460.34</v>
      </c>
      <c r="G124" s="81">
        <v>0</v>
      </c>
      <c r="H124" s="81">
        <v>455695.81</v>
      </c>
      <c r="I124" s="81">
        <v>542059.98</v>
      </c>
      <c r="J124" s="81">
        <v>0</v>
      </c>
      <c r="K124" s="81">
        <v>325994.34999999998</v>
      </c>
      <c r="L124" s="81">
        <v>212242.75</v>
      </c>
      <c r="M124" s="81">
        <v>2336015.96</v>
      </c>
      <c r="N124" s="81">
        <v>104931.79</v>
      </c>
      <c r="O124" s="81">
        <v>79034.02</v>
      </c>
      <c r="P124" s="81">
        <v>261745.58</v>
      </c>
      <c r="Q124" s="81">
        <v>53458.06</v>
      </c>
      <c r="R124" s="81">
        <v>4305220.96</v>
      </c>
      <c r="S124" s="81">
        <v>6014.97</v>
      </c>
      <c r="T124" s="81">
        <v>170884.55</v>
      </c>
      <c r="U124" s="81">
        <v>2069969.9</v>
      </c>
      <c r="V124" s="106">
        <v>12424404.92</v>
      </c>
    </row>
    <row r="125" spans="1:24" s="134" customFormat="1">
      <c r="A125" s="175" t="s">
        <v>457</v>
      </c>
      <c r="B125" s="81">
        <v>157831.67999999999</v>
      </c>
      <c r="C125" s="81">
        <v>541049.4</v>
      </c>
      <c r="D125" s="81">
        <v>0</v>
      </c>
      <c r="E125" s="81">
        <v>555146.44999999995</v>
      </c>
      <c r="F125" s="81">
        <v>52255.11</v>
      </c>
      <c r="G125" s="81">
        <v>0</v>
      </c>
      <c r="H125" s="81">
        <v>646109.97</v>
      </c>
      <c r="I125" s="81">
        <v>3278737.97</v>
      </c>
      <c r="J125" s="81">
        <v>0</v>
      </c>
      <c r="K125" s="81">
        <v>311933.14</v>
      </c>
      <c r="L125" s="81">
        <v>188958.12</v>
      </c>
      <c r="M125" s="81">
        <v>1050620.8999999999</v>
      </c>
      <c r="N125" s="81">
        <v>79561.22</v>
      </c>
      <c r="O125" s="81">
        <v>175447.66</v>
      </c>
      <c r="P125" s="81">
        <v>326894.15999999997</v>
      </c>
      <c r="Q125" s="81">
        <v>179812.87</v>
      </c>
      <c r="R125" s="81">
        <v>4388867.6900000004</v>
      </c>
      <c r="S125" s="81">
        <v>9134.7000000000007</v>
      </c>
      <c r="T125" s="81">
        <v>56050.26</v>
      </c>
      <c r="U125" s="81">
        <v>2835451.77</v>
      </c>
      <c r="V125" s="106">
        <v>14833863.07</v>
      </c>
    </row>
    <row r="126" spans="1:24" s="134" customFormat="1">
      <c r="A126" s="175" t="s">
        <v>461</v>
      </c>
      <c r="B126" s="81">
        <v>267070.90999999997</v>
      </c>
      <c r="C126" s="81">
        <v>543722.26</v>
      </c>
      <c r="D126" s="81">
        <v>98.85</v>
      </c>
      <c r="E126" s="81">
        <v>219691.29</v>
      </c>
      <c r="F126" s="81">
        <v>191509.89</v>
      </c>
      <c r="G126" s="81">
        <v>0</v>
      </c>
      <c r="H126" s="81">
        <v>631093.41</v>
      </c>
      <c r="I126" s="81">
        <v>1953933.52</v>
      </c>
      <c r="J126" s="81">
        <v>0</v>
      </c>
      <c r="K126" s="81">
        <v>265673.94</v>
      </c>
      <c r="L126" s="81">
        <v>202958.01</v>
      </c>
      <c r="M126" s="81">
        <v>1899346.57</v>
      </c>
      <c r="N126" s="81">
        <v>159125.56</v>
      </c>
      <c r="O126" s="81">
        <v>333339.23</v>
      </c>
      <c r="P126" s="81">
        <v>177887.5</v>
      </c>
      <c r="Q126" s="81">
        <v>249483.4</v>
      </c>
      <c r="R126" s="81">
        <v>2388167.33</v>
      </c>
      <c r="S126" s="81">
        <v>266.89</v>
      </c>
      <c r="T126" s="81">
        <v>218891.27</v>
      </c>
      <c r="U126" s="81">
        <v>2096175.87</v>
      </c>
      <c r="V126" s="106">
        <v>11798435.699999999</v>
      </c>
    </row>
    <row r="127" spans="1:24" s="134" customFormat="1">
      <c r="A127" s="175" t="s">
        <v>464</v>
      </c>
      <c r="B127" s="81">
        <v>315929.08</v>
      </c>
      <c r="C127" s="81">
        <v>971766.82</v>
      </c>
      <c r="D127" s="81">
        <v>0</v>
      </c>
      <c r="E127" s="81">
        <v>1119898.98</v>
      </c>
      <c r="F127" s="81">
        <v>272784.3</v>
      </c>
      <c r="G127" s="81">
        <v>0</v>
      </c>
      <c r="H127" s="81">
        <v>730985.31</v>
      </c>
      <c r="I127" s="81">
        <v>1190649.51</v>
      </c>
      <c r="J127" s="81">
        <v>0</v>
      </c>
      <c r="K127" s="81">
        <v>427127.07</v>
      </c>
      <c r="L127" s="81">
        <v>226800.89</v>
      </c>
      <c r="M127" s="81">
        <v>2834441</v>
      </c>
      <c r="N127" s="81">
        <v>160805.17000000001</v>
      </c>
      <c r="O127" s="81">
        <v>350467.89</v>
      </c>
      <c r="P127" s="81">
        <v>189936.07</v>
      </c>
      <c r="Q127" s="81">
        <v>156958.69</v>
      </c>
      <c r="R127" s="81">
        <v>4706764.07</v>
      </c>
      <c r="S127" s="81">
        <v>2082.33</v>
      </c>
      <c r="T127" s="81">
        <v>186218.14</v>
      </c>
      <c r="U127" s="81">
        <v>2060526.45</v>
      </c>
      <c r="V127" s="106">
        <v>15904141.77</v>
      </c>
    </row>
    <row r="128" spans="1:24" s="134" customFormat="1">
      <c r="A128" s="175" t="s">
        <v>465</v>
      </c>
      <c r="B128" s="81">
        <v>177673.67</v>
      </c>
      <c r="C128" s="81">
        <v>676201.91</v>
      </c>
      <c r="D128" s="81">
        <v>0</v>
      </c>
      <c r="E128" s="81">
        <v>622443.26</v>
      </c>
      <c r="F128" s="81">
        <v>111650.65</v>
      </c>
      <c r="G128" s="81">
        <v>0</v>
      </c>
      <c r="H128" s="81">
        <v>493142.17</v>
      </c>
      <c r="I128" s="81">
        <v>382324.8</v>
      </c>
      <c r="J128" s="81">
        <v>0</v>
      </c>
      <c r="K128" s="81">
        <v>567982.25</v>
      </c>
      <c r="L128" s="81">
        <v>243881.96</v>
      </c>
      <c r="M128" s="81">
        <v>3173034.26</v>
      </c>
      <c r="N128" s="81">
        <v>153222.93</v>
      </c>
      <c r="O128" s="81">
        <v>429291.06</v>
      </c>
      <c r="P128" s="81">
        <v>298693.90999999997</v>
      </c>
      <c r="Q128" s="81">
        <v>156457.98000000001</v>
      </c>
      <c r="R128" s="81">
        <v>3946468.05</v>
      </c>
      <c r="S128" s="81">
        <v>2410.6999999999998</v>
      </c>
      <c r="T128" s="81">
        <v>335958.79</v>
      </c>
      <c r="U128" s="81">
        <v>2191755.86</v>
      </c>
      <c r="V128" s="106">
        <v>13962594.210000001</v>
      </c>
    </row>
    <row r="129" spans="1:22" s="134" customFormat="1">
      <c r="A129" s="175" t="s">
        <v>468</v>
      </c>
      <c r="B129" s="81">
        <v>178599.43</v>
      </c>
      <c r="C129" s="81">
        <v>720529.58</v>
      </c>
      <c r="D129" s="81">
        <v>0</v>
      </c>
      <c r="E129" s="81">
        <v>313134.40999999997</v>
      </c>
      <c r="F129" s="81">
        <v>78334.070000000007</v>
      </c>
      <c r="G129" s="81">
        <v>0</v>
      </c>
      <c r="H129" s="81">
        <v>585916.35</v>
      </c>
      <c r="I129" s="81">
        <v>53620</v>
      </c>
      <c r="J129" s="81">
        <v>0</v>
      </c>
      <c r="K129" s="81">
        <v>518122.98</v>
      </c>
      <c r="L129" s="81">
        <v>201321.85</v>
      </c>
      <c r="M129" s="81">
        <v>2685820.81</v>
      </c>
      <c r="N129" s="81">
        <v>123307.08</v>
      </c>
      <c r="O129" s="81">
        <v>177795.38</v>
      </c>
      <c r="P129" s="81">
        <v>75916.160000000003</v>
      </c>
      <c r="Q129" s="81">
        <v>180516.01</v>
      </c>
      <c r="R129" s="81">
        <v>3864792.77</v>
      </c>
      <c r="S129" s="81">
        <v>0</v>
      </c>
      <c r="T129" s="81">
        <v>65076.66</v>
      </c>
      <c r="U129" s="81">
        <v>2649178.6800000002</v>
      </c>
      <c r="V129" s="106">
        <v>12471982.220000001</v>
      </c>
    </row>
    <row r="130" spans="1:22" s="134" customFormat="1">
      <c r="A130" s="175" t="s">
        <v>471</v>
      </c>
      <c r="B130" s="81">
        <v>252371.31</v>
      </c>
      <c r="C130" s="81">
        <v>864593.8</v>
      </c>
      <c r="D130" s="81">
        <v>0</v>
      </c>
      <c r="E130" s="81">
        <v>413405.38</v>
      </c>
      <c r="F130" s="81">
        <v>243936.37</v>
      </c>
      <c r="G130" s="81">
        <v>0</v>
      </c>
      <c r="H130" s="81">
        <v>652209.31000000006</v>
      </c>
      <c r="I130" s="81">
        <v>2066097.62</v>
      </c>
      <c r="J130" s="81">
        <v>0</v>
      </c>
      <c r="K130" s="81">
        <v>505890.24</v>
      </c>
      <c r="L130" s="81">
        <v>203639.71</v>
      </c>
      <c r="M130" s="81">
        <v>2422659.62</v>
      </c>
      <c r="N130" s="81">
        <v>171891.68</v>
      </c>
      <c r="O130" s="81">
        <v>253101.12</v>
      </c>
      <c r="P130" s="81">
        <v>120474.27</v>
      </c>
      <c r="Q130" s="81">
        <v>99319.91</v>
      </c>
      <c r="R130" s="81">
        <v>3660134.3999999999</v>
      </c>
      <c r="S130" s="81">
        <v>1046.47</v>
      </c>
      <c r="T130" s="81">
        <v>9181.07</v>
      </c>
      <c r="U130" s="81">
        <v>2948916.82</v>
      </c>
      <c r="V130" s="106">
        <v>14888869.1</v>
      </c>
    </row>
    <row r="131" spans="1:22" s="134" customFormat="1">
      <c r="A131" s="175" t="s">
        <v>474</v>
      </c>
      <c r="B131" s="81">
        <v>148590.75</v>
      </c>
      <c r="C131" s="81">
        <v>626885.14</v>
      </c>
      <c r="D131" s="81">
        <v>0</v>
      </c>
      <c r="E131" s="81">
        <v>382826.86</v>
      </c>
      <c r="F131" s="81">
        <v>140418.57</v>
      </c>
      <c r="G131" s="81">
        <v>0</v>
      </c>
      <c r="H131" s="81">
        <v>808723.93</v>
      </c>
      <c r="I131" s="81">
        <v>1592186.39</v>
      </c>
      <c r="J131" s="81">
        <v>0</v>
      </c>
      <c r="K131" s="81">
        <v>375239.35</v>
      </c>
      <c r="L131" s="81">
        <v>228266.96</v>
      </c>
      <c r="M131" s="81">
        <v>1904693.95</v>
      </c>
      <c r="N131" s="81">
        <v>212323.49</v>
      </c>
      <c r="O131" s="81">
        <v>429741.48</v>
      </c>
      <c r="P131" s="81">
        <v>284682.46999999997</v>
      </c>
      <c r="Q131" s="81">
        <v>135224.35</v>
      </c>
      <c r="R131" s="81">
        <v>4155610.79</v>
      </c>
      <c r="S131" s="81">
        <v>7735.5</v>
      </c>
      <c r="T131" s="81">
        <v>279618.14</v>
      </c>
      <c r="U131" s="81">
        <v>2611960.67</v>
      </c>
      <c r="V131" s="106">
        <v>14324728.789999999</v>
      </c>
    </row>
    <row r="132" spans="1:22" s="134" customFormat="1">
      <c r="A132" s="175" t="s">
        <v>479</v>
      </c>
      <c r="B132" s="81">
        <v>283699.21999999997</v>
      </c>
      <c r="C132" s="81">
        <v>721481.61</v>
      </c>
      <c r="D132" s="81">
        <v>0</v>
      </c>
      <c r="E132" s="81">
        <v>331354.09999999998</v>
      </c>
      <c r="F132" s="81">
        <v>195817.58</v>
      </c>
      <c r="G132" s="81">
        <v>0</v>
      </c>
      <c r="H132" s="81">
        <v>678246.43</v>
      </c>
      <c r="I132" s="81">
        <v>2056121.9</v>
      </c>
      <c r="J132" s="81">
        <v>0</v>
      </c>
      <c r="K132" s="81">
        <v>438343.71</v>
      </c>
      <c r="L132" s="81">
        <v>172706.45</v>
      </c>
      <c r="M132" s="81">
        <v>1839077.57</v>
      </c>
      <c r="N132" s="81">
        <v>129411.52</v>
      </c>
      <c r="O132" s="81">
        <v>431683.4</v>
      </c>
      <c r="P132" s="81">
        <v>395682.37</v>
      </c>
      <c r="Q132" s="81">
        <v>206540.64</v>
      </c>
      <c r="R132" s="81">
        <v>4992921.7699999996</v>
      </c>
      <c r="S132" s="81">
        <v>2044.49</v>
      </c>
      <c r="T132" s="81">
        <v>128736.37</v>
      </c>
      <c r="U132" s="81">
        <v>2754150.83</v>
      </c>
      <c r="V132" s="106">
        <v>15758019.960000001</v>
      </c>
    </row>
    <row r="133" spans="1:22" s="134" customFormat="1">
      <c r="A133" s="142"/>
      <c r="B133" s="143">
        <f>SUBTOTAL(109,B121:B132)</f>
        <v>2589824.83</v>
      </c>
      <c r="C133" s="143">
        <f t="shared" ref="C133:V133" si="9">SUBTOTAL(109,C121:C132)</f>
        <v>7817741.4300000006</v>
      </c>
      <c r="D133" s="143">
        <f t="shared" si="9"/>
        <v>98.85</v>
      </c>
      <c r="E133" s="143">
        <f t="shared" si="9"/>
        <v>5898502.8799999999</v>
      </c>
      <c r="F133" s="143">
        <f t="shared" si="9"/>
        <v>1665920.09</v>
      </c>
      <c r="G133" s="143">
        <f t="shared" si="9"/>
        <v>0</v>
      </c>
      <c r="H133" s="143">
        <f t="shared" si="9"/>
        <v>7680103.6799999997</v>
      </c>
      <c r="I133" s="143">
        <f t="shared" si="9"/>
        <v>16677982.420000004</v>
      </c>
      <c r="J133" s="143">
        <f t="shared" si="9"/>
        <v>3.99</v>
      </c>
      <c r="K133" s="143">
        <f t="shared" si="9"/>
        <v>4687447.1099999994</v>
      </c>
      <c r="L133" s="143">
        <f t="shared" si="9"/>
        <v>2528998.41</v>
      </c>
      <c r="M133" s="143">
        <f t="shared" si="9"/>
        <v>25877076.609999999</v>
      </c>
      <c r="N133" s="143">
        <f t="shared" si="9"/>
        <v>1623001.6300000001</v>
      </c>
      <c r="O133" s="143">
        <f t="shared" si="9"/>
        <v>3860046.38</v>
      </c>
      <c r="P133" s="143">
        <f t="shared" si="9"/>
        <v>2642076.5499999998</v>
      </c>
      <c r="Q133" s="143">
        <f t="shared" si="9"/>
        <v>1734071.9</v>
      </c>
      <c r="R133" s="143">
        <f t="shared" si="9"/>
        <v>50369232.379999995</v>
      </c>
      <c r="S133" s="143">
        <f t="shared" si="9"/>
        <v>35260.450000000004</v>
      </c>
      <c r="T133" s="143">
        <f t="shared" si="9"/>
        <v>1482800.3400000003</v>
      </c>
      <c r="U133" s="143">
        <f t="shared" si="9"/>
        <v>28612705.75</v>
      </c>
      <c r="V133" s="143">
        <f t="shared" si="9"/>
        <v>165782895.67999998</v>
      </c>
    </row>
    <row r="134" spans="1:22" s="134" customFormat="1">
      <c r="A134" s="216" t="s">
        <v>484</v>
      </c>
      <c r="B134" s="224">
        <v>138371.59</v>
      </c>
      <c r="C134" s="224">
        <v>555828.67000000004</v>
      </c>
      <c r="D134" s="224">
        <v>0</v>
      </c>
      <c r="E134" s="224">
        <v>248967.65</v>
      </c>
      <c r="F134" s="224">
        <v>141749.32</v>
      </c>
      <c r="G134" s="224">
        <v>0</v>
      </c>
      <c r="H134" s="224">
        <v>506711.51</v>
      </c>
      <c r="I134" s="224">
        <v>521054.31</v>
      </c>
      <c r="J134" s="224">
        <v>0</v>
      </c>
      <c r="K134" s="224">
        <v>350456.39</v>
      </c>
      <c r="L134" s="224">
        <v>208360.23</v>
      </c>
      <c r="M134" s="224">
        <v>1988169.03</v>
      </c>
      <c r="N134" s="224">
        <v>153703.35</v>
      </c>
      <c r="O134" s="224">
        <v>600749.28</v>
      </c>
      <c r="P134" s="224">
        <v>136654</v>
      </c>
      <c r="Q134" s="224">
        <v>89853.04</v>
      </c>
      <c r="R134" s="224">
        <v>5332481.41</v>
      </c>
      <c r="S134" s="224">
        <v>1474.79</v>
      </c>
      <c r="T134" s="224">
        <v>10702.55</v>
      </c>
      <c r="U134" s="224">
        <v>2467459.0299999998</v>
      </c>
      <c r="V134" s="225">
        <v>13452746.15</v>
      </c>
    </row>
    <row r="135" spans="1:22" s="134" customFormat="1">
      <c r="A135" s="216" t="s">
        <v>486</v>
      </c>
      <c r="B135" s="195">
        <v>206081.36</v>
      </c>
      <c r="C135" s="195">
        <v>617307.9</v>
      </c>
      <c r="D135" s="195">
        <v>0</v>
      </c>
      <c r="E135" s="195">
        <v>132365.54999999999</v>
      </c>
      <c r="F135" s="195">
        <v>93192.51</v>
      </c>
      <c r="G135" s="195">
        <v>0</v>
      </c>
      <c r="H135" s="195">
        <v>513494.93</v>
      </c>
      <c r="I135" s="195">
        <v>3988204.72</v>
      </c>
      <c r="J135" s="195">
        <v>0</v>
      </c>
      <c r="K135" s="195">
        <v>274441.68</v>
      </c>
      <c r="L135" s="195">
        <v>249556.93</v>
      </c>
      <c r="M135" s="195">
        <v>1502827.61</v>
      </c>
      <c r="N135" s="195">
        <v>177504.68</v>
      </c>
      <c r="O135" s="195">
        <v>3205.14</v>
      </c>
      <c r="P135" s="195">
        <v>69532.78</v>
      </c>
      <c r="Q135" s="195">
        <v>81982.3</v>
      </c>
      <c r="R135" s="195">
        <v>3997024.25</v>
      </c>
      <c r="S135" s="195">
        <v>3062.12</v>
      </c>
      <c r="T135" s="195">
        <v>11195.7</v>
      </c>
      <c r="U135" s="195">
        <v>2321563.0499999998</v>
      </c>
      <c r="V135" s="196">
        <v>14242543.210000001</v>
      </c>
    </row>
    <row r="136" spans="1:22" s="134" customFormat="1">
      <c r="A136" s="216" t="s">
        <v>488</v>
      </c>
      <c r="B136" s="81">
        <v>197230.71</v>
      </c>
      <c r="C136" s="81">
        <v>837065.43</v>
      </c>
      <c r="D136" s="81">
        <v>0</v>
      </c>
      <c r="E136" s="81">
        <v>1249326.94</v>
      </c>
      <c r="F136" s="81">
        <v>162123.72</v>
      </c>
      <c r="G136" s="81">
        <v>0</v>
      </c>
      <c r="H136" s="81">
        <v>805103.23</v>
      </c>
      <c r="I136" s="81">
        <v>4104141.38</v>
      </c>
      <c r="J136" s="81">
        <v>0</v>
      </c>
      <c r="K136" s="81">
        <v>239717.09</v>
      </c>
      <c r="L136" s="81">
        <v>230002.6</v>
      </c>
      <c r="M136" s="81">
        <v>1363561.87</v>
      </c>
      <c r="N136" s="81">
        <v>221332.11</v>
      </c>
      <c r="O136" s="81">
        <v>414408.98</v>
      </c>
      <c r="P136" s="81">
        <v>167499.98000000001</v>
      </c>
      <c r="Q136" s="81">
        <v>150790.81</v>
      </c>
      <c r="R136" s="81">
        <v>4864460.9400000004</v>
      </c>
      <c r="S136" s="81">
        <v>2693.84</v>
      </c>
      <c r="T136" s="81">
        <v>306361.01</v>
      </c>
      <c r="U136" s="81">
        <v>3135294.51</v>
      </c>
      <c r="V136" s="106">
        <v>18451115.149999999</v>
      </c>
    </row>
    <row r="137" spans="1:22" s="134" customFormat="1">
      <c r="A137" s="216" t="s">
        <v>490</v>
      </c>
      <c r="B137" s="195">
        <v>240698.47</v>
      </c>
      <c r="C137" s="195">
        <v>789889.11</v>
      </c>
      <c r="D137" s="195">
        <v>0</v>
      </c>
      <c r="E137" s="195">
        <v>921125.05</v>
      </c>
      <c r="F137" s="195">
        <v>113308.97</v>
      </c>
      <c r="G137" s="195">
        <v>0</v>
      </c>
      <c r="H137" s="195">
        <v>663271.5</v>
      </c>
      <c r="I137" s="195">
        <v>2450352.1</v>
      </c>
      <c r="J137" s="195">
        <v>0</v>
      </c>
      <c r="K137" s="195">
        <v>148765.89000000001</v>
      </c>
      <c r="L137" s="195">
        <v>196742.01</v>
      </c>
      <c r="M137" s="195">
        <v>1509725.49</v>
      </c>
      <c r="N137" s="195">
        <v>140990.15</v>
      </c>
      <c r="O137" s="195">
        <v>605745.31999999995</v>
      </c>
      <c r="P137" s="195">
        <v>257179.58</v>
      </c>
      <c r="Q137" s="195">
        <v>66788.12</v>
      </c>
      <c r="R137" s="195">
        <v>4536623.16</v>
      </c>
      <c r="S137" s="195">
        <v>0</v>
      </c>
      <c r="T137" s="195">
        <v>7209.37</v>
      </c>
      <c r="U137" s="195">
        <v>1983381.52</v>
      </c>
      <c r="V137" s="196">
        <v>14631795.810000001</v>
      </c>
    </row>
    <row r="138" spans="1:22" s="134" customFormat="1">
      <c r="A138" s="216" t="s">
        <v>493</v>
      </c>
      <c r="B138" s="81">
        <v>241033.78</v>
      </c>
      <c r="C138" s="81">
        <v>952153.61</v>
      </c>
      <c r="D138" s="81">
        <v>0</v>
      </c>
      <c r="E138" s="81">
        <v>580104.27</v>
      </c>
      <c r="F138" s="81">
        <v>258234.25</v>
      </c>
      <c r="G138" s="81">
        <v>0</v>
      </c>
      <c r="H138" s="81">
        <v>815834.81</v>
      </c>
      <c r="I138" s="81">
        <v>4706891.8499999996</v>
      </c>
      <c r="J138" s="81">
        <v>0</v>
      </c>
      <c r="K138" s="81">
        <v>389149.74</v>
      </c>
      <c r="L138" s="81">
        <v>284397.12</v>
      </c>
      <c r="M138" s="81">
        <v>2870435.97</v>
      </c>
      <c r="N138" s="81">
        <v>230909.38</v>
      </c>
      <c r="O138" s="81">
        <v>333699.68</v>
      </c>
      <c r="P138" s="81">
        <v>399364.68</v>
      </c>
      <c r="Q138" s="81">
        <v>192622.9</v>
      </c>
      <c r="R138" s="81">
        <v>6193370.5700000003</v>
      </c>
      <c r="S138" s="81">
        <v>2841.74</v>
      </c>
      <c r="T138" s="81">
        <v>18078.52</v>
      </c>
      <c r="U138" s="81">
        <v>2901822.51</v>
      </c>
      <c r="V138" s="106">
        <v>21370945.379999999</v>
      </c>
    </row>
    <row r="139" spans="1:22" s="134" customFormat="1">
      <c r="A139" s="216" t="s">
        <v>495</v>
      </c>
      <c r="B139" s="195">
        <v>226635.83</v>
      </c>
      <c r="C139" s="195">
        <v>912125.66</v>
      </c>
      <c r="D139" s="195">
        <v>0</v>
      </c>
      <c r="E139" s="195">
        <v>512425.8</v>
      </c>
      <c r="F139" s="195">
        <v>150872.09</v>
      </c>
      <c r="G139" s="195">
        <v>0</v>
      </c>
      <c r="H139" s="195">
        <v>863856.48</v>
      </c>
      <c r="I139" s="195">
        <v>1876140.95</v>
      </c>
      <c r="J139" s="195">
        <v>0</v>
      </c>
      <c r="K139" s="248">
        <v>557671.06999999995</v>
      </c>
      <c r="L139" s="195">
        <v>207461.02</v>
      </c>
      <c r="M139" s="195">
        <v>3936649.12</v>
      </c>
      <c r="N139" s="248">
        <v>244497.82</v>
      </c>
      <c r="O139" s="195">
        <v>427386.05</v>
      </c>
      <c r="P139" s="248">
        <v>166892.25</v>
      </c>
      <c r="Q139" s="248">
        <v>146426.20000000001</v>
      </c>
      <c r="R139" s="195">
        <v>4850861.8099999996</v>
      </c>
      <c r="S139" s="248">
        <v>3567.03</v>
      </c>
      <c r="T139" s="195">
        <v>320879.75</v>
      </c>
      <c r="U139" s="195">
        <v>1877924.56</v>
      </c>
      <c r="V139" s="196">
        <v>17282273.489999998</v>
      </c>
    </row>
    <row r="140" spans="1:22" s="134" customFormat="1">
      <c r="A140" s="216" t="s">
        <v>497</v>
      </c>
      <c r="B140" s="81">
        <v>316315.48</v>
      </c>
      <c r="C140" s="81">
        <v>936605.94</v>
      </c>
      <c r="D140" s="81">
        <v>0</v>
      </c>
      <c r="E140" s="81">
        <v>657897.72</v>
      </c>
      <c r="F140" s="81">
        <v>166239.59</v>
      </c>
      <c r="G140" s="81">
        <v>0</v>
      </c>
      <c r="H140" s="81">
        <v>1389887.89</v>
      </c>
      <c r="I140" s="81" t="s">
        <v>500</v>
      </c>
      <c r="J140" s="81">
        <v>41.34</v>
      </c>
      <c r="K140" s="81">
        <v>732501.78</v>
      </c>
      <c r="L140" s="81">
        <v>231933.95</v>
      </c>
      <c r="M140" s="81">
        <v>6127900.8799999999</v>
      </c>
      <c r="N140" s="81">
        <v>216019.9</v>
      </c>
      <c r="O140" s="81">
        <v>177446.58</v>
      </c>
      <c r="P140" s="81">
        <v>142356.92000000001</v>
      </c>
      <c r="Q140" s="81">
        <v>180894.78</v>
      </c>
      <c r="R140" s="81">
        <v>6168354.5499999998</v>
      </c>
      <c r="S140" s="81">
        <v>5129.92</v>
      </c>
      <c r="T140" s="81">
        <v>248113.78</v>
      </c>
      <c r="U140" s="81">
        <v>2768662.15</v>
      </c>
      <c r="V140" s="106">
        <v>22862264.050000001</v>
      </c>
    </row>
    <row r="141" spans="1:22" s="134" customFormat="1">
      <c r="A141" s="216" t="s">
        <v>501</v>
      </c>
      <c r="B141" s="195">
        <v>193245.51</v>
      </c>
      <c r="C141" s="195">
        <v>708358.48</v>
      </c>
      <c r="D141" s="195">
        <v>0</v>
      </c>
      <c r="E141" s="195">
        <v>704104.44</v>
      </c>
      <c r="F141" s="195">
        <v>187036.12</v>
      </c>
      <c r="G141" s="195">
        <v>0</v>
      </c>
      <c r="H141" s="195">
        <v>656451.98</v>
      </c>
      <c r="I141" s="195">
        <v>229029.1</v>
      </c>
      <c r="J141" s="195">
        <v>0</v>
      </c>
      <c r="K141" s="195">
        <v>984605.82</v>
      </c>
      <c r="L141" s="195">
        <v>193419.63</v>
      </c>
      <c r="M141" s="195">
        <v>5588904.7300000004</v>
      </c>
      <c r="N141" s="195">
        <v>225410.64</v>
      </c>
      <c r="O141" s="195">
        <v>253367.08</v>
      </c>
      <c r="P141" s="195">
        <v>551572.14</v>
      </c>
      <c r="Q141" s="195">
        <v>100126.68</v>
      </c>
      <c r="R141" s="195">
        <v>5378376.7999999998</v>
      </c>
      <c r="S141" s="195">
        <v>3988.45</v>
      </c>
      <c r="T141" s="195">
        <v>11398.96</v>
      </c>
      <c r="U141" s="195">
        <v>3115929.09</v>
      </c>
      <c r="V141" s="196">
        <v>19085325.649999999</v>
      </c>
    </row>
    <row r="142" spans="1:22" s="134" customFormat="1">
      <c r="A142" s="216" t="s">
        <v>504</v>
      </c>
      <c r="B142" s="81">
        <v>253821.17</v>
      </c>
      <c r="C142" s="81">
        <v>966681.26</v>
      </c>
      <c r="D142" s="81">
        <v>0</v>
      </c>
      <c r="E142" s="81">
        <v>1135624.83</v>
      </c>
      <c r="F142" s="81">
        <v>155427.41</v>
      </c>
      <c r="G142" s="81">
        <v>0</v>
      </c>
      <c r="H142" s="81">
        <v>552555.39</v>
      </c>
      <c r="I142" s="81">
        <v>0</v>
      </c>
      <c r="J142" s="81">
        <v>0</v>
      </c>
      <c r="K142" s="81">
        <v>777748.19</v>
      </c>
      <c r="L142" s="81">
        <v>206539.5</v>
      </c>
      <c r="M142" s="81">
        <v>5485971.1100000003</v>
      </c>
      <c r="N142" s="81">
        <v>231020.54</v>
      </c>
      <c r="O142" s="81">
        <v>431842.96</v>
      </c>
      <c r="P142" s="81">
        <v>115456.65</v>
      </c>
      <c r="Q142" s="81">
        <v>196676.81</v>
      </c>
      <c r="R142" s="81">
        <v>5308883.24</v>
      </c>
      <c r="S142" s="81">
        <v>9395.06</v>
      </c>
      <c r="T142" s="81">
        <v>56375.14</v>
      </c>
      <c r="U142" s="81">
        <v>3603626.94</v>
      </c>
      <c r="V142" s="106">
        <v>19487646.199999999</v>
      </c>
    </row>
    <row r="143" spans="1:22" s="134" customFormat="1">
      <c r="A143" s="216" t="s">
        <v>507</v>
      </c>
      <c r="B143" s="195">
        <v>205437.4</v>
      </c>
      <c r="C143" s="195">
        <v>991341.8</v>
      </c>
      <c r="D143" s="195">
        <v>0</v>
      </c>
      <c r="E143" s="195" t="s">
        <v>509</v>
      </c>
      <c r="F143" s="195">
        <v>140502.82</v>
      </c>
      <c r="G143" s="195">
        <v>0</v>
      </c>
      <c r="H143" s="195">
        <v>832492</v>
      </c>
      <c r="I143" s="195">
        <v>103730.15</v>
      </c>
      <c r="J143" s="195">
        <v>0</v>
      </c>
      <c r="K143" s="195">
        <v>1137200.51</v>
      </c>
      <c r="L143" s="195">
        <v>216784.92</v>
      </c>
      <c r="M143" s="195">
        <v>6204216.2199999997</v>
      </c>
      <c r="N143" s="195">
        <v>204774.47</v>
      </c>
      <c r="O143" s="195">
        <v>436520.02</v>
      </c>
      <c r="P143" s="195">
        <v>305328</v>
      </c>
      <c r="Q143" s="195">
        <v>169574.38</v>
      </c>
      <c r="R143" s="195">
        <v>5000032.5999999996</v>
      </c>
      <c r="S143" s="195">
        <v>7684.77</v>
      </c>
      <c r="T143" s="195">
        <v>47697.97</v>
      </c>
      <c r="U143" s="195">
        <v>2448686.2400000002</v>
      </c>
      <c r="V143" s="196">
        <v>19477573.359999999</v>
      </c>
    </row>
    <row r="144" spans="1:22" s="134" customFormat="1">
      <c r="A144" s="216" t="s">
        <v>510</v>
      </c>
      <c r="B144" s="81">
        <v>308280.73</v>
      </c>
      <c r="C144" s="81">
        <v>868268.02</v>
      </c>
      <c r="D144" s="81">
        <v>0</v>
      </c>
      <c r="E144" s="81">
        <v>1055441.07</v>
      </c>
      <c r="F144" s="81">
        <v>176425.07</v>
      </c>
      <c r="G144" s="81">
        <v>0</v>
      </c>
      <c r="H144" s="81">
        <v>848697.77</v>
      </c>
      <c r="I144" s="81">
        <v>430559.74</v>
      </c>
      <c r="J144" s="81">
        <v>0</v>
      </c>
      <c r="K144" s="81">
        <v>781822.71</v>
      </c>
      <c r="L144" s="81">
        <v>224648.26</v>
      </c>
      <c r="M144" s="81">
        <v>4770648.76</v>
      </c>
      <c r="N144" s="81">
        <v>241642.35</v>
      </c>
      <c r="O144" s="81">
        <v>180448.8</v>
      </c>
      <c r="P144" s="81">
        <v>435681.5</v>
      </c>
      <c r="Q144" s="81">
        <v>98657.47</v>
      </c>
      <c r="R144" s="81">
        <v>4718137.83</v>
      </c>
      <c r="S144" s="81">
        <v>7778.75</v>
      </c>
      <c r="T144" s="81">
        <v>51457.53</v>
      </c>
      <c r="U144" s="81">
        <v>2809423.79</v>
      </c>
      <c r="V144" s="106">
        <v>18008020.149999999</v>
      </c>
    </row>
    <row r="145" spans="1:22" s="134" customFormat="1">
      <c r="A145" s="216" t="s">
        <v>512</v>
      </c>
      <c r="B145" s="195">
        <v>230722.89</v>
      </c>
      <c r="C145" s="195">
        <v>664648.19999999995</v>
      </c>
      <c r="D145" s="195">
        <v>0</v>
      </c>
      <c r="E145" s="195">
        <v>97778.32</v>
      </c>
      <c r="F145" s="195">
        <v>167264.01999999999</v>
      </c>
      <c r="G145" s="195">
        <v>0</v>
      </c>
      <c r="H145" s="195">
        <v>781026.46</v>
      </c>
      <c r="I145" s="195">
        <v>96262.36</v>
      </c>
      <c r="J145" s="195">
        <v>0</v>
      </c>
      <c r="K145" s="195">
        <v>600173.35</v>
      </c>
      <c r="L145" s="195">
        <v>239041.44</v>
      </c>
      <c r="M145" s="195">
        <v>4398795.1500000004</v>
      </c>
      <c r="N145" s="195">
        <v>191247.32</v>
      </c>
      <c r="O145" s="195">
        <v>350687.21</v>
      </c>
      <c r="P145" s="195">
        <v>191335.15</v>
      </c>
      <c r="Q145" s="195">
        <v>224512.37</v>
      </c>
      <c r="R145" s="195">
        <v>5281420.21</v>
      </c>
      <c r="S145" s="195">
        <v>3569.88</v>
      </c>
      <c r="T145" s="195">
        <v>241846.65</v>
      </c>
      <c r="U145" s="195">
        <v>3313621.36</v>
      </c>
      <c r="V145" s="196">
        <v>17073952.34</v>
      </c>
    </row>
    <row r="146" spans="1:22" s="134" customFormat="1">
      <c r="A146" s="146"/>
      <c r="B146" s="250">
        <f>SUBTOTAL(109,B134:B145)</f>
        <v>2757874.92</v>
      </c>
      <c r="C146" s="250">
        <f t="shared" ref="C146:V146" si="10">SUBTOTAL(109,C134:C145)</f>
        <v>9800274.0800000001</v>
      </c>
      <c r="D146" s="250">
        <f t="shared" si="10"/>
        <v>0</v>
      </c>
      <c r="E146" s="250">
        <f t="shared" si="10"/>
        <v>7295161.6400000006</v>
      </c>
      <c r="F146" s="250">
        <f t="shared" si="10"/>
        <v>1912375.89</v>
      </c>
      <c r="G146" s="250">
        <f t="shared" si="10"/>
        <v>0</v>
      </c>
      <c r="H146" s="250">
        <f t="shared" si="10"/>
        <v>9229383.9499999993</v>
      </c>
      <c r="I146" s="250">
        <f t="shared" si="10"/>
        <v>18506366.659999996</v>
      </c>
      <c r="J146" s="250">
        <f t="shared" si="10"/>
        <v>41.34</v>
      </c>
      <c r="K146" s="250">
        <f t="shared" si="10"/>
        <v>6974254.2199999988</v>
      </c>
      <c r="L146" s="250">
        <f t="shared" si="10"/>
        <v>2688887.61</v>
      </c>
      <c r="M146" s="250">
        <f t="shared" si="10"/>
        <v>45747805.939999998</v>
      </c>
      <c r="N146" s="250">
        <f t="shared" si="10"/>
        <v>2479052.7099999995</v>
      </c>
      <c r="O146" s="250">
        <f t="shared" si="10"/>
        <v>4215507.0999999996</v>
      </c>
      <c r="P146" s="250">
        <f t="shared" si="10"/>
        <v>2938853.63</v>
      </c>
      <c r="Q146" s="250">
        <f t="shared" si="10"/>
        <v>1698905.8599999999</v>
      </c>
      <c r="R146" s="250">
        <f t="shared" si="10"/>
        <v>61630027.369999997</v>
      </c>
      <c r="S146" s="250">
        <f t="shared" si="10"/>
        <v>51186.35</v>
      </c>
      <c r="T146" s="250">
        <f t="shared" si="10"/>
        <v>1331316.93</v>
      </c>
      <c r="U146" s="250">
        <f t="shared" si="10"/>
        <v>32747394.75</v>
      </c>
      <c r="V146" s="250">
        <f t="shared" si="10"/>
        <v>215426200.94</v>
      </c>
    </row>
    <row r="147" spans="1:22" s="134" customFormat="1">
      <c r="A147" s="216" t="s">
        <v>514</v>
      </c>
      <c r="B147" s="81">
        <v>248836.15</v>
      </c>
      <c r="C147" s="81">
        <v>823957.65</v>
      </c>
      <c r="D147" s="81">
        <v>0</v>
      </c>
      <c r="E147" s="81">
        <v>388814.39</v>
      </c>
      <c r="F147" s="81">
        <v>121589.81</v>
      </c>
      <c r="G147" s="81">
        <v>0</v>
      </c>
      <c r="H147" s="81">
        <v>759722.72</v>
      </c>
      <c r="I147" s="81">
        <v>285328.96000000002</v>
      </c>
      <c r="J147" s="81">
        <v>0</v>
      </c>
      <c r="K147" s="81">
        <v>614407.93000000005</v>
      </c>
      <c r="L147" s="81">
        <v>199562.91</v>
      </c>
      <c r="M147" s="81">
        <v>4195138.96</v>
      </c>
      <c r="N147" s="81">
        <v>186877.71</v>
      </c>
      <c r="O147" s="81">
        <v>255094.03</v>
      </c>
      <c r="P147" s="81">
        <v>306318.01</v>
      </c>
      <c r="Q147" s="81">
        <v>149584.62</v>
      </c>
      <c r="R147" s="81">
        <v>5210162.76</v>
      </c>
      <c r="S147" s="81">
        <v>5535.07</v>
      </c>
      <c r="T147" s="81">
        <v>15072.77</v>
      </c>
      <c r="U147" s="81">
        <v>3183990.92</v>
      </c>
      <c r="V147" s="106">
        <v>16949995.370000001</v>
      </c>
    </row>
    <row r="148" spans="1:22" s="134" customFormat="1">
      <c r="A148" s="216" t="s">
        <v>516</v>
      </c>
      <c r="B148" s="195">
        <v>145418.68</v>
      </c>
      <c r="C148" s="195">
        <v>649758.65</v>
      </c>
      <c r="D148" s="195">
        <v>0</v>
      </c>
      <c r="E148" s="195">
        <v>863566.34</v>
      </c>
      <c r="F148" s="195">
        <v>134981.47</v>
      </c>
      <c r="G148" s="195">
        <v>0</v>
      </c>
      <c r="H148" s="195">
        <v>1070551.02</v>
      </c>
      <c r="I148" s="195">
        <v>1978816.04</v>
      </c>
      <c r="J148" s="195">
        <v>0</v>
      </c>
      <c r="K148" s="195">
        <v>706518.58</v>
      </c>
      <c r="L148" s="195">
        <v>273255.73</v>
      </c>
      <c r="M148" s="195">
        <v>4176638.76</v>
      </c>
      <c r="N148" s="195">
        <v>202091.07</v>
      </c>
      <c r="O148" s="195">
        <v>258801.74</v>
      </c>
      <c r="P148" s="195">
        <v>425726.24</v>
      </c>
      <c r="Q148" s="195">
        <v>108530.46</v>
      </c>
      <c r="R148" s="195">
        <v>5691738.0300000003</v>
      </c>
      <c r="S148" s="195">
        <v>0</v>
      </c>
      <c r="T148" s="195">
        <v>206480.29</v>
      </c>
      <c r="U148" s="195">
        <v>2866234.08</v>
      </c>
      <c r="V148" s="196">
        <v>19759107.18</v>
      </c>
    </row>
    <row r="149" spans="1:22" s="134" customFormat="1">
      <c r="A149" s="216" t="s">
        <v>517</v>
      </c>
      <c r="B149" s="81">
        <v>365444.25</v>
      </c>
      <c r="C149" s="81" t="s">
        <v>522</v>
      </c>
      <c r="D149" s="81">
        <v>0</v>
      </c>
      <c r="E149" s="81">
        <v>923164.64</v>
      </c>
      <c r="F149" s="81">
        <v>179607.73</v>
      </c>
      <c r="G149" s="81">
        <v>0</v>
      </c>
      <c r="H149" s="81">
        <v>1322567.3999999999</v>
      </c>
      <c r="I149" s="81">
        <v>179570</v>
      </c>
      <c r="J149" s="81">
        <v>0</v>
      </c>
      <c r="K149" s="81">
        <v>380994.19</v>
      </c>
      <c r="L149" s="81">
        <v>214336.38</v>
      </c>
      <c r="M149" s="81">
        <v>4560118.87</v>
      </c>
      <c r="N149" s="81">
        <v>303884.24</v>
      </c>
      <c r="O149" s="81">
        <v>435680.47</v>
      </c>
      <c r="P149" s="81">
        <v>254562.46</v>
      </c>
      <c r="Q149" s="81">
        <v>209700.28</v>
      </c>
      <c r="R149" s="81">
        <v>5253160.83</v>
      </c>
      <c r="S149" s="81">
        <v>6702.7</v>
      </c>
      <c r="T149" s="81">
        <v>64028.58</v>
      </c>
      <c r="U149" s="81">
        <v>3886767.12</v>
      </c>
      <c r="V149" s="106">
        <v>19646679.670000002</v>
      </c>
    </row>
    <row r="150" spans="1:22" s="134" customFormat="1">
      <c r="A150" s="216" t="s">
        <v>523</v>
      </c>
      <c r="B150" s="195">
        <v>390439.36</v>
      </c>
      <c r="C150" s="195">
        <v>1532370.02</v>
      </c>
      <c r="D150" s="195">
        <v>0</v>
      </c>
      <c r="E150" s="195">
        <v>1113963.78</v>
      </c>
      <c r="F150" s="195">
        <v>364027.59</v>
      </c>
      <c r="G150" s="195">
        <v>0</v>
      </c>
      <c r="H150" s="195">
        <v>1556053.83</v>
      </c>
      <c r="I150" s="195">
        <v>2848726.54</v>
      </c>
      <c r="J150" s="195">
        <v>4.8600000000000003</v>
      </c>
      <c r="K150" s="195">
        <v>561997.84</v>
      </c>
      <c r="L150" s="195">
        <v>208006.38</v>
      </c>
      <c r="M150" s="195">
        <v>4135496.33</v>
      </c>
      <c r="N150" s="195">
        <v>229439.81</v>
      </c>
      <c r="O150" s="195">
        <v>441116.53</v>
      </c>
      <c r="P150" s="195">
        <v>715623.08</v>
      </c>
      <c r="Q150" s="195">
        <v>90840.93</v>
      </c>
      <c r="R150" s="195">
        <v>2829384.73</v>
      </c>
      <c r="S150" s="195">
        <v>467.21</v>
      </c>
      <c r="T150" s="195">
        <v>340232.2</v>
      </c>
      <c r="U150" s="195">
        <v>4323811.05</v>
      </c>
      <c r="V150" s="196">
        <v>21682002.07</v>
      </c>
    </row>
    <row r="151" spans="1:22" s="134" customFormat="1">
      <c r="A151" s="216" t="s">
        <v>528</v>
      </c>
      <c r="B151" s="81">
        <v>211794.82</v>
      </c>
      <c r="C151" s="81">
        <v>695422.62</v>
      </c>
      <c r="D151" s="81">
        <v>0</v>
      </c>
      <c r="E151" s="81">
        <v>819417.56</v>
      </c>
      <c r="F151" s="81">
        <v>96799.54</v>
      </c>
      <c r="G151" s="81">
        <v>0</v>
      </c>
      <c r="H151" s="81">
        <v>2159170.89</v>
      </c>
      <c r="I151" s="81">
        <v>960738.3</v>
      </c>
      <c r="J151" s="81">
        <v>0</v>
      </c>
      <c r="K151" s="81">
        <v>845530.61</v>
      </c>
      <c r="L151" s="81">
        <v>118133.18</v>
      </c>
      <c r="M151" s="81">
        <v>3804470.52</v>
      </c>
      <c r="N151" s="81">
        <v>188454.43</v>
      </c>
      <c r="O151" s="81">
        <v>5877.88</v>
      </c>
      <c r="P151" s="81">
        <v>796542.22</v>
      </c>
      <c r="Q151" s="81">
        <v>144295.95000000001</v>
      </c>
      <c r="R151" s="81">
        <v>3439046.92</v>
      </c>
      <c r="S151" s="81">
        <v>6614.55</v>
      </c>
      <c r="T151" s="81">
        <v>196551.31</v>
      </c>
      <c r="U151" s="81">
        <v>3833826.26</v>
      </c>
      <c r="V151" s="106">
        <v>18322687.559999999</v>
      </c>
    </row>
    <row r="152" spans="1:22" s="134" customFormat="1">
      <c r="A152" s="216" t="s">
        <v>529</v>
      </c>
      <c r="B152" s="195">
        <v>702303.25</v>
      </c>
      <c r="C152" s="195" t="s">
        <v>525</v>
      </c>
      <c r="D152" s="195">
        <v>0</v>
      </c>
      <c r="E152" s="195">
        <v>580147.76</v>
      </c>
      <c r="F152" s="195">
        <v>490055.23</v>
      </c>
      <c r="G152" s="195">
        <v>0</v>
      </c>
      <c r="H152" s="195">
        <v>3460217.22</v>
      </c>
      <c r="I152" s="195">
        <v>4148051.53</v>
      </c>
      <c r="J152" s="195">
        <v>0</v>
      </c>
      <c r="K152" s="195">
        <v>562451.81999999995</v>
      </c>
      <c r="L152" s="195">
        <v>235511.7</v>
      </c>
      <c r="M152" s="195">
        <v>4724394.92</v>
      </c>
      <c r="N152" s="195">
        <v>339661.62</v>
      </c>
      <c r="O152" s="195">
        <v>430634.35</v>
      </c>
      <c r="P152" s="195">
        <v>277733.40000000002</v>
      </c>
      <c r="Q152" s="195">
        <v>126133.81</v>
      </c>
      <c r="R152" s="195">
        <v>5306215.8600000003</v>
      </c>
      <c r="S152" s="195">
        <v>710.74</v>
      </c>
      <c r="T152" s="195">
        <v>98261.94</v>
      </c>
      <c r="U152" s="195">
        <v>3198378.46</v>
      </c>
      <c r="V152" s="196">
        <v>26332178.57</v>
      </c>
    </row>
    <row r="153" spans="1:22" s="134" customFormat="1">
      <c r="A153" s="216" t="s">
        <v>530</v>
      </c>
      <c r="B153" s="81">
        <v>338364.33</v>
      </c>
      <c r="C153" s="81" t="s">
        <v>526</v>
      </c>
      <c r="D153" s="81">
        <v>0</v>
      </c>
      <c r="E153" s="81">
        <v>390345.75</v>
      </c>
      <c r="F153" s="81">
        <v>401434.09</v>
      </c>
      <c r="G153" s="81">
        <v>0</v>
      </c>
      <c r="H153" s="81">
        <v>1213378.28</v>
      </c>
      <c r="I153" s="81">
        <v>1853466.81</v>
      </c>
      <c r="J153" s="81">
        <v>11.1</v>
      </c>
      <c r="K153" s="81">
        <v>589030.81999999995</v>
      </c>
      <c r="L153" s="81">
        <v>298623.74</v>
      </c>
      <c r="M153" s="81">
        <v>5463279.5999999996</v>
      </c>
      <c r="N153" s="81">
        <v>351792.78</v>
      </c>
      <c r="O153" s="81">
        <v>533856.98</v>
      </c>
      <c r="P153" s="81">
        <v>430954.86</v>
      </c>
      <c r="Q153" s="81">
        <v>191513.86</v>
      </c>
      <c r="R153" s="81">
        <v>6214587.0499999998</v>
      </c>
      <c r="S153" s="81">
        <v>4572.7299999999996</v>
      </c>
      <c r="T153" s="81">
        <v>78383.789999999994</v>
      </c>
      <c r="U153" s="81">
        <v>3927149.51</v>
      </c>
      <c r="V153" s="106">
        <v>23961787.960000001</v>
      </c>
    </row>
    <row r="154" spans="1:22" s="134" customFormat="1">
      <c r="A154" s="216" t="s">
        <v>534</v>
      </c>
      <c r="B154" s="195">
        <v>341341.99</v>
      </c>
      <c r="C154" s="195">
        <v>886210.01</v>
      </c>
      <c r="D154" s="195">
        <v>0</v>
      </c>
      <c r="E154" s="195">
        <v>346134.76</v>
      </c>
      <c r="F154" s="195">
        <v>163420.65</v>
      </c>
      <c r="G154" s="195">
        <v>0</v>
      </c>
      <c r="H154" s="195">
        <v>319139.14</v>
      </c>
      <c r="I154" s="195">
        <v>1621643.99</v>
      </c>
      <c r="J154" s="195">
        <v>0</v>
      </c>
      <c r="K154" s="195">
        <v>998746.91</v>
      </c>
      <c r="L154" s="195">
        <v>219560.84</v>
      </c>
      <c r="M154" s="195">
        <v>5230418.95</v>
      </c>
      <c r="N154" s="195">
        <v>302881.34999999998</v>
      </c>
      <c r="O154" s="195">
        <v>176883.89</v>
      </c>
      <c r="P154" s="195">
        <v>583271.31999999995</v>
      </c>
      <c r="Q154" s="195">
        <v>140444.64000000001</v>
      </c>
      <c r="R154" s="195">
        <v>4902855.5199999996</v>
      </c>
      <c r="S154" s="195">
        <v>757.04</v>
      </c>
      <c r="T154" s="195">
        <v>170035.36</v>
      </c>
      <c r="U154" s="195">
        <v>3793259.91</v>
      </c>
      <c r="V154" s="196">
        <v>20197006.27</v>
      </c>
    </row>
    <row r="155" spans="1:22" s="134" customFormat="1">
      <c r="A155" s="216" t="s">
        <v>535</v>
      </c>
      <c r="B155" s="81">
        <v>305778.28999999998</v>
      </c>
      <c r="C155" s="81">
        <v>1549271.58</v>
      </c>
      <c r="D155" s="81">
        <v>0</v>
      </c>
      <c r="E155" s="81">
        <v>482764.17</v>
      </c>
      <c r="F155" s="81">
        <v>123216.27</v>
      </c>
      <c r="G155" s="81">
        <v>0</v>
      </c>
      <c r="H155" s="81">
        <v>268500.36</v>
      </c>
      <c r="I155" s="81">
        <v>88168.66</v>
      </c>
      <c r="J155" s="81">
        <v>0</v>
      </c>
      <c r="K155" s="81">
        <v>995322.34</v>
      </c>
      <c r="L155" s="81">
        <v>226386.16</v>
      </c>
      <c r="M155" s="81">
        <v>5153352.22</v>
      </c>
      <c r="N155" s="81">
        <v>251313.4</v>
      </c>
      <c r="O155" s="81">
        <v>2269.04</v>
      </c>
      <c r="P155" s="81">
        <v>462687.61</v>
      </c>
      <c r="Q155" s="81">
        <v>121746.09</v>
      </c>
      <c r="R155" s="81">
        <v>5394790.1699999999</v>
      </c>
      <c r="S155" s="81">
        <v>0</v>
      </c>
      <c r="T155" s="81">
        <v>26907.9</v>
      </c>
      <c r="U155" s="81">
        <v>4101807.51</v>
      </c>
      <c r="V155" s="106">
        <v>19554281.77</v>
      </c>
    </row>
    <row r="156" spans="1:22" s="134" customFormat="1">
      <c r="A156" s="216" t="s">
        <v>536</v>
      </c>
      <c r="B156" s="195">
        <v>312354.63</v>
      </c>
      <c r="C156" s="195">
        <v>990616.76</v>
      </c>
      <c r="D156" s="195">
        <v>0</v>
      </c>
      <c r="E156" s="195">
        <v>597620.79</v>
      </c>
      <c r="F156" s="195">
        <v>386093.67</v>
      </c>
      <c r="G156" s="195">
        <v>0</v>
      </c>
      <c r="H156" s="195">
        <v>557268.06999999995</v>
      </c>
      <c r="I156" s="195">
        <v>4221601.09</v>
      </c>
      <c r="J156" s="195">
        <v>0</v>
      </c>
      <c r="K156" s="195">
        <v>1200716.31</v>
      </c>
      <c r="L156" s="195">
        <v>276264.34999999998</v>
      </c>
      <c r="M156" s="195">
        <v>4988028.92</v>
      </c>
      <c r="N156" s="195">
        <v>263925.34999999998</v>
      </c>
      <c r="O156" s="195">
        <v>652414.81000000006</v>
      </c>
      <c r="P156" s="195">
        <v>484418.83</v>
      </c>
      <c r="Q156" s="195">
        <v>174544.95</v>
      </c>
      <c r="R156" s="195">
        <v>5558649.8700000001</v>
      </c>
      <c r="S156" s="195">
        <v>3697.9</v>
      </c>
      <c r="T156" s="195">
        <v>21509.09</v>
      </c>
      <c r="U156" s="195">
        <v>3960588.93</v>
      </c>
      <c r="V156" s="196">
        <v>24650314.32</v>
      </c>
    </row>
    <row r="157" spans="1:22" s="134" customFormat="1">
      <c r="A157" s="216" t="s">
        <v>544</v>
      </c>
      <c r="B157" s="105">
        <v>449362.62</v>
      </c>
      <c r="C157" s="105">
        <v>1082000.1499999999</v>
      </c>
      <c r="D157" s="105">
        <v>0</v>
      </c>
      <c r="E157" s="105">
        <v>848470.39</v>
      </c>
      <c r="F157" s="105">
        <v>77568.800000000003</v>
      </c>
      <c r="G157" s="105">
        <v>0</v>
      </c>
      <c r="H157" s="105">
        <v>1243943.75</v>
      </c>
      <c r="I157" s="105">
        <v>73078.509999999995</v>
      </c>
      <c r="J157" s="105">
        <v>0</v>
      </c>
      <c r="K157" s="105">
        <v>764474.98</v>
      </c>
      <c r="L157" s="105">
        <v>265445.46999999997</v>
      </c>
      <c r="M157" s="105">
        <v>3947779.4</v>
      </c>
      <c r="N157" s="105">
        <v>310207.02</v>
      </c>
      <c r="O157" s="105">
        <v>338782.6</v>
      </c>
      <c r="P157" s="105">
        <v>710037.63</v>
      </c>
      <c r="Q157" s="105">
        <v>181693.45</v>
      </c>
      <c r="R157" s="105">
        <v>5507319.4500000002</v>
      </c>
      <c r="S157" s="105">
        <v>6866.49</v>
      </c>
      <c r="T157" s="105">
        <v>168732.47</v>
      </c>
      <c r="U157" s="105">
        <v>3382918.12</v>
      </c>
      <c r="V157" s="155">
        <v>19358681.300000001</v>
      </c>
    </row>
    <row r="158" spans="1:22" s="134" customFormat="1">
      <c r="A158" s="216" t="s">
        <v>546</v>
      </c>
      <c r="B158" s="195">
        <v>411742.55</v>
      </c>
      <c r="C158" s="195">
        <v>1179260.33</v>
      </c>
      <c r="D158" s="195">
        <v>0</v>
      </c>
      <c r="E158" s="195">
        <v>404687.12</v>
      </c>
      <c r="F158" s="195">
        <v>261778.53</v>
      </c>
      <c r="G158" s="195">
        <v>0</v>
      </c>
      <c r="H158" s="195">
        <v>1215162.6100000001</v>
      </c>
      <c r="I158" s="195">
        <v>1131618.8799999999</v>
      </c>
      <c r="J158" s="195">
        <v>1906.39</v>
      </c>
      <c r="K158" s="195">
        <v>778559.58</v>
      </c>
      <c r="L158" s="195">
        <v>270586.90999999997</v>
      </c>
      <c r="M158" s="195">
        <v>4330504.6100000003</v>
      </c>
      <c r="N158" s="195">
        <v>253703.88</v>
      </c>
      <c r="O158" s="195">
        <v>447113.51</v>
      </c>
      <c r="P158" s="195">
        <v>783243.41</v>
      </c>
      <c r="Q158" s="195">
        <v>118788.02</v>
      </c>
      <c r="R158" s="195">
        <v>6017962.0499999998</v>
      </c>
      <c r="S158" s="195">
        <v>8374.2900000000009</v>
      </c>
      <c r="T158" s="195">
        <v>239527.1</v>
      </c>
      <c r="U158" s="195">
        <v>3935993.03</v>
      </c>
      <c r="V158" s="196">
        <v>21790512.800000001</v>
      </c>
    </row>
    <row r="159" spans="1:22" s="134" customFormat="1">
      <c r="A159" s="146"/>
      <c r="B159" s="250">
        <f>SUBTOTAL(109,B147:B158)</f>
        <v>4223180.92</v>
      </c>
      <c r="C159" s="250">
        <f t="shared" ref="C159:V159" si="11">SUBTOTAL(109,C147:C158)</f>
        <v>9388867.7699999996</v>
      </c>
      <c r="D159" s="250">
        <f t="shared" si="11"/>
        <v>0</v>
      </c>
      <c r="E159" s="250">
        <f t="shared" si="11"/>
        <v>7759097.4500000002</v>
      </c>
      <c r="F159" s="250">
        <f t="shared" si="11"/>
        <v>2800573.38</v>
      </c>
      <c r="G159" s="250">
        <f t="shared" si="11"/>
        <v>0</v>
      </c>
      <c r="H159" s="250">
        <f t="shared" si="11"/>
        <v>15145675.289999999</v>
      </c>
      <c r="I159" s="250">
        <f t="shared" si="11"/>
        <v>19390809.310000002</v>
      </c>
      <c r="J159" s="250">
        <f t="shared" si="11"/>
        <v>1922.3500000000001</v>
      </c>
      <c r="K159" s="250">
        <f t="shared" si="11"/>
        <v>8998751.9100000001</v>
      </c>
      <c r="L159" s="250">
        <f t="shared" si="11"/>
        <v>2805673.75</v>
      </c>
      <c r="M159" s="250">
        <f t="shared" si="11"/>
        <v>54709622.060000002</v>
      </c>
      <c r="N159" s="250">
        <f t="shared" si="11"/>
        <v>3184232.6599999997</v>
      </c>
      <c r="O159" s="250">
        <f t="shared" si="11"/>
        <v>3978525.83</v>
      </c>
      <c r="P159" s="250">
        <f t="shared" si="11"/>
        <v>6231119.0699999994</v>
      </c>
      <c r="Q159" s="250">
        <f t="shared" si="11"/>
        <v>1757817.06</v>
      </c>
      <c r="R159" s="250">
        <f t="shared" si="11"/>
        <v>61325873.239999987</v>
      </c>
      <c r="S159" s="250">
        <f t="shared" si="11"/>
        <v>44298.720000000001</v>
      </c>
      <c r="T159" s="250">
        <f t="shared" si="11"/>
        <v>1625722.8000000003</v>
      </c>
      <c r="U159" s="250">
        <f t="shared" si="11"/>
        <v>44394724.899999999</v>
      </c>
      <c r="V159" s="250">
        <f t="shared" si="11"/>
        <v>252205234.84000003</v>
      </c>
    </row>
    <row r="160" spans="1:22" s="134" customFormat="1">
      <c r="A160" s="216" t="s">
        <v>549</v>
      </c>
      <c r="B160" s="6">
        <v>466154.04</v>
      </c>
      <c r="C160" s="6">
        <v>1556982.64</v>
      </c>
      <c r="D160" s="6">
        <v>0</v>
      </c>
      <c r="E160" s="6">
        <v>328641.64</v>
      </c>
      <c r="F160" s="6">
        <v>657216.02</v>
      </c>
      <c r="G160" s="6">
        <v>0</v>
      </c>
      <c r="H160" s="6">
        <v>1217378.67</v>
      </c>
      <c r="I160" s="6">
        <v>44063.54</v>
      </c>
      <c r="J160" s="6">
        <v>0</v>
      </c>
      <c r="K160" s="6">
        <v>803514.74</v>
      </c>
      <c r="L160" s="6">
        <v>260232.1</v>
      </c>
      <c r="M160" s="6">
        <v>4760462.47</v>
      </c>
      <c r="N160" s="6">
        <v>375865.59</v>
      </c>
      <c r="O160" s="6">
        <v>176515.91</v>
      </c>
      <c r="P160" s="6">
        <v>456342.62</v>
      </c>
      <c r="Q160" s="6">
        <v>125928.43</v>
      </c>
      <c r="R160" s="6">
        <v>6285560.5599999996</v>
      </c>
      <c r="S160" s="6">
        <v>9981.67</v>
      </c>
      <c r="T160" s="6">
        <v>11304.54</v>
      </c>
      <c r="U160" s="6">
        <v>3761765.01</v>
      </c>
      <c r="V160" s="261">
        <v>21297910.190000001</v>
      </c>
    </row>
    <row r="161" spans="1:22" s="134" customFormat="1">
      <c r="A161" s="216" t="s">
        <v>566</v>
      </c>
      <c r="B161" s="265">
        <v>449288.62</v>
      </c>
      <c r="C161" s="265">
        <v>1562739.17</v>
      </c>
      <c r="D161" s="268">
        <v>765.25</v>
      </c>
      <c r="E161" s="265">
        <v>920129.43</v>
      </c>
      <c r="F161" s="265">
        <v>540947.56999999995</v>
      </c>
      <c r="G161" s="268">
        <v>149.58000000000001</v>
      </c>
      <c r="H161" s="265">
        <v>970466.1</v>
      </c>
      <c r="I161" s="265">
        <v>1464206.8</v>
      </c>
      <c r="J161" s="265">
        <v>0</v>
      </c>
      <c r="K161" s="265">
        <v>547599.57999999996</v>
      </c>
      <c r="L161" s="265">
        <v>332324.51</v>
      </c>
      <c r="M161" s="265">
        <v>4320577.8499999996</v>
      </c>
      <c r="N161" s="265">
        <v>278151.21000000002</v>
      </c>
      <c r="O161" s="265">
        <v>268429.65000000002</v>
      </c>
      <c r="P161" s="265">
        <v>599259.75</v>
      </c>
      <c r="Q161" s="265">
        <v>192850.02</v>
      </c>
      <c r="R161" s="265">
        <v>5774907.9299999997</v>
      </c>
      <c r="S161" s="265">
        <v>139.25</v>
      </c>
      <c r="T161" s="265">
        <v>214573.53</v>
      </c>
      <c r="U161" s="265">
        <v>3805720.89</v>
      </c>
      <c r="V161" s="266">
        <v>22243226.690000001</v>
      </c>
    </row>
    <row r="162" spans="1:22" s="134" customFormat="1">
      <c r="A162" s="216" t="s">
        <v>568</v>
      </c>
      <c r="B162" s="6">
        <v>450333.53</v>
      </c>
      <c r="C162" s="6">
        <v>1442436.83</v>
      </c>
      <c r="D162" s="6">
        <v>0</v>
      </c>
      <c r="E162" s="6">
        <v>852101.39</v>
      </c>
      <c r="F162" s="6">
        <v>1812535.3</v>
      </c>
      <c r="G162" s="6">
        <v>0</v>
      </c>
      <c r="H162" s="6">
        <v>780266.36</v>
      </c>
      <c r="I162" s="6">
        <v>1486526.8</v>
      </c>
      <c r="J162" s="6">
        <v>0</v>
      </c>
      <c r="K162" s="6">
        <v>333315.55</v>
      </c>
      <c r="L162" s="6">
        <v>304038.25</v>
      </c>
      <c r="M162" s="6">
        <v>5884417.0099999998</v>
      </c>
      <c r="N162" s="6">
        <v>276189.51</v>
      </c>
      <c r="O162" s="6">
        <v>430972.54</v>
      </c>
      <c r="P162" s="6">
        <v>590410.93999999994</v>
      </c>
      <c r="Q162" s="6">
        <v>142928.35</v>
      </c>
      <c r="R162" s="6">
        <v>6847640.7199999997</v>
      </c>
      <c r="S162" s="6">
        <v>506.87</v>
      </c>
      <c r="T162" s="6">
        <v>81737.25</v>
      </c>
      <c r="U162" s="6">
        <v>3989785.53</v>
      </c>
      <c r="V162" s="261">
        <v>25706142.73</v>
      </c>
    </row>
    <row r="163" spans="1:22" s="134" customFormat="1">
      <c r="A163" s="216" t="s">
        <v>570</v>
      </c>
      <c r="B163" s="265">
        <v>417082.7</v>
      </c>
      <c r="C163" s="265">
        <v>1536863.98</v>
      </c>
      <c r="D163" s="265">
        <v>0</v>
      </c>
      <c r="E163" s="265">
        <v>937522.54</v>
      </c>
      <c r="F163" s="265">
        <v>386481.2</v>
      </c>
      <c r="G163" s="265">
        <v>0</v>
      </c>
      <c r="H163" s="265">
        <v>683286.38</v>
      </c>
      <c r="I163" s="265">
        <v>0</v>
      </c>
      <c r="J163" s="265">
        <v>18.13</v>
      </c>
      <c r="K163" s="265">
        <v>520495.3</v>
      </c>
      <c r="L163" s="265">
        <v>279287.48</v>
      </c>
      <c r="M163" s="265">
        <v>6236665.0199999996</v>
      </c>
      <c r="N163" s="265">
        <v>372884.28</v>
      </c>
      <c r="O163" s="265">
        <v>354160.55</v>
      </c>
      <c r="P163" s="265">
        <v>703246.66</v>
      </c>
      <c r="Q163" s="265">
        <v>206467.71</v>
      </c>
      <c r="R163" s="265">
        <v>6521073.8300000001</v>
      </c>
      <c r="S163" s="265">
        <v>12553.42</v>
      </c>
      <c r="T163" s="265">
        <v>390431.01</v>
      </c>
      <c r="U163" s="265">
        <v>4089120.3</v>
      </c>
      <c r="V163" s="266">
        <v>23647640.489999998</v>
      </c>
    </row>
    <row r="164" spans="1:22" s="134" customFormat="1">
      <c r="A164" s="216" t="s">
        <v>573</v>
      </c>
      <c r="B164" s="6">
        <v>455956.09</v>
      </c>
      <c r="C164" s="6">
        <v>1144875.53</v>
      </c>
      <c r="D164" s="6">
        <v>0</v>
      </c>
      <c r="E164" s="6">
        <v>780889.63</v>
      </c>
      <c r="F164" s="6">
        <v>399523.08</v>
      </c>
      <c r="G164" s="6">
        <v>0</v>
      </c>
      <c r="H164" s="6">
        <v>788252.85</v>
      </c>
      <c r="I164" s="6">
        <v>176115.72</v>
      </c>
      <c r="J164" s="6">
        <v>0</v>
      </c>
      <c r="K164" s="6">
        <v>465371.3</v>
      </c>
      <c r="L164" s="6">
        <v>273785.09000000003</v>
      </c>
      <c r="M164" s="6">
        <v>5860324.7599999998</v>
      </c>
      <c r="N164" s="6">
        <v>289286.98</v>
      </c>
      <c r="O164" s="6">
        <v>431020.5</v>
      </c>
      <c r="P164" s="6">
        <v>445471.64</v>
      </c>
      <c r="Q164" s="6">
        <v>93665.37</v>
      </c>
      <c r="R164" s="6">
        <v>6259538.8399999999</v>
      </c>
      <c r="S164" s="6">
        <v>259.70999999999998</v>
      </c>
      <c r="T164" s="6">
        <v>25828.5</v>
      </c>
      <c r="U164" s="6">
        <v>3566795.36</v>
      </c>
      <c r="V164" s="261">
        <v>21456960.949999999</v>
      </c>
    </row>
    <row r="165" spans="1:22" s="134" customFormat="1">
      <c r="A165" s="216" t="s">
        <v>578</v>
      </c>
      <c r="B165" s="265">
        <v>478981.5</v>
      </c>
      <c r="C165" s="265">
        <v>1356363.5</v>
      </c>
      <c r="D165" s="265">
        <v>0</v>
      </c>
      <c r="E165" s="265">
        <v>501797.43</v>
      </c>
      <c r="F165" s="265">
        <v>411059.37</v>
      </c>
      <c r="G165" s="265">
        <v>0</v>
      </c>
      <c r="H165" s="265">
        <v>867799.3</v>
      </c>
      <c r="I165" s="265">
        <v>1383200.85</v>
      </c>
      <c r="J165" s="265">
        <v>0</v>
      </c>
      <c r="K165" s="265">
        <v>868209.97</v>
      </c>
      <c r="L165" s="265">
        <v>276119.33</v>
      </c>
      <c r="M165" s="265">
        <v>5987584.3099999996</v>
      </c>
      <c r="N165" s="265">
        <v>303197.31</v>
      </c>
      <c r="O165" s="265">
        <v>520632.85</v>
      </c>
      <c r="P165" s="265">
        <v>773869.28</v>
      </c>
      <c r="Q165" s="265">
        <v>156199.48000000001</v>
      </c>
      <c r="R165" s="265">
        <v>6557364.8799999999</v>
      </c>
      <c r="S165" s="265">
        <v>8303.7000000000007</v>
      </c>
      <c r="T165" s="265">
        <v>82600.86</v>
      </c>
      <c r="U165" s="265">
        <v>3152232.76</v>
      </c>
      <c r="V165" s="266">
        <v>23685516.68</v>
      </c>
    </row>
    <row r="166" spans="1:22" s="134" customFormat="1" ht="18.75">
      <c r="A166" s="66" t="s">
        <v>183</v>
      </c>
    </row>
    <row r="167" spans="1:22" ht="21">
      <c r="A167" s="217" t="s">
        <v>576</v>
      </c>
      <c r="B167" s="67"/>
      <c r="C167" s="67"/>
      <c r="D167" s="67"/>
      <c r="E167" s="67"/>
    </row>
  </sheetData>
  <sheetProtection password="9E07" sheet="1" objects="1" scenarios="1"/>
  <mergeCells count="1">
    <mergeCell ref="A1:V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167"/>
  <sheetViews>
    <sheetView zoomScale="115" zoomScaleNormal="115" workbookViewId="0">
      <pane ySplit="3" topLeftCell="A151" activePane="bottomLeft" state="frozen"/>
      <selection activeCell="A85" sqref="A85"/>
      <selection pane="bottomLeft" activeCell="H179" sqref="H179"/>
    </sheetView>
  </sheetViews>
  <sheetFormatPr baseColWidth="10" defaultRowHeight="15"/>
  <cols>
    <col min="1" max="1" width="12.42578125" customWidth="1"/>
    <col min="2" max="3" width="14.7109375" customWidth="1"/>
    <col min="4" max="4" width="15.5703125" customWidth="1"/>
    <col min="5" max="8" width="14.7109375" customWidth="1"/>
  </cols>
  <sheetData>
    <row r="1" spans="1:12" ht="54" customHeight="1">
      <c r="A1" s="269" t="s">
        <v>559</v>
      </c>
      <c r="B1" s="269"/>
      <c r="C1" s="269"/>
      <c r="D1" s="269"/>
      <c r="E1" s="269"/>
      <c r="F1" s="269"/>
      <c r="G1" s="269"/>
      <c r="H1" s="269"/>
      <c r="I1" s="12"/>
      <c r="J1" s="12"/>
      <c r="K1" s="12"/>
      <c r="L1" s="12"/>
    </row>
    <row r="2" spans="1:12">
      <c r="A2" s="2" t="s">
        <v>109</v>
      </c>
      <c r="B2" s="72" t="s">
        <v>393</v>
      </c>
      <c r="C2" s="72" t="s">
        <v>394</v>
      </c>
      <c r="D2" s="72" t="s">
        <v>395</v>
      </c>
      <c r="E2" s="72" t="s">
        <v>396</v>
      </c>
      <c r="F2" s="72" t="s">
        <v>397</v>
      </c>
      <c r="G2" s="72" t="s">
        <v>398</v>
      </c>
      <c r="H2" s="4" t="s">
        <v>108</v>
      </c>
    </row>
    <row r="3" spans="1:12" s="25" customFormat="1">
      <c r="A3" s="136" t="s">
        <v>110</v>
      </c>
      <c r="B3" s="23" t="s">
        <v>167</v>
      </c>
      <c r="C3" s="23" t="s">
        <v>168</v>
      </c>
      <c r="D3" s="170" t="s">
        <v>169</v>
      </c>
      <c r="E3" s="23" t="s">
        <v>167</v>
      </c>
      <c r="F3" s="23" t="s">
        <v>168</v>
      </c>
      <c r="G3" s="65" t="s">
        <v>169</v>
      </c>
      <c r="H3" s="24"/>
    </row>
    <row r="4" spans="1:12">
      <c r="A4" s="4" t="s">
        <v>0</v>
      </c>
      <c r="B4" s="6">
        <v>409691.73</v>
      </c>
      <c r="C4" s="6">
        <v>261.05</v>
      </c>
      <c r="D4" s="6">
        <v>738122.83</v>
      </c>
      <c r="E4" s="6">
        <v>0</v>
      </c>
      <c r="F4" s="6">
        <v>214230.11</v>
      </c>
      <c r="G4" s="6">
        <v>149009.57</v>
      </c>
      <c r="H4" s="7">
        <v>1511315.29</v>
      </c>
    </row>
    <row r="5" spans="1:12">
      <c r="A5" s="4" t="s">
        <v>1</v>
      </c>
      <c r="B5" s="6">
        <v>326379.81</v>
      </c>
      <c r="C5" s="6">
        <v>0</v>
      </c>
      <c r="D5" s="6">
        <v>793808.95</v>
      </c>
      <c r="E5" s="6">
        <v>0</v>
      </c>
      <c r="F5" s="6">
        <v>187792.47</v>
      </c>
      <c r="G5" s="6">
        <v>173355.5</v>
      </c>
      <c r="H5" s="7">
        <v>1481336.73</v>
      </c>
    </row>
    <row r="6" spans="1:12">
      <c r="A6" s="4" t="s">
        <v>2</v>
      </c>
      <c r="B6" s="6">
        <v>359857.83</v>
      </c>
      <c r="C6" s="6">
        <v>0</v>
      </c>
      <c r="D6" s="6">
        <v>814156</v>
      </c>
      <c r="E6" s="6">
        <v>0</v>
      </c>
      <c r="F6" s="6">
        <v>218499.51</v>
      </c>
      <c r="G6" s="6">
        <v>166957.63</v>
      </c>
      <c r="H6" s="7">
        <v>1559470.97</v>
      </c>
    </row>
    <row r="7" spans="1:12">
      <c r="A7" s="4" t="s">
        <v>3</v>
      </c>
      <c r="B7" s="6">
        <v>332846.2</v>
      </c>
      <c r="C7" s="6">
        <v>2618.27</v>
      </c>
      <c r="D7" s="6">
        <v>795171.72</v>
      </c>
      <c r="E7" s="6">
        <v>0</v>
      </c>
      <c r="F7" s="6">
        <v>190006.39999999999</v>
      </c>
      <c r="G7" s="6">
        <v>147723.75</v>
      </c>
      <c r="H7" s="7">
        <v>1468366.34</v>
      </c>
    </row>
    <row r="8" spans="1:12">
      <c r="A8" s="4" t="s">
        <v>4</v>
      </c>
      <c r="B8" s="6">
        <v>428127.56</v>
      </c>
      <c r="C8" s="6">
        <v>0</v>
      </c>
      <c r="D8" s="6">
        <v>759243.21</v>
      </c>
      <c r="E8" s="6">
        <v>0</v>
      </c>
      <c r="F8" s="6">
        <v>199691.48</v>
      </c>
      <c r="G8" s="6">
        <v>183362.63</v>
      </c>
      <c r="H8" s="7">
        <v>1570424.88</v>
      </c>
    </row>
    <row r="9" spans="1:12">
      <c r="A9" s="4" t="s">
        <v>5</v>
      </c>
      <c r="B9" s="6">
        <v>388768.31</v>
      </c>
      <c r="C9" s="6">
        <v>213.39</v>
      </c>
      <c r="D9" s="6">
        <v>798345.81</v>
      </c>
      <c r="E9" s="6">
        <v>0</v>
      </c>
      <c r="F9" s="6">
        <v>212571.31</v>
      </c>
      <c r="G9" s="6">
        <v>188927.99</v>
      </c>
      <c r="H9" s="7">
        <v>1588826.81</v>
      </c>
    </row>
    <row r="10" spans="1:12">
      <c r="A10" s="4" t="s">
        <v>6</v>
      </c>
      <c r="B10" s="6">
        <v>399122.42</v>
      </c>
      <c r="C10" s="6">
        <v>3096.16</v>
      </c>
      <c r="D10" s="6">
        <v>1015192.14</v>
      </c>
      <c r="E10" s="6">
        <v>0</v>
      </c>
      <c r="F10" s="6">
        <v>241567.24</v>
      </c>
      <c r="G10" s="6">
        <v>211477.1</v>
      </c>
      <c r="H10" s="7">
        <v>1870455.06</v>
      </c>
    </row>
    <row r="11" spans="1:12">
      <c r="A11" s="4" t="s">
        <v>7</v>
      </c>
      <c r="B11" s="6">
        <v>397245.87</v>
      </c>
      <c r="C11" s="6">
        <v>2524.9899999999998</v>
      </c>
      <c r="D11" s="6">
        <v>738843.52</v>
      </c>
      <c r="E11" s="6">
        <v>0</v>
      </c>
      <c r="F11" s="6">
        <v>217571.76</v>
      </c>
      <c r="G11" s="6">
        <v>146175.57999999999</v>
      </c>
      <c r="H11" s="7">
        <v>1502361.72</v>
      </c>
    </row>
    <row r="12" spans="1:12">
      <c r="A12" s="4" t="s">
        <v>8</v>
      </c>
      <c r="B12" s="6">
        <v>322721.82</v>
      </c>
      <c r="C12" s="6">
        <v>239.7</v>
      </c>
      <c r="D12" s="6">
        <v>874379.52</v>
      </c>
      <c r="E12" s="6">
        <v>0</v>
      </c>
      <c r="F12" s="6">
        <v>238712.94</v>
      </c>
      <c r="G12" s="6">
        <v>160787.35999999999</v>
      </c>
      <c r="H12" s="7">
        <v>1596841.34</v>
      </c>
    </row>
    <row r="13" spans="1:12">
      <c r="A13" s="4" t="s">
        <v>9</v>
      </c>
      <c r="B13" s="6">
        <v>395478.11</v>
      </c>
      <c r="C13" s="6">
        <v>7746.99</v>
      </c>
      <c r="D13" s="6">
        <v>683829</v>
      </c>
      <c r="E13" s="6">
        <v>0</v>
      </c>
      <c r="F13" s="6">
        <v>343946.73</v>
      </c>
      <c r="G13" s="6">
        <v>156734.14000000001</v>
      </c>
      <c r="H13" s="7">
        <v>1587734.97</v>
      </c>
    </row>
    <row r="14" spans="1:12">
      <c r="A14" s="4" t="s">
        <v>10</v>
      </c>
      <c r="B14" s="6">
        <v>356405.05</v>
      </c>
      <c r="C14" s="6">
        <v>3093.98</v>
      </c>
      <c r="D14" s="6">
        <v>828259.46</v>
      </c>
      <c r="E14" s="6">
        <v>4135.6000000000004</v>
      </c>
      <c r="F14" s="6">
        <v>201873.09</v>
      </c>
      <c r="G14" s="6">
        <v>186152.79</v>
      </c>
      <c r="H14" s="7">
        <v>1579919.97</v>
      </c>
    </row>
    <row r="15" spans="1:12">
      <c r="A15" s="4" t="s">
        <v>11</v>
      </c>
      <c r="B15" s="6">
        <v>410577.05</v>
      </c>
      <c r="C15" s="6">
        <v>2442.35</v>
      </c>
      <c r="D15" s="6">
        <v>977786.27</v>
      </c>
      <c r="E15" s="6">
        <v>0</v>
      </c>
      <c r="F15" s="6">
        <v>224502.86</v>
      </c>
      <c r="G15" s="6">
        <v>173028.57</v>
      </c>
      <c r="H15" s="7">
        <v>1788337.1</v>
      </c>
    </row>
    <row r="16" spans="1:12">
      <c r="A16" s="4"/>
      <c r="B16" s="39">
        <f>SUBTOTAL(109,B4:B15)</f>
        <v>4527221.76</v>
      </c>
      <c r="C16" s="39">
        <f t="shared" ref="C16:H16" si="0">SUBTOTAL(109,C4:C15)</f>
        <v>22236.880000000001</v>
      </c>
      <c r="D16" s="39">
        <f t="shared" si="0"/>
        <v>9817138.4299999997</v>
      </c>
      <c r="E16" s="39">
        <f t="shared" si="0"/>
        <v>4135.6000000000004</v>
      </c>
      <c r="F16" s="39">
        <f t="shared" si="0"/>
        <v>2690965.9</v>
      </c>
      <c r="G16" s="39">
        <f t="shared" si="0"/>
        <v>2043692.61</v>
      </c>
      <c r="H16" s="39">
        <f t="shared" si="0"/>
        <v>19105391.180000003</v>
      </c>
    </row>
    <row r="17" spans="1:8">
      <c r="A17" s="4" t="s">
        <v>12</v>
      </c>
      <c r="B17" s="6">
        <v>314750.21000000002</v>
      </c>
      <c r="C17" s="6">
        <v>1642.88</v>
      </c>
      <c r="D17" s="6">
        <v>1069753.22</v>
      </c>
      <c r="E17" s="6">
        <v>0</v>
      </c>
      <c r="F17" s="6">
        <v>201732.61</v>
      </c>
      <c r="G17" s="6">
        <v>165582.07</v>
      </c>
      <c r="H17" s="7">
        <v>1753460.99</v>
      </c>
    </row>
    <row r="18" spans="1:8">
      <c r="A18" s="4" t="s">
        <v>13</v>
      </c>
      <c r="B18" s="6">
        <v>324195.26</v>
      </c>
      <c r="C18" s="6">
        <v>2217.38</v>
      </c>
      <c r="D18" s="6">
        <v>806034.79</v>
      </c>
      <c r="E18" s="6">
        <v>0</v>
      </c>
      <c r="F18" s="6">
        <v>220304.79</v>
      </c>
      <c r="G18" s="6">
        <v>244730</v>
      </c>
      <c r="H18" s="7">
        <v>1597482.22</v>
      </c>
    </row>
    <row r="19" spans="1:8">
      <c r="A19" s="4" t="s">
        <v>14</v>
      </c>
      <c r="B19" s="6">
        <v>407444.29</v>
      </c>
      <c r="C19" s="6">
        <v>2424.59</v>
      </c>
      <c r="D19" s="6">
        <v>905829.07</v>
      </c>
      <c r="E19" s="6">
        <v>0</v>
      </c>
      <c r="F19" s="6">
        <v>193246.27</v>
      </c>
      <c r="G19" s="6">
        <v>228616.3</v>
      </c>
      <c r="H19" s="7">
        <v>1737560.52</v>
      </c>
    </row>
    <row r="20" spans="1:8">
      <c r="A20" s="4" t="s">
        <v>15</v>
      </c>
      <c r="B20" s="6">
        <v>306550.99</v>
      </c>
      <c r="C20" s="6">
        <v>1342.8</v>
      </c>
      <c r="D20" s="6">
        <v>814917.59</v>
      </c>
      <c r="E20" s="6">
        <v>0</v>
      </c>
      <c r="F20" s="6">
        <v>178227.22</v>
      </c>
      <c r="G20" s="6">
        <v>184318.18</v>
      </c>
      <c r="H20" s="7">
        <v>1485356.78</v>
      </c>
    </row>
    <row r="21" spans="1:8">
      <c r="A21" s="4" t="s">
        <v>16</v>
      </c>
      <c r="B21" s="6">
        <v>345193.65</v>
      </c>
      <c r="C21" s="6">
        <v>2299.91</v>
      </c>
      <c r="D21" s="6">
        <v>829813.29</v>
      </c>
      <c r="E21" s="6">
        <v>0</v>
      </c>
      <c r="F21" s="6">
        <v>189099.51999999999</v>
      </c>
      <c r="G21" s="6">
        <v>292376.53000000003</v>
      </c>
      <c r="H21" s="7">
        <v>1658782.9</v>
      </c>
    </row>
    <row r="22" spans="1:8">
      <c r="A22" s="4" t="s">
        <v>17</v>
      </c>
      <c r="B22" s="6">
        <v>365675.93</v>
      </c>
      <c r="C22" s="6">
        <v>1482.48</v>
      </c>
      <c r="D22" s="6">
        <v>853655.57</v>
      </c>
      <c r="E22" s="6">
        <v>0</v>
      </c>
      <c r="F22" s="6">
        <v>219761.28</v>
      </c>
      <c r="G22" s="6">
        <v>220476.16</v>
      </c>
      <c r="H22" s="7">
        <v>1661051.42</v>
      </c>
    </row>
    <row r="23" spans="1:8">
      <c r="A23" s="4" t="s">
        <v>18</v>
      </c>
      <c r="B23" s="6">
        <v>346851.62</v>
      </c>
      <c r="C23" s="6">
        <v>4337.17</v>
      </c>
      <c r="D23" s="6">
        <v>818649.33</v>
      </c>
      <c r="E23" s="6">
        <v>0</v>
      </c>
      <c r="F23" s="6">
        <v>198765.69</v>
      </c>
      <c r="G23" s="6">
        <v>283948.78999999998</v>
      </c>
      <c r="H23" s="7">
        <v>1652552.6</v>
      </c>
    </row>
    <row r="24" spans="1:8">
      <c r="A24" s="4" t="s">
        <v>19</v>
      </c>
      <c r="B24" s="6">
        <v>350707.09</v>
      </c>
      <c r="C24" s="6">
        <v>3364</v>
      </c>
      <c r="D24" s="6">
        <v>901095.93</v>
      </c>
      <c r="E24" s="6">
        <v>0</v>
      </c>
      <c r="F24" s="6">
        <v>219578.29</v>
      </c>
      <c r="G24" s="6">
        <v>198600.95999999999</v>
      </c>
      <c r="H24" s="7">
        <v>1673346.27</v>
      </c>
    </row>
    <row r="25" spans="1:8">
      <c r="A25" s="4" t="s">
        <v>20</v>
      </c>
      <c r="B25" s="6">
        <v>401600</v>
      </c>
      <c r="C25" s="6">
        <v>1764.43</v>
      </c>
      <c r="D25" s="6">
        <v>876278.97</v>
      </c>
      <c r="E25" s="6">
        <v>0</v>
      </c>
      <c r="F25" s="6">
        <v>192286</v>
      </c>
      <c r="G25" s="6">
        <v>225947.8</v>
      </c>
      <c r="H25" s="7">
        <v>1697877.2</v>
      </c>
    </row>
    <row r="26" spans="1:8">
      <c r="A26" s="4" t="s">
        <v>21</v>
      </c>
      <c r="B26" s="6">
        <v>353400</v>
      </c>
      <c r="C26" s="6">
        <v>3344.02</v>
      </c>
      <c r="D26" s="6">
        <v>884545.2</v>
      </c>
      <c r="E26" s="6">
        <v>0</v>
      </c>
      <c r="F26" s="6">
        <v>196327.3</v>
      </c>
      <c r="G26" s="6">
        <v>181026.71</v>
      </c>
      <c r="H26" s="7">
        <v>1618643.23</v>
      </c>
    </row>
    <row r="27" spans="1:8">
      <c r="A27" s="4" t="s">
        <v>22</v>
      </c>
      <c r="B27" s="6">
        <v>354200</v>
      </c>
      <c r="C27" s="6">
        <v>6221.51</v>
      </c>
      <c r="D27" s="6">
        <v>943450.51</v>
      </c>
      <c r="E27" s="6">
        <v>0</v>
      </c>
      <c r="F27" s="6">
        <v>167607.65</v>
      </c>
      <c r="G27" s="6">
        <v>168890.45</v>
      </c>
      <c r="H27" s="7">
        <v>1640370.12</v>
      </c>
    </row>
    <row r="28" spans="1:8">
      <c r="A28" s="4" t="s">
        <v>23</v>
      </c>
      <c r="B28" s="6">
        <v>392800</v>
      </c>
      <c r="C28" s="6">
        <v>5656.67</v>
      </c>
      <c r="D28" s="6">
        <v>1054214.22</v>
      </c>
      <c r="E28" s="6">
        <v>0</v>
      </c>
      <c r="F28" s="6">
        <v>217530.62</v>
      </c>
      <c r="G28" s="6">
        <v>252197.84</v>
      </c>
      <c r="H28" s="7">
        <v>1922399.35</v>
      </c>
    </row>
    <row r="29" spans="1:8">
      <c r="A29" s="4"/>
      <c r="B29" s="39">
        <f t="shared" ref="B29:H29" si="1">SUBTOTAL(109,B17:B28)</f>
        <v>4263369.0399999991</v>
      </c>
      <c r="C29" s="39">
        <f t="shared" si="1"/>
        <v>36097.839999999997</v>
      </c>
      <c r="D29" s="39">
        <f t="shared" si="1"/>
        <v>10758237.689999999</v>
      </c>
      <c r="E29" s="39">
        <f t="shared" si="1"/>
        <v>0</v>
      </c>
      <c r="F29" s="39">
        <f t="shared" si="1"/>
        <v>2394467.2400000002</v>
      </c>
      <c r="G29" s="39">
        <f t="shared" si="1"/>
        <v>2646711.79</v>
      </c>
      <c r="H29" s="39">
        <f t="shared" si="1"/>
        <v>20098883.600000001</v>
      </c>
    </row>
    <row r="30" spans="1:8">
      <c r="A30" s="4" t="s">
        <v>24</v>
      </c>
      <c r="B30" s="6">
        <v>374000</v>
      </c>
      <c r="C30" s="6">
        <v>9657.1299999999992</v>
      </c>
      <c r="D30" s="6">
        <v>855983.1</v>
      </c>
      <c r="E30" s="6">
        <v>0</v>
      </c>
      <c r="F30" s="6">
        <v>187395.39</v>
      </c>
      <c r="G30" s="6">
        <v>130330.34</v>
      </c>
      <c r="H30" s="7">
        <v>1557365.96</v>
      </c>
    </row>
    <row r="31" spans="1:8">
      <c r="A31" s="4" t="s">
        <v>25</v>
      </c>
      <c r="B31" s="6">
        <v>332800</v>
      </c>
      <c r="C31" s="6">
        <v>5620.88</v>
      </c>
      <c r="D31" s="6">
        <v>928655.23</v>
      </c>
      <c r="E31" s="6">
        <v>0</v>
      </c>
      <c r="F31" s="6">
        <v>162868.48000000001</v>
      </c>
      <c r="G31" s="6">
        <v>190001.33</v>
      </c>
      <c r="H31" s="7">
        <v>1619945.92</v>
      </c>
    </row>
    <row r="32" spans="1:8">
      <c r="A32" s="4" t="s">
        <v>26</v>
      </c>
      <c r="B32" s="6">
        <v>306200</v>
      </c>
      <c r="C32" s="6">
        <v>19059.080000000002</v>
      </c>
      <c r="D32" s="6">
        <v>956061.12</v>
      </c>
      <c r="E32" s="6">
        <v>3840.95</v>
      </c>
      <c r="F32" s="6">
        <v>204589.07</v>
      </c>
      <c r="G32" s="6">
        <v>182853.37</v>
      </c>
      <c r="H32" s="7">
        <v>1672603.59</v>
      </c>
    </row>
    <row r="33" spans="1:8">
      <c r="A33" s="4" t="s">
        <v>27</v>
      </c>
      <c r="B33" s="6">
        <v>225000</v>
      </c>
      <c r="C33" s="6">
        <v>7252.15</v>
      </c>
      <c r="D33" s="6">
        <v>857579.72</v>
      </c>
      <c r="E33" s="6">
        <v>0</v>
      </c>
      <c r="F33" s="6">
        <v>184612.65</v>
      </c>
      <c r="G33" s="6">
        <v>118078.03</v>
      </c>
      <c r="H33" s="7">
        <v>1392522.55</v>
      </c>
    </row>
    <row r="34" spans="1:8">
      <c r="A34" s="4" t="s">
        <v>28</v>
      </c>
      <c r="B34" s="6">
        <v>203813</v>
      </c>
      <c r="C34" s="6">
        <v>14894.04</v>
      </c>
      <c r="D34" s="6">
        <v>1049177.58</v>
      </c>
      <c r="E34" s="6">
        <v>0</v>
      </c>
      <c r="F34" s="6">
        <v>174002.8</v>
      </c>
      <c r="G34" s="6">
        <v>251570.35</v>
      </c>
      <c r="H34" s="7">
        <v>1693457.77</v>
      </c>
    </row>
    <row r="35" spans="1:8">
      <c r="A35" s="4" t="s">
        <v>29</v>
      </c>
      <c r="B35" s="6">
        <v>264999</v>
      </c>
      <c r="C35" s="6">
        <v>10620.9</v>
      </c>
      <c r="D35" s="6">
        <v>749460.78</v>
      </c>
      <c r="E35" s="6">
        <v>0</v>
      </c>
      <c r="F35" s="6">
        <v>115701.57</v>
      </c>
      <c r="G35" s="6">
        <v>170719.66</v>
      </c>
      <c r="H35" s="7">
        <v>1311501.9099999999</v>
      </c>
    </row>
    <row r="36" spans="1:8">
      <c r="A36" s="4" t="s">
        <v>30</v>
      </c>
      <c r="B36" s="6">
        <v>133000</v>
      </c>
      <c r="C36" s="6">
        <v>10620.53</v>
      </c>
      <c r="D36" s="6">
        <v>1035407.52</v>
      </c>
      <c r="E36" s="6">
        <v>0</v>
      </c>
      <c r="F36" s="6">
        <v>190838.94</v>
      </c>
      <c r="G36" s="6">
        <v>225229.58</v>
      </c>
      <c r="H36" s="7">
        <v>1595096.57</v>
      </c>
    </row>
    <row r="37" spans="1:8">
      <c r="A37" s="4" t="s">
        <v>31</v>
      </c>
      <c r="B37" s="6">
        <v>206985.18</v>
      </c>
      <c r="C37" s="6">
        <v>15091.73</v>
      </c>
      <c r="D37" s="6">
        <v>1013153.73</v>
      </c>
      <c r="E37" s="6">
        <v>0</v>
      </c>
      <c r="F37" s="6">
        <v>174453.16</v>
      </c>
      <c r="G37" s="6">
        <v>217378.28</v>
      </c>
      <c r="H37" s="7">
        <v>1627062.08</v>
      </c>
    </row>
    <row r="38" spans="1:8">
      <c r="A38" s="4" t="s">
        <v>32</v>
      </c>
      <c r="B38" s="6">
        <v>265055.78999999998</v>
      </c>
      <c r="C38" s="6">
        <v>8818.74</v>
      </c>
      <c r="D38" s="6">
        <v>870477.48</v>
      </c>
      <c r="E38" s="6">
        <v>0</v>
      </c>
      <c r="F38" s="6">
        <v>144612.32</v>
      </c>
      <c r="G38" s="6">
        <v>137576.16</v>
      </c>
      <c r="H38" s="7">
        <v>1426540.49</v>
      </c>
    </row>
    <row r="39" spans="1:8">
      <c r="A39" s="4" t="s">
        <v>33</v>
      </c>
      <c r="B39" s="6">
        <v>276712.67</v>
      </c>
      <c r="C39" s="6">
        <v>16780.37</v>
      </c>
      <c r="D39" s="6">
        <v>904799.88</v>
      </c>
      <c r="E39" s="6">
        <v>0</v>
      </c>
      <c r="F39" s="6">
        <v>122380.41</v>
      </c>
      <c r="G39" s="6">
        <v>188792.88</v>
      </c>
      <c r="H39" s="7">
        <v>1509466.21</v>
      </c>
    </row>
    <row r="40" spans="1:8">
      <c r="A40" s="4" t="s">
        <v>34</v>
      </c>
      <c r="B40" s="6">
        <v>172000</v>
      </c>
      <c r="C40" s="6">
        <v>17330.34</v>
      </c>
      <c r="D40" s="6">
        <v>886827.7</v>
      </c>
      <c r="E40" s="6">
        <v>0</v>
      </c>
      <c r="F40" s="6">
        <v>185932.56</v>
      </c>
      <c r="G40" s="6">
        <v>194205.79</v>
      </c>
      <c r="H40" s="7">
        <v>1456296.39</v>
      </c>
    </row>
    <row r="41" spans="1:8">
      <c r="A41" s="4" t="s">
        <v>35</v>
      </c>
      <c r="B41" s="6">
        <v>252000</v>
      </c>
      <c r="C41" s="6">
        <v>21830.37</v>
      </c>
      <c r="D41" s="6">
        <v>1106033.9099999999</v>
      </c>
      <c r="E41" s="6">
        <v>0.1</v>
      </c>
      <c r="F41" s="6">
        <v>167163.63</v>
      </c>
      <c r="G41" s="6">
        <v>267692.39</v>
      </c>
      <c r="H41" s="7">
        <v>1814720.4</v>
      </c>
    </row>
    <row r="42" spans="1:8">
      <c r="A42" s="4"/>
      <c r="B42" s="39">
        <f t="shared" ref="B42:H42" si="2">SUBTOTAL(109,B30:B41)</f>
        <v>3012565.6399999997</v>
      </c>
      <c r="C42" s="39">
        <f t="shared" si="2"/>
        <v>157576.25999999998</v>
      </c>
      <c r="D42" s="39">
        <f t="shared" si="2"/>
        <v>11213617.750000002</v>
      </c>
      <c r="E42" s="39">
        <f t="shared" si="2"/>
        <v>3841.0499999999997</v>
      </c>
      <c r="F42" s="39">
        <f t="shared" si="2"/>
        <v>2014550.98</v>
      </c>
      <c r="G42" s="39">
        <f t="shared" si="2"/>
        <v>2274428.16</v>
      </c>
      <c r="H42" s="39">
        <f t="shared" si="2"/>
        <v>18676579.84</v>
      </c>
    </row>
    <row r="43" spans="1:8">
      <c r="A43" s="4" t="s">
        <v>36</v>
      </c>
      <c r="B43" s="6">
        <v>338987.01</v>
      </c>
      <c r="C43" s="6">
        <v>13072.88</v>
      </c>
      <c r="D43" s="6">
        <v>844222.12</v>
      </c>
      <c r="E43" s="6">
        <v>0</v>
      </c>
      <c r="F43" s="6">
        <v>113719.92</v>
      </c>
      <c r="G43" s="6">
        <v>147209.95000000001</v>
      </c>
      <c r="H43" s="7">
        <v>1457211.88</v>
      </c>
    </row>
    <row r="44" spans="1:8">
      <c r="A44" s="4" t="s">
        <v>37</v>
      </c>
      <c r="B44" s="6">
        <v>311215.3</v>
      </c>
      <c r="C44" s="6">
        <v>15738.3</v>
      </c>
      <c r="D44" s="6">
        <v>958767.26</v>
      </c>
      <c r="E44" s="6">
        <v>0</v>
      </c>
      <c r="F44" s="6">
        <v>141258.49</v>
      </c>
      <c r="G44" s="6">
        <v>164470.22</v>
      </c>
      <c r="H44" s="7">
        <v>1591449.57</v>
      </c>
    </row>
    <row r="45" spans="1:8">
      <c r="A45" s="4" t="s">
        <v>38</v>
      </c>
      <c r="B45" s="6">
        <v>312378</v>
      </c>
      <c r="C45" s="6">
        <v>24106.27</v>
      </c>
      <c r="D45" s="6">
        <v>927942.97</v>
      </c>
      <c r="E45" s="6">
        <v>1.62</v>
      </c>
      <c r="F45" s="6">
        <v>120418.88</v>
      </c>
      <c r="G45" s="6">
        <v>202432.12</v>
      </c>
      <c r="H45" s="7">
        <v>1587279.86</v>
      </c>
    </row>
    <row r="46" spans="1:8">
      <c r="A46" s="4" t="s">
        <v>39</v>
      </c>
      <c r="B46" s="6">
        <v>270053.2</v>
      </c>
      <c r="C46" s="6">
        <v>29600.09</v>
      </c>
      <c r="D46" s="6">
        <v>782809.36</v>
      </c>
      <c r="E46" s="6">
        <v>0</v>
      </c>
      <c r="F46" s="6">
        <v>138694.66</v>
      </c>
      <c r="G46" s="6">
        <v>177546.08</v>
      </c>
      <c r="H46" s="7">
        <v>1398703.39</v>
      </c>
    </row>
    <row r="47" spans="1:8">
      <c r="A47" s="4" t="s">
        <v>40</v>
      </c>
      <c r="B47" s="6">
        <v>286872.2</v>
      </c>
      <c r="C47" s="6">
        <v>41203.339999999997</v>
      </c>
      <c r="D47" s="6">
        <v>928952.75</v>
      </c>
      <c r="E47" s="6">
        <v>0</v>
      </c>
      <c r="F47" s="6">
        <v>80761.03</v>
      </c>
      <c r="G47" s="6">
        <v>223333.43</v>
      </c>
      <c r="H47" s="7">
        <v>1561122.75</v>
      </c>
    </row>
    <row r="48" spans="1:8">
      <c r="A48" s="4" t="s">
        <v>41</v>
      </c>
      <c r="B48" s="6">
        <v>282206.7</v>
      </c>
      <c r="C48" s="6">
        <v>31764.5</v>
      </c>
      <c r="D48" s="6">
        <v>671267.05</v>
      </c>
      <c r="E48" s="6">
        <v>0</v>
      </c>
      <c r="F48" s="6">
        <v>46742.37</v>
      </c>
      <c r="G48" s="6">
        <v>153908.63</v>
      </c>
      <c r="H48" s="7">
        <v>1185889.25</v>
      </c>
    </row>
    <row r="49" spans="1:8">
      <c r="A49" s="4" t="s">
        <v>42</v>
      </c>
      <c r="B49" s="6">
        <v>378424.9</v>
      </c>
      <c r="C49" s="6">
        <v>54912.93</v>
      </c>
      <c r="D49" s="6">
        <v>770836.66</v>
      </c>
      <c r="E49" s="6">
        <v>0</v>
      </c>
      <c r="F49" s="6">
        <v>50504.14</v>
      </c>
      <c r="G49" s="6">
        <v>258018.03</v>
      </c>
      <c r="H49" s="7">
        <v>1512696.66</v>
      </c>
    </row>
    <row r="50" spans="1:8">
      <c r="A50" s="4" t="s">
        <v>43</v>
      </c>
      <c r="B50" s="6">
        <v>297712.76</v>
      </c>
      <c r="C50" s="6">
        <v>31467.75</v>
      </c>
      <c r="D50" s="6">
        <v>726485.54</v>
      </c>
      <c r="E50" s="6">
        <v>0</v>
      </c>
      <c r="F50" s="6">
        <v>69469.210000000006</v>
      </c>
      <c r="G50" s="6">
        <v>179844.12</v>
      </c>
      <c r="H50" s="7">
        <v>1304979.3799999999</v>
      </c>
    </row>
    <row r="51" spans="1:8">
      <c r="A51" s="4" t="s">
        <v>44</v>
      </c>
      <c r="B51" s="6">
        <v>334241.52</v>
      </c>
      <c r="C51" s="6">
        <v>22666.44</v>
      </c>
      <c r="D51" s="6">
        <v>619127.06000000006</v>
      </c>
      <c r="E51" s="6">
        <v>0</v>
      </c>
      <c r="F51" s="6">
        <v>32704.65</v>
      </c>
      <c r="G51" s="6">
        <v>162254.57</v>
      </c>
      <c r="H51" s="7">
        <v>1170994.24</v>
      </c>
    </row>
    <row r="52" spans="1:8">
      <c r="A52" s="4" t="s">
        <v>45</v>
      </c>
      <c r="B52" s="6">
        <v>189868</v>
      </c>
      <c r="C52" s="6">
        <v>26152.15</v>
      </c>
      <c r="D52" s="6">
        <v>727693.64</v>
      </c>
      <c r="E52" s="6">
        <v>0</v>
      </c>
      <c r="F52" s="6">
        <v>53351.63</v>
      </c>
      <c r="G52" s="6">
        <v>208798.9</v>
      </c>
      <c r="H52" s="7">
        <v>1205864.32</v>
      </c>
    </row>
    <row r="53" spans="1:8">
      <c r="A53" s="4" t="s">
        <v>46</v>
      </c>
      <c r="B53" s="6">
        <v>152000</v>
      </c>
      <c r="C53" s="6">
        <v>36132.699999999997</v>
      </c>
      <c r="D53" s="6">
        <v>653188.46</v>
      </c>
      <c r="E53" s="6">
        <v>0</v>
      </c>
      <c r="F53" s="6">
        <v>57466.7</v>
      </c>
      <c r="G53" s="6">
        <v>207913.36</v>
      </c>
      <c r="H53" s="7">
        <v>1106701.22</v>
      </c>
    </row>
    <row r="54" spans="1:8">
      <c r="A54" s="4" t="s">
        <v>47</v>
      </c>
      <c r="B54" s="6">
        <v>248262.3</v>
      </c>
      <c r="C54" s="6">
        <v>23742.240000000002</v>
      </c>
      <c r="D54" s="6">
        <v>734131.84</v>
      </c>
      <c r="E54" s="6">
        <v>0</v>
      </c>
      <c r="F54" s="6">
        <v>44625.96</v>
      </c>
      <c r="G54" s="6">
        <v>190440.76</v>
      </c>
      <c r="H54" s="7">
        <v>1241203.1000000001</v>
      </c>
    </row>
    <row r="55" spans="1:8">
      <c r="A55" s="4"/>
      <c r="B55" s="39">
        <f t="shared" ref="B55:H55" si="3">SUBTOTAL(109,B43:B54)</f>
        <v>3402221.89</v>
      </c>
      <c r="C55" s="39">
        <f t="shared" si="3"/>
        <v>350559.59</v>
      </c>
      <c r="D55" s="39">
        <f t="shared" si="3"/>
        <v>9345424.709999999</v>
      </c>
      <c r="E55" s="39">
        <f t="shared" si="3"/>
        <v>1.62</v>
      </c>
      <c r="F55" s="39">
        <f t="shared" si="3"/>
        <v>949717.6399999999</v>
      </c>
      <c r="G55" s="39">
        <f t="shared" si="3"/>
        <v>2276170.17</v>
      </c>
      <c r="H55" s="39">
        <f t="shared" si="3"/>
        <v>16324095.619999999</v>
      </c>
    </row>
    <row r="56" spans="1:8">
      <c r="A56" s="4" t="s">
        <v>48</v>
      </c>
      <c r="B56" s="6">
        <v>234354.1</v>
      </c>
      <c r="C56" s="6">
        <v>37706.699999999997</v>
      </c>
      <c r="D56" s="6">
        <v>731769.77</v>
      </c>
      <c r="E56" s="6">
        <v>0</v>
      </c>
      <c r="F56" s="6">
        <v>21029.05</v>
      </c>
      <c r="G56" s="6">
        <v>112662.31</v>
      </c>
      <c r="H56" s="7">
        <v>1137521.93</v>
      </c>
    </row>
    <row r="57" spans="1:8">
      <c r="A57" s="4" t="s">
        <v>49</v>
      </c>
      <c r="B57" s="6">
        <v>284945.28000000003</v>
      </c>
      <c r="C57" s="6">
        <v>23186.1</v>
      </c>
      <c r="D57" s="6">
        <v>592956.86</v>
      </c>
      <c r="E57" s="6">
        <v>0</v>
      </c>
      <c r="F57" s="6">
        <v>44001.91</v>
      </c>
      <c r="G57" s="6">
        <v>160302.34</v>
      </c>
      <c r="H57" s="7">
        <v>1105392.49</v>
      </c>
    </row>
    <row r="58" spans="1:8">
      <c r="A58" s="4" t="s">
        <v>50</v>
      </c>
      <c r="B58" s="6">
        <v>377544.85</v>
      </c>
      <c r="C58" s="6">
        <v>22067.85</v>
      </c>
      <c r="D58" s="6">
        <v>625533.93999999994</v>
      </c>
      <c r="E58" s="6">
        <v>0</v>
      </c>
      <c r="F58" s="6">
        <v>31139.119999999999</v>
      </c>
      <c r="G58" s="6">
        <v>162963.66</v>
      </c>
      <c r="H58" s="7">
        <v>1219249.42</v>
      </c>
    </row>
    <row r="59" spans="1:8">
      <c r="A59" s="4" t="s">
        <v>51</v>
      </c>
      <c r="B59" s="6">
        <v>367917.76</v>
      </c>
      <c r="C59" s="6">
        <v>22844.880000000001</v>
      </c>
      <c r="D59" s="6">
        <v>592700.03</v>
      </c>
      <c r="E59" s="6">
        <v>0</v>
      </c>
      <c r="F59" s="6">
        <v>37489.86</v>
      </c>
      <c r="G59" s="6">
        <v>212113.12</v>
      </c>
      <c r="H59" s="7">
        <v>1233065.6499999999</v>
      </c>
    </row>
    <row r="60" spans="1:8">
      <c r="A60" s="4" t="s">
        <v>52</v>
      </c>
      <c r="B60" s="6">
        <v>416043.54</v>
      </c>
      <c r="C60" s="6">
        <v>17992.66</v>
      </c>
      <c r="D60" s="6">
        <v>717392.41</v>
      </c>
      <c r="E60" s="6">
        <v>0</v>
      </c>
      <c r="F60" s="6">
        <v>35341.620000000003</v>
      </c>
      <c r="G60" s="6">
        <v>287978.52</v>
      </c>
      <c r="H60" s="7">
        <v>1474748.75</v>
      </c>
    </row>
    <row r="61" spans="1:8">
      <c r="A61" s="4" t="s">
        <v>53</v>
      </c>
      <c r="B61" s="6">
        <v>390614.55</v>
      </c>
      <c r="C61" s="6">
        <v>6387.14</v>
      </c>
      <c r="D61" s="6">
        <v>389835.96</v>
      </c>
      <c r="E61" s="6">
        <v>0</v>
      </c>
      <c r="F61" s="6">
        <v>38996.480000000003</v>
      </c>
      <c r="G61" s="6">
        <v>157376.07999999999</v>
      </c>
      <c r="H61" s="7">
        <v>983210.21</v>
      </c>
    </row>
    <row r="62" spans="1:8">
      <c r="A62" s="4" t="s">
        <v>54</v>
      </c>
      <c r="B62" s="6">
        <v>529969.14</v>
      </c>
      <c r="C62" s="6">
        <v>7854.72</v>
      </c>
      <c r="D62" s="6">
        <v>938194.35</v>
      </c>
      <c r="E62" s="6">
        <v>0</v>
      </c>
      <c r="F62" s="6">
        <v>51366.07</v>
      </c>
      <c r="G62" s="6">
        <v>271136.94</v>
      </c>
      <c r="H62" s="7">
        <v>1798521.22</v>
      </c>
    </row>
    <row r="63" spans="1:8">
      <c r="A63" s="4" t="s">
        <v>55</v>
      </c>
      <c r="B63" s="6">
        <v>499952.91</v>
      </c>
      <c r="C63" s="6">
        <v>13742.49</v>
      </c>
      <c r="D63" s="6">
        <v>512325.52</v>
      </c>
      <c r="E63" s="6">
        <v>0</v>
      </c>
      <c r="F63" s="6">
        <v>17694.97</v>
      </c>
      <c r="G63" s="6">
        <v>349018.33</v>
      </c>
      <c r="H63" s="7">
        <v>1392734.22</v>
      </c>
    </row>
    <row r="64" spans="1:8">
      <c r="A64" s="4" t="s">
        <v>56</v>
      </c>
      <c r="B64" s="6">
        <v>377036.1</v>
      </c>
      <c r="C64" s="6">
        <v>867.72</v>
      </c>
      <c r="D64" s="6">
        <v>551551.19999999995</v>
      </c>
      <c r="E64" s="6">
        <v>0</v>
      </c>
      <c r="F64" s="6">
        <v>45124.38</v>
      </c>
      <c r="G64" s="6">
        <v>138594.12</v>
      </c>
      <c r="H64" s="7">
        <v>1113173.52</v>
      </c>
    </row>
    <row r="65" spans="1:8">
      <c r="A65" s="4" t="s">
        <v>57</v>
      </c>
      <c r="B65" s="6">
        <v>365083.96</v>
      </c>
      <c r="C65" s="6">
        <v>12061.15</v>
      </c>
      <c r="D65" s="6">
        <v>720735.46</v>
      </c>
      <c r="E65" s="6">
        <v>0</v>
      </c>
      <c r="F65" s="6">
        <v>31873.96</v>
      </c>
      <c r="G65" s="6">
        <v>158653.59</v>
      </c>
      <c r="H65" s="7">
        <v>1288408.1200000001</v>
      </c>
    </row>
    <row r="66" spans="1:8">
      <c r="A66" s="4" t="s">
        <v>58</v>
      </c>
      <c r="B66" s="6">
        <v>344263.55</v>
      </c>
      <c r="C66" s="6">
        <v>16035.54</v>
      </c>
      <c r="D66" s="6">
        <v>793855.74</v>
      </c>
      <c r="E66" s="6">
        <v>0</v>
      </c>
      <c r="F66" s="6">
        <v>41998.37</v>
      </c>
      <c r="G66" s="6">
        <v>135803.37</v>
      </c>
      <c r="H66" s="7">
        <v>1331956.57</v>
      </c>
    </row>
    <row r="67" spans="1:8">
      <c r="A67" s="4" t="s">
        <v>59</v>
      </c>
      <c r="B67" s="6">
        <v>373441.16</v>
      </c>
      <c r="C67" s="6">
        <v>16422.82</v>
      </c>
      <c r="D67" s="6">
        <v>841008.75</v>
      </c>
      <c r="E67" s="6">
        <v>38.53</v>
      </c>
      <c r="F67" s="6">
        <v>29359.17</v>
      </c>
      <c r="G67" s="6">
        <v>229670.1</v>
      </c>
      <c r="H67" s="7">
        <v>1489940.53</v>
      </c>
    </row>
    <row r="68" spans="1:8">
      <c r="A68" s="4"/>
      <c r="B68" s="39">
        <f t="shared" ref="B68:H68" si="4">SUBTOTAL(109,B56:B67)</f>
        <v>4561166.9000000004</v>
      </c>
      <c r="C68" s="39">
        <f t="shared" si="4"/>
        <v>197169.77</v>
      </c>
      <c r="D68" s="39">
        <f t="shared" si="4"/>
        <v>8007859.9900000002</v>
      </c>
      <c r="E68" s="39">
        <f t="shared" si="4"/>
        <v>38.53</v>
      </c>
      <c r="F68" s="39">
        <f t="shared" si="4"/>
        <v>425414.96</v>
      </c>
      <c r="G68" s="39">
        <f t="shared" si="4"/>
        <v>2376272.48</v>
      </c>
      <c r="H68" s="39">
        <f t="shared" si="4"/>
        <v>15567922.630000001</v>
      </c>
    </row>
    <row r="69" spans="1:8">
      <c r="A69" s="4" t="s">
        <v>60</v>
      </c>
      <c r="B69" s="6">
        <v>328685.5</v>
      </c>
      <c r="C69" s="6">
        <v>12106.77</v>
      </c>
      <c r="D69" s="6">
        <v>663252.81000000006</v>
      </c>
      <c r="E69" s="6">
        <v>0</v>
      </c>
      <c r="F69" s="6">
        <v>23725.65</v>
      </c>
      <c r="G69" s="6">
        <v>145912.25</v>
      </c>
      <c r="H69" s="7">
        <v>1173682.98</v>
      </c>
    </row>
    <row r="70" spans="1:8">
      <c r="A70" s="4" t="s">
        <v>61</v>
      </c>
      <c r="B70" s="6">
        <v>354882.08</v>
      </c>
      <c r="C70" s="6">
        <v>4867.96</v>
      </c>
      <c r="D70" s="6">
        <v>616484.49</v>
      </c>
      <c r="E70" s="6">
        <v>0</v>
      </c>
      <c r="F70" s="6">
        <v>29934.19</v>
      </c>
      <c r="G70" s="6">
        <v>209614.25</v>
      </c>
      <c r="H70" s="7">
        <v>1215782.97</v>
      </c>
    </row>
    <row r="71" spans="1:8">
      <c r="A71" s="4" t="s">
        <v>62</v>
      </c>
      <c r="B71" s="6">
        <v>410322.2</v>
      </c>
      <c r="C71" s="6">
        <v>5247.46</v>
      </c>
      <c r="D71" s="6">
        <v>744217.72</v>
      </c>
      <c r="E71" s="6">
        <v>0</v>
      </c>
      <c r="F71" s="6">
        <v>51903.65</v>
      </c>
      <c r="G71" s="6">
        <v>223492.82</v>
      </c>
      <c r="H71" s="7">
        <v>1435183.85</v>
      </c>
    </row>
    <row r="72" spans="1:8">
      <c r="A72" s="4" t="s">
        <v>63</v>
      </c>
      <c r="B72" s="6">
        <v>277811.57</v>
      </c>
      <c r="C72" s="6">
        <v>3241.83</v>
      </c>
      <c r="D72" s="6">
        <v>622904.39</v>
      </c>
      <c r="E72" s="6">
        <v>0</v>
      </c>
      <c r="F72" s="6">
        <v>33274.949999999997</v>
      </c>
      <c r="G72" s="6">
        <v>144712.29999999999</v>
      </c>
      <c r="H72" s="7">
        <v>1081945.04</v>
      </c>
    </row>
    <row r="73" spans="1:8">
      <c r="A73" s="4" t="s">
        <v>64</v>
      </c>
      <c r="B73" s="6">
        <v>391157.65</v>
      </c>
      <c r="C73" s="6">
        <v>993.63</v>
      </c>
      <c r="D73" s="6">
        <v>831830.78</v>
      </c>
      <c r="E73" s="6">
        <v>0</v>
      </c>
      <c r="F73" s="6">
        <v>86830.720000000001</v>
      </c>
      <c r="G73" s="6">
        <v>188808.49</v>
      </c>
      <c r="H73" s="7">
        <v>1499621.27</v>
      </c>
    </row>
    <row r="74" spans="1:8">
      <c r="A74" s="4" t="s">
        <v>65</v>
      </c>
      <c r="B74" s="6">
        <v>426843.34</v>
      </c>
      <c r="C74" s="6">
        <v>1188.29</v>
      </c>
      <c r="D74" s="6">
        <v>569246.11</v>
      </c>
      <c r="E74" s="6">
        <v>0</v>
      </c>
      <c r="F74" s="6">
        <v>27262.66</v>
      </c>
      <c r="G74" s="6">
        <v>164105.82</v>
      </c>
      <c r="H74" s="7">
        <v>1188646.22</v>
      </c>
    </row>
    <row r="75" spans="1:8">
      <c r="A75" s="4" t="s">
        <v>66</v>
      </c>
      <c r="B75" s="6">
        <v>501445.03</v>
      </c>
      <c r="C75" s="6">
        <v>1180.4000000000001</v>
      </c>
      <c r="D75" s="6">
        <v>714277.23</v>
      </c>
      <c r="E75" s="6">
        <v>0</v>
      </c>
      <c r="F75" s="6">
        <v>33223.69</v>
      </c>
      <c r="G75" s="6">
        <v>197798.93</v>
      </c>
      <c r="H75" s="7">
        <v>1447925.28</v>
      </c>
    </row>
    <row r="76" spans="1:8">
      <c r="A76" s="4" t="s">
        <v>67</v>
      </c>
      <c r="B76" s="6">
        <v>415277.04</v>
      </c>
      <c r="C76" s="6">
        <v>1405.36</v>
      </c>
      <c r="D76" s="6">
        <v>758401.11</v>
      </c>
      <c r="E76" s="6">
        <v>0</v>
      </c>
      <c r="F76" s="6">
        <v>42657.97</v>
      </c>
      <c r="G76" s="6">
        <v>199132.06</v>
      </c>
      <c r="H76" s="7">
        <v>1416873.54</v>
      </c>
    </row>
    <row r="77" spans="1:8">
      <c r="A77" s="4" t="s">
        <v>68</v>
      </c>
      <c r="B77" s="6">
        <v>428182.83</v>
      </c>
      <c r="C77" s="6">
        <v>1007.98</v>
      </c>
      <c r="D77" s="6">
        <v>703281.26</v>
      </c>
      <c r="E77" s="6">
        <v>0</v>
      </c>
      <c r="F77" s="6">
        <v>18847.79</v>
      </c>
      <c r="G77" s="6">
        <v>163704.57999999999</v>
      </c>
      <c r="H77" s="7">
        <v>1315024.44</v>
      </c>
    </row>
    <row r="78" spans="1:8">
      <c r="A78" s="4" t="s">
        <v>69</v>
      </c>
      <c r="B78" s="6">
        <v>408200.64</v>
      </c>
      <c r="C78" s="6">
        <v>0</v>
      </c>
      <c r="D78" s="6">
        <v>661756.43000000005</v>
      </c>
      <c r="E78" s="6">
        <v>0</v>
      </c>
      <c r="F78" s="6">
        <v>47553.53</v>
      </c>
      <c r="G78" s="6">
        <v>127946.7</v>
      </c>
      <c r="H78" s="7">
        <v>1245457.3</v>
      </c>
    </row>
    <row r="79" spans="1:8">
      <c r="A79" s="4" t="s">
        <v>70</v>
      </c>
      <c r="B79" s="6">
        <v>398586.69</v>
      </c>
      <c r="C79" s="6">
        <v>0</v>
      </c>
      <c r="D79" s="6">
        <v>558810.11</v>
      </c>
      <c r="E79" s="6">
        <v>0</v>
      </c>
      <c r="F79" s="6">
        <v>17495.400000000001</v>
      </c>
      <c r="G79" s="6">
        <v>244211.18</v>
      </c>
      <c r="H79" s="7">
        <v>1219103.3799999999</v>
      </c>
    </row>
    <row r="80" spans="1:8">
      <c r="A80" s="4" t="s">
        <v>71</v>
      </c>
      <c r="B80" s="6">
        <v>381531.65</v>
      </c>
      <c r="C80" s="6">
        <v>538.88</v>
      </c>
      <c r="D80" s="6">
        <v>794063.98</v>
      </c>
      <c r="E80" s="6">
        <v>0</v>
      </c>
      <c r="F80" s="6">
        <v>37749.199999999997</v>
      </c>
      <c r="G80" s="6">
        <v>198003.12</v>
      </c>
      <c r="H80" s="7">
        <v>1411886.83</v>
      </c>
    </row>
    <row r="81" spans="1:8">
      <c r="A81" s="4"/>
      <c r="B81" s="39">
        <f t="shared" ref="B81:H81" si="5">SUBTOTAL(109,B69:B80)</f>
        <v>4722926.2200000007</v>
      </c>
      <c r="C81" s="39">
        <f t="shared" si="5"/>
        <v>31778.560000000001</v>
      </c>
      <c r="D81" s="39">
        <f t="shared" si="5"/>
        <v>8238526.4199999999</v>
      </c>
      <c r="E81" s="39">
        <f t="shared" si="5"/>
        <v>0</v>
      </c>
      <c r="F81" s="39">
        <f t="shared" si="5"/>
        <v>450459.39999999997</v>
      </c>
      <c r="G81" s="39">
        <f t="shared" si="5"/>
        <v>2207442.5</v>
      </c>
      <c r="H81" s="39">
        <f t="shared" si="5"/>
        <v>15651133.1</v>
      </c>
    </row>
    <row r="82" spans="1:8">
      <c r="A82" s="4" t="s">
        <v>191</v>
      </c>
      <c r="B82" s="6">
        <v>362341.78</v>
      </c>
      <c r="C82" s="6">
        <v>601.17999999999995</v>
      </c>
      <c r="D82" s="6">
        <v>754963.61</v>
      </c>
      <c r="E82" s="6">
        <v>0</v>
      </c>
      <c r="F82" s="6">
        <v>24846.799999999999</v>
      </c>
      <c r="G82" s="6">
        <v>130958.04</v>
      </c>
      <c r="H82" s="7">
        <v>1273711.4099999999</v>
      </c>
    </row>
    <row r="83" spans="1:8">
      <c r="A83" s="4" t="s">
        <v>193</v>
      </c>
      <c r="B83" s="6">
        <v>349060.19</v>
      </c>
      <c r="C83" s="6">
        <v>1109.67</v>
      </c>
      <c r="D83" s="6">
        <v>671246.7</v>
      </c>
      <c r="E83" s="6">
        <v>0</v>
      </c>
      <c r="F83" s="6">
        <v>46829.98</v>
      </c>
      <c r="G83" s="6">
        <v>166903.67000000001</v>
      </c>
      <c r="H83" s="7">
        <v>1235150.21</v>
      </c>
    </row>
    <row r="84" spans="1:8">
      <c r="A84" s="4" t="s">
        <v>194</v>
      </c>
      <c r="B84" s="6">
        <v>401156.95</v>
      </c>
      <c r="C84" s="6">
        <v>1139.48</v>
      </c>
      <c r="D84" s="6">
        <v>707035.45</v>
      </c>
      <c r="E84" s="6">
        <v>0</v>
      </c>
      <c r="F84" s="6">
        <v>20273.12</v>
      </c>
      <c r="G84" s="6">
        <v>178240.33</v>
      </c>
      <c r="H84" s="7">
        <v>1307845.33</v>
      </c>
    </row>
    <row r="85" spans="1:8">
      <c r="A85" s="4" t="s">
        <v>198</v>
      </c>
      <c r="B85" s="81">
        <v>351051.24</v>
      </c>
      <c r="C85" s="81">
        <v>474.92</v>
      </c>
      <c r="D85" s="81">
        <v>652052.9</v>
      </c>
      <c r="E85" s="81">
        <v>0</v>
      </c>
      <c r="F85" s="81">
        <v>27342.63</v>
      </c>
      <c r="G85" s="81">
        <v>155284.97</v>
      </c>
      <c r="H85" s="81">
        <v>1186206.6599999999</v>
      </c>
    </row>
    <row r="86" spans="1:8">
      <c r="A86" s="4" t="s">
        <v>199</v>
      </c>
      <c r="B86" s="81">
        <v>422361.68</v>
      </c>
      <c r="C86" s="81">
        <v>0</v>
      </c>
      <c r="D86" s="81">
        <v>592864.97</v>
      </c>
      <c r="E86" s="81">
        <v>0</v>
      </c>
      <c r="F86" s="81">
        <v>18180.88</v>
      </c>
      <c r="G86" s="81">
        <v>147060.79</v>
      </c>
      <c r="H86" s="81">
        <v>1180468.32</v>
      </c>
    </row>
    <row r="87" spans="1:8">
      <c r="A87" s="4" t="s">
        <v>200</v>
      </c>
      <c r="B87" s="81">
        <v>417881.19</v>
      </c>
      <c r="C87" s="81">
        <v>1040</v>
      </c>
      <c r="D87" s="81">
        <v>588316.04</v>
      </c>
      <c r="E87" s="81">
        <v>0</v>
      </c>
      <c r="F87" s="81">
        <v>38408.39</v>
      </c>
      <c r="G87" s="81">
        <v>209960.27</v>
      </c>
      <c r="H87" s="81">
        <v>1255605.8899999999</v>
      </c>
    </row>
    <row r="88" spans="1:8">
      <c r="A88" s="4" t="s">
        <v>201</v>
      </c>
      <c r="B88" s="81">
        <v>511829.49</v>
      </c>
      <c r="C88" s="81">
        <v>2178.67</v>
      </c>
      <c r="D88" s="81">
        <v>573567.76</v>
      </c>
      <c r="E88" s="81">
        <v>0</v>
      </c>
      <c r="F88" s="81">
        <v>51614.73</v>
      </c>
      <c r="G88" s="81">
        <v>231640.45</v>
      </c>
      <c r="H88" s="81">
        <v>1370831.1</v>
      </c>
    </row>
    <row r="89" spans="1:8">
      <c r="A89" s="4" t="s">
        <v>202</v>
      </c>
      <c r="B89" s="81">
        <v>469138.34</v>
      </c>
      <c r="C89" s="81">
        <v>2475.8200000000002</v>
      </c>
      <c r="D89" s="81">
        <v>602813.68000000005</v>
      </c>
      <c r="E89" s="81">
        <v>0</v>
      </c>
      <c r="F89" s="81">
        <v>31503.91</v>
      </c>
      <c r="G89" s="81">
        <v>266372.67</v>
      </c>
      <c r="H89" s="81">
        <v>1372304.42</v>
      </c>
    </row>
    <row r="90" spans="1:8">
      <c r="A90" s="4" t="s">
        <v>203</v>
      </c>
      <c r="B90" s="81">
        <v>440260.31</v>
      </c>
      <c r="C90" s="81">
        <v>1718.72</v>
      </c>
      <c r="D90" s="81">
        <v>755100.45</v>
      </c>
      <c r="E90" s="81">
        <v>0</v>
      </c>
      <c r="F90" s="81">
        <v>20342.849999999999</v>
      </c>
      <c r="G90" s="81">
        <v>270728.21000000002</v>
      </c>
      <c r="H90" s="81">
        <v>1488150.54</v>
      </c>
    </row>
    <row r="91" spans="1:8">
      <c r="A91" s="4" t="s">
        <v>204</v>
      </c>
      <c r="B91" s="81">
        <v>462383.5</v>
      </c>
      <c r="C91" s="81">
        <v>1990.41</v>
      </c>
      <c r="D91" s="81">
        <v>460113.6</v>
      </c>
      <c r="E91" s="81">
        <v>0</v>
      </c>
      <c r="F91" s="81">
        <v>32669</v>
      </c>
      <c r="G91" s="81">
        <v>283570.48</v>
      </c>
      <c r="H91" s="81">
        <v>1240726.99</v>
      </c>
    </row>
    <row r="92" spans="1:8">
      <c r="A92" s="4" t="s">
        <v>205</v>
      </c>
      <c r="B92" s="81">
        <v>443040.15</v>
      </c>
      <c r="C92" s="81">
        <v>2416.27</v>
      </c>
      <c r="D92" s="81">
        <v>603725.16</v>
      </c>
      <c r="E92" s="81">
        <v>0</v>
      </c>
      <c r="F92" s="81">
        <v>18672.099999999999</v>
      </c>
      <c r="G92" s="81">
        <v>368982.02</v>
      </c>
      <c r="H92" s="81">
        <v>1436835.7</v>
      </c>
    </row>
    <row r="93" spans="1:8">
      <c r="A93" s="4" t="s">
        <v>206</v>
      </c>
      <c r="B93" s="81">
        <v>425991.8</v>
      </c>
      <c r="C93" s="81">
        <v>4962.03</v>
      </c>
      <c r="D93" s="81">
        <v>814416.95</v>
      </c>
      <c r="E93" s="81">
        <v>0</v>
      </c>
      <c r="F93" s="81">
        <v>32855.26</v>
      </c>
      <c r="G93" s="81">
        <v>372544.53</v>
      </c>
      <c r="H93" s="81">
        <v>1650770.57</v>
      </c>
    </row>
    <row r="94" spans="1:8" s="134" customFormat="1">
      <c r="A94" s="136"/>
      <c r="B94" s="139">
        <f t="shared" ref="B94:H94" si="6">SUBTOTAL(109,B82:B93)</f>
        <v>5056496.6199999992</v>
      </c>
      <c r="C94" s="139">
        <f t="shared" si="6"/>
        <v>20107.169999999998</v>
      </c>
      <c r="D94" s="139">
        <f t="shared" si="6"/>
        <v>7776217.2699999996</v>
      </c>
      <c r="E94" s="139">
        <f t="shared" si="6"/>
        <v>0</v>
      </c>
      <c r="F94" s="139">
        <f t="shared" si="6"/>
        <v>363539.64999999997</v>
      </c>
      <c r="G94" s="139">
        <f t="shared" si="6"/>
        <v>2782246.4299999997</v>
      </c>
      <c r="H94" s="139">
        <f t="shared" si="6"/>
        <v>15998607.139999999</v>
      </c>
    </row>
    <row r="95" spans="1:8">
      <c r="A95" s="93" t="s">
        <v>207</v>
      </c>
      <c r="B95" s="94">
        <v>417735.34</v>
      </c>
      <c r="C95" s="94">
        <v>0</v>
      </c>
      <c r="D95" s="94">
        <v>476992.55</v>
      </c>
      <c r="E95" s="94">
        <v>0</v>
      </c>
      <c r="F95" s="94">
        <v>26296.09</v>
      </c>
      <c r="G95" s="94">
        <v>206883.58</v>
      </c>
      <c r="H95" s="95">
        <v>1127907.56</v>
      </c>
    </row>
    <row r="96" spans="1:8">
      <c r="A96" s="93" t="s">
        <v>219</v>
      </c>
      <c r="B96" s="37">
        <v>436359.42</v>
      </c>
      <c r="C96" s="37">
        <v>1645.93</v>
      </c>
      <c r="D96" s="37">
        <v>636867.65</v>
      </c>
      <c r="E96" s="37">
        <v>0</v>
      </c>
      <c r="F96" s="37">
        <v>39552.21</v>
      </c>
      <c r="G96" s="37">
        <v>238138.64</v>
      </c>
      <c r="H96" s="106">
        <v>1352563.85</v>
      </c>
    </row>
    <row r="97" spans="1:8">
      <c r="A97" s="93" t="s">
        <v>230</v>
      </c>
      <c r="B97" s="82">
        <v>356247.3</v>
      </c>
      <c r="C97" s="82">
        <v>4009.7</v>
      </c>
      <c r="D97" s="80">
        <v>605195.92000000004</v>
      </c>
      <c r="E97" s="37">
        <v>0</v>
      </c>
      <c r="F97" s="81">
        <v>18494.939999999999</v>
      </c>
      <c r="G97" s="81">
        <v>314589.69</v>
      </c>
      <c r="H97" s="106">
        <v>1298537.55</v>
      </c>
    </row>
    <row r="98" spans="1:8">
      <c r="A98" s="93" t="s">
        <v>233</v>
      </c>
      <c r="B98" s="81">
        <v>495896.18</v>
      </c>
      <c r="C98" s="81">
        <v>1663.02</v>
      </c>
      <c r="D98" s="81">
        <v>636277.42000000004</v>
      </c>
      <c r="E98" s="81">
        <v>0</v>
      </c>
      <c r="F98" s="81">
        <v>43448.03</v>
      </c>
      <c r="G98" s="81">
        <v>192236.72</v>
      </c>
      <c r="H98" s="106">
        <v>1369521.37</v>
      </c>
    </row>
    <row r="99" spans="1:8">
      <c r="A99" s="93" t="s">
        <v>234</v>
      </c>
      <c r="B99" s="81">
        <v>482670.5</v>
      </c>
      <c r="C99" s="81">
        <v>1451.1</v>
      </c>
      <c r="D99" s="81">
        <v>584274.27</v>
      </c>
      <c r="E99" s="81">
        <v>0</v>
      </c>
      <c r="F99" s="81">
        <v>31186.5</v>
      </c>
      <c r="G99" s="81">
        <v>296540.46999999997</v>
      </c>
      <c r="H99" s="106">
        <v>1396122.84</v>
      </c>
    </row>
    <row r="100" spans="1:8">
      <c r="A100" s="93" t="s">
        <v>235</v>
      </c>
      <c r="B100" s="81">
        <v>523469.84</v>
      </c>
      <c r="C100" s="81">
        <v>2125.77</v>
      </c>
      <c r="D100" s="81">
        <v>532598.73</v>
      </c>
      <c r="E100" s="81">
        <v>0</v>
      </c>
      <c r="F100" s="81">
        <v>26158.720000000001</v>
      </c>
      <c r="G100" s="81">
        <v>200284.2</v>
      </c>
      <c r="H100" s="106">
        <v>1284637.26</v>
      </c>
    </row>
    <row r="101" spans="1:8">
      <c r="A101" s="93" t="s">
        <v>237</v>
      </c>
      <c r="B101" s="37">
        <v>545346.29</v>
      </c>
      <c r="C101" s="37">
        <v>2585.2399999999998</v>
      </c>
      <c r="D101" s="37">
        <v>722990.58</v>
      </c>
      <c r="E101" s="37">
        <v>0</v>
      </c>
      <c r="F101" s="37">
        <v>34540.1</v>
      </c>
      <c r="G101" s="37">
        <v>290376.90000000002</v>
      </c>
      <c r="H101" s="106">
        <v>1595839.11</v>
      </c>
    </row>
    <row r="102" spans="1:8">
      <c r="A102" s="93" t="s">
        <v>239</v>
      </c>
      <c r="B102">
        <v>487104.29</v>
      </c>
      <c r="C102">
        <v>2748.76</v>
      </c>
      <c r="D102">
        <v>712522.11</v>
      </c>
      <c r="E102" s="37">
        <v>0</v>
      </c>
      <c r="F102">
        <v>32234.63</v>
      </c>
      <c r="G102" s="138">
        <v>167092.70000000001</v>
      </c>
      <c r="H102" s="108">
        <v>1401702.49</v>
      </c>
    </row>
    <row r="103" spans="1:8">
      <c r="A103" s="93" t="s">
        <v>242</v>
      </c>
      <c r="B103" s="37">
        <v>464081.98</v>
      </c>
      <c r="C103" s="37">
        <v>11560.89</v>
      </c>
      <c r="D103" s="37">
        <v>669325.80000000005</v>
      </c>
      <c r="E103" s="37">
        <v>0</v>
      </c>
      <c r="F103" s="37">
        <v>29097.51</v>
      </c>
      <c r="G103" s="37">
        <v>178174.72</v>
      </c>
      <c r="H103" s="106">
        <v>1352240.9</v>
      </c>
    </row>
    <row r="104" spans="1:8">
      <c r="A104" s="93" t="s">
        <v>245</v>
      </c>
      <c r="B104" s="81">
        <v>516382.31</v>
      </c>
      <c r="C104" s="81">
        <v>3634.18</v>
      </c>
      <c r="D104" s="81">
        <v>747468.1</v>
      </c>
      <c r="E104" s="81">
        <v>0</v>
      </c>
      <c r="F104" s="81">
        <v>60615.85</v>
      </c>
      <c r="G104" s="81">
        <v>173135.18</v>
      </c>
      <c r="H104" s="106">
        <v>1501235.62</v>
      </c>
    </row>
    <row r="105" spans="1:8">
      <c r="A105" s="93" t="s">
        <v>248</v>
      </c>
      <c r="B105" s="37">
        <v>461120.3</v>
      </c>
      <c r="C105" s="37">
        <v>5384.64</v>
      </c>
      <c r="D105" s="37">
        <v>613461.37</v>
      </c>
      <c r="E105" s="37">
        <v>0</v>
      </c>
      <c r="F105" s="37">
        <v>27975.19</v>
      </c>
      <c r="G105" s="37">
        <v>319236.15999999997</v>
      </c>
      <c r="H105" s="106">
        <v>1427177.66</v>
      </c>
    </row>
    <row r="106" spans="1:8" ht="15.75" thickBot="1">
      <c r="A106" s="93" t="s">
        <v>252</v>
      </c>
      <c r="B106" s="37">
        <v>479638.98</v>
      </c>
      <c r="C106" s="37">
        <v>8219.07</v>
      </c>
      <c r="D106" s="81">
        <v>1136741.43</v>
      </c>
      <c r="E106" s="37">
        <v>0</v>
      </c>
      <c r="F106" s="37">
        <v>27684.44</v>
      </c>
      <c r="G106" s="37">
        <v>268594.39</v>
      </c>
      <c r="H106" s="106">
        <v>1920878.31</v>
      </c>
    </row>
    <row r="107" spans="1:8" ht="15.75" thickTop="1">
      <c r="A107" s="144"/>
      <c r="B107" s="120">
        <f t="shared" ref="B107:H107" si="7">SUBTOTAL(109,B95:B106)</f>
        <v>5666052.7300000004</v>
      </c>
      <c r="C107" s="120">
        <f t="shared" si="7"/>
        <v>45028.3</v>
      </c>
      <c r="D107" s="120">
        <f t="shared" si="7"/>
        <v>8074715.9299999997</v>
      </c>
      <c r="E107" s="120">
        <f t="shared" si="7"/>
        <v>0</v>
      </c>
      <c r="F107" s="120">
        <f t="shared" si="7"/>
        <v>397284.21</v>
      </c>
      <c r="G107" s="120">
        <f t="shared" si="7"/>
        <v>2845283.35</v>
      </c>
      <c r="H107" s="121">
        <f t="shared" si="7"/>
        <v>17028364.52</v>
      </c>
    </row>
    <row r="108" spans="1:8">
      <c r="A108" s="144" t="s">
        <v>258</v>
      </c>
      <c r="B108" s="138">
        <v>445847.19</v>
      </c>
      <c r="C108" s="138">
        <v>4732.8999999999996</v>
      </c>
      <c r="D108" s="138">
        <v>790667.3</v>
      </c>
      <c r="E108" s="138">
        <v>0</v>
      </c>
      <c r="F108" s="138">
        <v>42243.88</v>
      </c>
      <c r="G108" s="138">
        <v>247017.57</v>
      </c>
      <c r="H108" s="138">
        <f>SUM(Tabla9[[#This Row],[ 0201100000]:[ 0202300000]])</f>
        <v>1530508.84</v>
      </c>
    </row>
    <row r="109" spans="1:8" s="134" customFormat="1">
      <c r="A109" s="144" t="s">
        <v>260</v>
      </c>
      <c r="B109" s="138">
        <v>460155.6</v>
      </c>
      <c r="C109" s="138">
        <v>6017.53</v>
      </c>
      <c r="D109" s="138">
        <v>719968.97</v>
      </c>
      <c r="E109" s="138">
        <v>0</v>
      </c>
      <c r="F109" s="138">
        <v>63813.22</v>
      </c>
      <c r="G109" s="138">
        <v>204727.8</v>
      </c>
      <c r="H109" s="138">
        <f>SUM(Tabla9[[#This Row],[ 0201100000]:[ 0202300000]])</f>
        <v>1454683.12</v>
      </c>
    </row>
    <row r="110" spans="1:8" s="134" customFormat="1">
      <c r="A110" s="144" t="s">
        <v>372</v>
      </c>
      <c r="B110" s="138">
        <v>490680.63</v>
      </c>
      <c r="C110" s="138">
        <v>10924.45</v>
      </c>
      <c r="D110" s="138">
        <v>868318.6</v>
      </c>
      <c r="E110" s="138">
        <v>0</v>
      </c>
      <c r="F110" s="138">
        <v>25491.26</v>
      </c>
      <c r="G110" s="138">
        <v>220738.01</v>
      </c>
      <c r="H110" s="138">
        <f>SUM(Tabla9[[#This Row],[ 0201100000]:[ 0202300000]])</f>
        <v>1616152.95</v>
      </c>
    </row>
    <row r="111" spans="1:8" s="134" customFormat="1">
      <c r="A111" s="144" t="s">
        <v>407</v>
      </c>
      <c r="B111" s="138">
        <v>493834.67</v>
      </c>
      <c r="C111" s="138">
        <v>1947.38</v>
      </c>
      <c r="D111" s="138">
        <v>634673.36</v>
      </c>
      <c r="E111" s="138">
        <v>0</v>
      </c>
      <c r="F111" s="138">
        <v>17175.04</v>
      </c>
      <c r="G111" s="138">
        <v>239261.72</v>
      </c>
      <c r="H111" s="138">
        <f>SUM(Tabla9[[#This Row],[ 0201100000]:[ 0202300000]])</f>
        <v>1386892.17</v>
      </c>
    </row>
    <row r="112" spans="1:8" s="134" customFormat="1">
      <c r="A112" s="144" t="s">
        <v>409</v>
      </c>
      <c r="B112" s="138">
        <v>465922.74</v>
      </c>
      <c r="C112" s="138">
        <v>6360.87</v>
      </c>
      <c r="D112" s="138">
        <v>1026022.82</v>
      </c>
      <c r="E112" s="138">
        <v>0</v>
      </c>
      <c r="F112" s="138">
        <v>41567.22</v>
      </c>
      <c r="G112" s="138">
        <v>242865.35</v>
      </c>
      <c r="H112" s="138">
        <f>SUM(Tabla9[[#This Row],[ 0201100000]:[ 0202300000]])</f>
        <v>1782739</v>
      </c>
    </row>
    <row r="113" spans="1:8" s="134" customFormat="1">
      <c r="A113" s="144" t="s">
        <v>411</v>
      </c>
      <c r="B113" s="138">
        <v>506431.32</v>
      </c>
      <c r="C113" s="138">
        <v>4839.6400000000003</v>
      </c>
      <c r="D113" s="138">
        <v>862591.47</v>
      </c>
      <c r="E113" s="138">
        <v>0</v>
      </c>
      <c r="F113" s="138">
        <v>38182.480000000003</v>
      </c>
      <c r="G113" s="138">
        <v>231847.82</v>
      </c>
      <c r="H113" s="138">
        <f>SUM(Tabla9[[#This Row],[ 0201100000]:[ 0202300000]])</f>
        <v>1643892.73</v>
      </c>
    </row>
    <row r="114" spans="1:8" s="134" customFormat="1">
      <c r="A114" s="144" t="s">
        <v>413</v>
      </c>
      <c r="B114" s="138">
        <v>597145.31999999995</v>
      </c>
      <c r="C114" s="138">
        <v>8057.31</v>
      </c>
      <c r="D114" s="138">
        <v>871453.38</v>
      </c>
      <c r="E114" s="138">
        <v>0</v>
      </c>
      <c r="F114" s="138">
        <v>34320.120000000003</v>
      </c>
      <c r="G114" s="138">
        <v>213409.09</v>
      </c>
      <c r="H114" s="138">
        <f>SUM(Tabla9[[#This Row],[ 0201100000]:[ 0202300000]])</f>
        <v>1724385.2200000002</v>
      </c>
    </row>
    <row r="115" spans="1:8" s="134" customFormat="1">
      <c r="A115" s="144" t="s">
        <v>415</v>
      </c>
      <c r="B115" s="138">
        <v>630990.5</v>
      </c>
      <c r="C115" s="138">
        <v>4463.3500000000004</v>
      </c>
      <c r="D115" s="138">
        <v>885903.08</v>
      </c>
      <c r="E115" s="138">
        <v>0</v>
      </c>
      <c r="F115" s="138">
        <v>56000.6</v>
      </c>
      <c r="G115" s="138">
        <v>207228.09</v>
      </c>
      <c r="H115" s="138">
        <f>SUM(Tabla9[[#This Row],[ 0201100000]:[ 0202300000]])</f>
        <v>1784585.62</v>
      </c>
    </row>
    <row r="116" spans="1:8" s="134" customFormat="1">
      <c r="A116" s="144" t="s">
        <v>424</v>
      </c>
      <c r="B116" s="138">
        <v>473239.99</v>
      </c>
      <c r="C116" s="138">
        <v>6981.74</v>
      </c>
      <c r="D116" s="138">
        <v>856615.32</v>
      </c>
      <c r="E116" s="138">
        <v>0</v>
      </c>
      <c r="F116" s="138">
        <v>24921.759999999998</v>
      </c>
      <c r="G116" s="138">
        <v>177790.91</v>
      </c>
      <c r="H116" s="138">
        <f>SUM(Tabla9[[#This Row],[ 0201100000]:[ 0202300000]])</f>
        <v>1539549.7199999997</v>
      </c>
    </row>
    <row r="117" spans="1:8" s="134" customFormat="1">
      <c r="A117" s="144" t="s">
        <v>426</v>
      </c>
      <c r="B117" s="138">
        <v>646339.99</v>
      </c>
      <c r="C117" s="138">
        <v>11243.15</v>
      </c>
      <c r="D117" s="138">
        <v>971558.25</v>
      </c>
      <c r="E117" s="138">
        <v>0</v>
      </c>
      <c r="F117" s="138">
        <v>66036.070000000007</v>
      </c>
      <c r="G117" s="138">
        <v>296817.2</v>
      </c>
      <c r="H117" s="138">
        <f>SUM(Tabla9[[#This Row],[ 0201100000]:[ 0202300000]])</f>
        <v>1991994.6600000001</v>
      </c>
    </row>
    <row r="118" spans="1:8" s="134" customFormat="1">
      <c r="A118" s="144" t="s">
        <v>428</v>
      </c>
      <c r="B118" s="138">
        <v>510102.03</v>
      </c>
      <c r="C118" s="138">
        <v>13645.9</v>
      </c>
      <c r="D118" s="138">
        <v>977174.65</v>
      </c>
      <c r="E118" s="138">
        <v>0</v>
      </c>
      <c r="F118" s="138">
        <v>141903.79</v>
      </c>
      <c r="G118" s="138">
        <v>264977.5</v>
      </c>
      <c r="H118" s="138">
        <f>SUM(Tabla9[[#This Row],[ 0201100000]:[ 0202300000]])</f>
        <v>1907803.87</v>
      </c>
    </row>
    <row r="119" spans="1:8" s="134" customFormat="1">
      <c r="A119" s="144" t="s">
        <v>430</v>
      </c>
      <c r="B119" s="138">
        <v>335107.53000000003</v>
      </c>
      <c r="C119" s="138">
        <v>11073.61</v>
      </c>
      <c r="D119" s="138">
        <v>1398125.06</v>
      </c>
      <c r="E119" s="138">
        <v>0</v>
      </c>
      <c r="F119" s="138">
        <v>103048.37</v>
      </c>
      <c r="G119" s="138">
        <v>307162.71000000002</v>
      </c>
      <c r="H119" s="138">
        <v>2154517.2799999998</v>
      </c>
    </row>
    <row r="120" spans="1:8" s="134" customFormat="1">
      <c r="A120" s="150"/>
      <c r="B120" s="122">
        <f>+SUM(B108:B119)</f>
        <v>6055797.5100000007</v>
      </c>
      <c r="C120" s="122">
        <f t="shared" ref="C120:H120" si="8">+SUM(C108:C119)</f>
        <v>90287.829999999987</v>
      </c>
      <c r="D120" s="122">
        <f t="shared" si="8"/>
        <v>10863072.260000002</v>
      </c>
      <c r="E120" s="122">
        <f t="shared" si="8"/>
        <v>0</v>
      </c>
      <c r="F120" s="122">
        <f t="shared" si="8"/>
        <v>654703.81000000006</v>
      </c>
      <c r="G120" s="122">
        <f t="shared" si="8"/>
        <v>2853843.77</v>
      </c>
      <c r="H120" s="122">
        <f t="shared" si="8"/>
        <v>20517705.180000003</v>
      </c>
    </row>
    <row r="121" spans="1:8" s="134" customFormat="1">
      <c r="A121" s="141" t="s">
        <v>434</v>
      </c>
      <c r="B121" s="169">
        <v>478650.06</v>
      </c>
      <c r="C121" s="169">
        <v>8713.68</v>
      </c>
      <c r="D121" s="169">
        <v>922357.66</v>
      </c>
      <c r="E121" s="169">
        <v>0</v>
      </c>
      <c r="F121" s="169">
        <v>73602.52</v>
      </c>
      <c r="G121" s="169">
        <v>308588.75</v>
      </c>
      <c r="H121" s="151">
        <v>1791912.67</v>
      </c>
    </row>
    <row r="122" spans="1:8" s="134" customFormat="1">
      <c r="A122" s="141" t="s">
        <v>438</v>
      </c>
      <c r="B122" s="138">
        <v>442275.43</v>
      </c>
      <c r="C122" s="138">
        <v>11831.4</v>
      </c>
      <c r="D122" s="138">
        <v>868251.4</v>
      </c>
      <c r="E122" s="169">
        <v>0</v>
      </c>
      <c r="F122" s="138">
        <v>46983.15</v>
      </c>
      <c r="G122" s="138">
        <v>238467.39</v>
      </c>
      <c r="H122" s="81">
        <v>1607808.77</v>
      </c>
    </row>
    <row r="123" spans="1:8" s="134" customFormat="1">
      <c r="A123" s="141" t="s">
        <v>441</v>
      </c>
      <c r="B123" s="81">
        <v>480196.08</v>
      </c>
      <c r="C123" s="81">
        <v>9028.23</v>
      </c>
      <c r="D123" s="81">
        <v>961126.78</v>
      </c>
      <c r="E123" s="81">
        <v>0</v>
      </c>
      <c r="F123" s="81">
        <v>88443.79</v>
      </c>
      <c r="G123" s="81">
        <v>335858.71</v>
      </c>
      <c r="H123" s="81">
        <v>1874653.59</v>
      </c>
    </row>
    <row r="124" spans="1:8" s="134" customFormat="1">
      <c r="A124" s="141" t="s">
        <v>452</v>
      </c>
      <c r="B124" s="81">
        <v>565648.43000000005</v>
      </c>
      <c r="C124" s="81">
        <v>6205.11</v>
      </c>
      <c r="D124" s="81">
        <v>882368.99</v>
      </c>
      <c r="E124" s="81">
        <v>0</v>
      </c>
      <c r="F124" s="81">
        <v>89867.23</v>
      </c>
      <c r="G124" s="81">
        <v>311471.48</v>
      </c>
      <c r="H124" s="81">
        <v>1855561.24</v>
      </c>
    </row>
    <row r="125" spans="1:8" s="134" customFormat="1">
      <c r="A125" s="141" t="s">
        <v>457</v>
      </c>
      <c r="B125" s="81">
        <v>403462.93</v>
      </c>
      <c r="C125" s="81">
        <v>9855.3700000000008</v>
      </c>
      <c r="D125" s="81">
        <v>1046070.63</v>
      </c>
      <c r="E125" s="81">
        <v>0</v>
      </c>
      <c r="F125" s="81">
        <v>134356.95000000001</v>
      </c>
      <c r="G125" s="81">
        <v>277471.81</v>
      </c>
      <c r="H125" s="81">
        <v>1871217.69</v>
      </c>
    </row>
    <row r="126" spans="1:8" s="134" customFormat="1">
      <c r="A126" s="141" t="s">
        <v>461</v>
      </c>
      <c r="B126" s="81">
        <v>535501.27</v>
      </c>
      <c r="C126" s="81">
        <v>15459.06</v>
      </c>
      <c r="D126" s="81">
        <v>1181200.29</v>
      </c>
      <c r="E126" s="81">
        <v>0</v>
      </c>
      <c r="F126" s="81">
        <v>104852.22</v>
      </c>
      <c r="G126" s="81">
        <v>320343.13</v>
      </c>
      <c r="H126" s="81">
        <v>2157355.9700000002</v>
      </c>
    </row>
    <row r="127" spans="1:8" s="134" customFormat="1">
      <c r="A127" s="141" t="s">
        <v>464</v>
      </c>
      <c r="B127" s="81">
        <v>515112.57</v>
      </c>
      <c r="C127" s="81">
        <v>5612.69</v>
      </c>
      <c r="D127" s="81">
        <v>1219680.92</v>
      </c>
      <c r="E127" s="81">
        <v>0</v>
      </c>
      <c r="F127" s="81">
        <v>90189.31</v>
      </c>
      <c r="G127" s="81">
        <v>411891.38</v>
      </c>
      <c r="H127" s="81">
        <v>2242486.87</v>
      </c>
    </row>
    <row r="128" spans="1:8" s="134" customFormat="1">
      <c r="A128" s="141" t="s">
        <v>465</v>
      </c>
      <c r="B128" s="81">
        <v>447516.37</v>
      </c>
      <c r="C128" s="81">
        <v>9217.2900000000009</v>
      </c>
      <c r="D128" s="81">
        <v>967493.07</v>
      </c>
      <c r="E128" s="81">
        <v>0</v>
      </c>
      <c r="F128" s="81">
        <v>98274.94</v>
      </c>
      <c r="G128" s="81">
        <v>334133.46000000002</v>
      </c>
      <c r="H128" s="81">
        <v>1856635.13</v>
      </c>
    </row>
    <row r="129" spans="1:8" s="134" customFormat="1">
      <c r="A129" s="141" t="s">
        <v>468</v>
      </c>
      <c r="B129" s="81">
        <v>482277.81</v>
      </c>
      <c r="C129" s="81">
        <v>18657.22</v>
      </c>
      <c r="D129" s="81">
        <v>924098.54</v>
      </c>
      <c r="E129" s="81">
        <v>0</v>
      </c>
      <c r="F129" s="81">
        <v>90078.69</v>
      </c>
      <c r="G129" s="81">
        <v>408008.04</v>
      </c>
      <c r="H129" s="81">
        <v>1923120.3</v>
      </c>
    </row>
    <row r="130" spans="1:8" s="134" customFormat="1">
      <c r="A130" s="141" t="s">
        <v>471</v>
      </c>
      <c r="B130" s="81">
        <v>513209.29</v>
      </c>
      <c r="C130" s="81">
        <v>10063.36</v>
      </c>
      <c r="D130" s="81">
        <v>891161.21</v>
      </c>
      <c r="E130" s="81">
        <v>0</v>
      </c>
      <c r="F130" s="81">
        <v>96113.65</v>
      </c>
      <c r="G130" s="81">
        <v>468114.15</v>
      </c>
      <c r="H130" s="81">
        <v>1978661.66</v>
      </c>
    </row>
    <row r="131" spans="1:8" s="134" customFormat="1">
      <c r="A131" s="141" t="s">
        <v>474</v>
      </c>
      <c r="B131" s="81">
        <v>515572.52</v>
      </c>
      <c r="C131" s="81">
        <v>5134.3999999999996</v>
      </c>
      <c r="D131" s="81">
        <v>1084269.51</v>
      </c>
      <c r="E131" s="81">
        <v>0</v>
      </c>
      <c r="F131" s="81">
        <v>186226.27</v>
      </c>
      <c r="G131" s="81">
        <v>382538.61</v>
      </c>
      <c r="H131" s="81">
        <v>2173741.31</v>
      </c>
    </row>
    <row r="132" spans="1:8" s="134" customFormat="1">
      <c r="A132" s="141" t="s">
        <v>479</v>
      </c>
      <c r="B132" s="81">
        <v>456130.25</v>
      </c>
      <c r="C132" s="81">
        <v>11359.55</v>
      </c>
      <c r="D132" s="81">
        <v>1410534.05</v>
      </c>
      <c r="E132" s="81">
        <v>0</v>
      </c>
      <c r="F132" s="81">
        <v>170119.59</v>
      </c>
      <c r="G132" s="81">
        <v>469331.18</v>
      </c>
      <c r="H132" s="81">
        <v>2517474.62</v>
      </c>
    </row>
    <row r="133" spans="1:8" s="134" customFormat="1">
      <c r="A133" s="150"/>
      <c r="B133" s="122">
        <f>+SUM(B121:B132)</f>
        <v>5835553.0099999998</v>
      </c>
      <c r="C133" s="122">
        <f t="shared" ref="C133:H133" si="9">+SUM(C121:C132)</f>
        <v>121137.35999999999</v>
      </c>
      <c r="D133" s="122">
        <f t="shared" si="9"/>
        <v>12358613.050000003</v>
      </c>
      <c r="E133" s="122">
        <f t="shared" si="9"/>
        <v>0</v>
      </c>
      <c r="F133" s="122">
        <f t="shared" si="9"/>
        <v>1269108.3099999998</v>
      </c>
      <c r="G133" s="122">
        <f t="shared" si="9"/>
        <v>4266218.09</v>
      </c>
      <c r="H133" s="122">
        <f t="shared" si="9"/>
        <v>23850629.82</v>
      </c>
    </row>
    <row r="134" spans="1:8" s="134" customFormat="1">
      <c r="A134" s="144" t="s">
        <v>484</v>
      </c>
      <c r="B134" s="226">
        <v>448991.93</v>
      </c>
      <c r="C134" s="226">
        <v>4058.4</v>
      </c>
      <c r="D134" s="219">
        <v>1170678.99</v>
      </c>
      <c r="E134" s="226">
        <v>0</v>
      </c>
      <c r="F134" s="226">
        <v>110648.75</v>
      </c>
      <c r="G134" s="226">
        <v>304057.90000000002</v>
      </c>
      <c r="H134" s="227">
        <v>2038435.97</v>
      </c>
    </row>
    <row r="135" spans="1:8" s="134" customFormat="1">
      <c r="A135" s="144" t="s">
        <v>486</v>
      </c>
      <c r="B135" s="195">
        <v>451934.74</v>
      </c>
      <c r="C135" s="195">
        <v>4168.51</v>
      </c>
      <c r="D135" s="195">
        <v>1096656.8500000001</v>
      </c>
      <c r="E135" s="195">
        <v>0</v>
      </c>
      <c r="F135" s="195">
        <v>82142.990000000005</v>
      </c>
      <c r="G135" s="195">
        <v>349261.73</v>
      </c>
      <c r="H135" s="196">
        <v>1984164.82</v>
      </c>
    </row>
    <row r="136" spans="1:8" s="134" customFormat="1">
      <c r="A136" s="144" t="s">
        <v>488</v>
      </c>
      <c r="B136" s="81">
        <v>483179.66</v>
      </c>
      <c r="C136" s="81">
        <v>9150.57</v>
      </c>
      <c r="D136" s="81">
        <v>1115853.22</v>
      </c>
      <c r="E136" s="81">
        <v>0</v>
      </c>
      <c r="F136" s="81">
        <v>160227.1</v>
      </c>
      <c r="G136" s="81">
        <v>404116.58</v>
      </c>
      <c r="H136" s="106">
        <v>2172527.13</v>
      </c>
    </row>
    <row r="137" spans="1:8" s="134" customFormat="1">
      <c r="A137" s="144" t="s">
        <v>490</v>
      </c>
      <c r="B137" s="195">
        <v>461878.36</v>
      </c>
      <c r="C137" s="195">
        <v>8634.2999999999993</v>
      </c>
      <c r="D137" s="195">
        <v>1102031.06</v>
      </c>
      <c r="E137" s="195">
        <v>0</v>
      </c>
      <c r="F137" s="195">
        <v>121485.24</v>
      </c>
      <c r="G137" s="195">
        <v>297782.58</v>
      </c>
      <c r="H137" s="196">
        <v>1991811.54</v>
      </c>
    </row>
    <row r="138" spans="1:8" s="134" customFormat="1">
      <c r="A138" s="144" t="s">
        <v>493</v>
      </c>
      <c r="B138" s="138">
        <v>745641.61</v>
      </c>
      <c r="C138" s="138">
        <v>8432.84</v>
      </c>
      <c r="D138" s="81">
        <v>1892154.67</v>
      </c>
      <c r="E138" s="138">
        <v>0</v>
      </c>
      <c r="F138" s="138">
        <v>234413.49</v>
      </c>
      <c r="G138" s="138">
        <v>585104.23</v>
      </c>
      <c r="H138" s="106">
        <v>3465746.84</v>
      </c>
    </row>
    <row r="139" spans="1:8" s="134" customFormat="1">
      <c r="A139" s="144" t="s">
        <v>495</v>
      </c>
      <c r="B139" s="195">
        <v>790951.41</v>
      </c>
      <c r="C139" s="195">
        <v>17927.400000000001</v>
      </c>
      <c r="D139" s="195">
        <v>1524855.93</v>
      </c>
      <c r="E139" s="74">
        <v>0</v>
      </c>
      <c r="F139" s="195">
        <v>114563.68</v>
      </c>
      <c r="G139" s="195">
        <v>587858.76</v>
      </c>
      <c r="H139" s="196">
        <v>3036157.18</v>
      </c>
    </row>
    <row r="140" spans="1:8" s="134" customFormat="1">
      <c r="A140" s="144" t="s">
        <v>497</v>
      </c>
      <c r="B140" s="138">
        <v>763405.89</v>
      </c>
      <c r="C140" s="138">
        <v>13291.67</v>
      </c>
      <c r="D140" s="81">
        <v>2094686.57</v>
      </c>
      <c r="E140" s="138">
        <v>0</v>
      </c>
      <c r="F140" s="138">
        <v>229595.14</v>
      </c>
      <c r="G140" s="138">
        <v>714538.12</v>
      </c>
      <c r="H140" s="106">
        <v>3815517.39</v>
      </c>
    </row>
    <row r="141" spans="1:8" s="134" customFormat="1">
      <c r="A141" s="144" t="s">
        <v>501</v>
      </c>
      <c r="B141" s="195">
        <v>851886.01</v>
      </c>
      <c r="C141" s="195">
        <v>13634.66</v>
      </c>
      <c r="D141" s="195">
        <v>1657714.28</v>
      </c>
      <c r="E141" s="195">
        <v>0</v>
      </c>
      <c r="F141" s="195">
        <v>219432.3</v>
      </c>
      <c r="G141" s="195">
        <v>607890.41</v>
      </c>
      <c r="H141" s="196">
        <v>3350557.66</v>
      </c>
    </row>
    <row r="142" spans="1:8" s="134" customFormat="1">
      <c r="A142" s="144" t="s">
        <v>504</v>
      </c>
      <c r="B142" s="81">
        <v>753633.92</v>
      </c>
      <c r="C142" s="81">
        <v>25209.72</v>
      </c>
      <c r="D142" s="81">
        <v>1390190.36</v>
      </c>
      <c r="E142" s="81">
        <v>0</v>
      </c>
      <c r="F142" s="81">
        <v>188475.84</v>
      </c>
      <c r="G142" s="81">
        <v>704596.01</v>
      </c>
      <c r="H142" s="106">
        <v>3062105.85</v>
      </c>
    </row>
    <row r="143" spans="1:8" s="134" customFormat="1">
      <c r="A143" s="144" t="s">
        <v>507</v>
      </c>
      <c r="B143" s="195">
        <v>856071.92</v>
      </c>
      <c r="C143" s="195">
        <v>11839.44</v>
      </c>
      <c r="D143" s="195">
        <v>1742281.38</v>
      </c>
      <c r="E143" s="195">
        <v>0</v>
      </c>
      <c r="F143" s="195">
        <v>302546.27</v>
      </c>
      <c r="G143" s="195">
        <v>840269.19</v>
      </c>
      <c r="H143" s="196">
        <v>3753008.2</v>
      </c>
    </row>
    <row r="144" spans="1:8" s="134" customFormat="1">
      <c r="A144" s="144" t="s">
        <v>510</v>
      </c>
      <c r="B144" s="81">
        <v>878805.19</v>
      </c>
      <c r="C144" s="81">
        <v>4398.03</v>
      </c>
      <c r="D144" s="81">
        <v>1603799.32</v>
      </c>
      <c r="E144" s="81">
        <v>0</v>
      </c>
      <c r="F144" s="81">
        <v>151162.01999999999</v>
      </c>
      <c r="G144" s="81">
        <v>706437.54</v>
      </c>
      <c r="H144" s="106">
        <v>3344602.1</v>
      </c>
    </row>
    <row r="145" spans="1:8" s="134" customFormat="1">
      <c r="A145" s="144" t="s">
        <v>512</v>
      </c>
      <c r="B145" s="195">
        <v>844202.9</v>
      </c>
      <c r="C145" s="195">
        <v>8821.2000000000007</v>
      </c>
      <c r="D145" s="195">
        <v>2150850.2599999998</v>
      </c>
      <c r="E145" s="195">
        <v>0</v>
      </c>
      <c r="F145" s="195">
        <v>193165</v>
      </c>
      <c r="G145" s="195">
        <v>663875.71</v>
      </c>
      <c r="H145" s="196">
        <v>3860915.07</v>
      </c>
    </row>
    <row r="146" spans="1:8" s="134" customFormat="1">
      <c r="A146" s="150"/>
      <c r="B146" s="122">
        <f>+SUM(B134:B145)</f>
        <v>8330583.540000001</v>
      </c>
      <c r="C146" s="122">
        <f t="shared" ref="C146:H146" si="10">+SUM(C134:C145)</f>
        <v>129566.74</v>
      </c>
      <c r="D146" s="122">
        <f t="shared" si="10"/>
        <v>18541752.890000001</v>
      </c>
      <c r="E146" s="122">
        <f t="shared" si="10"/>
        <v>0</v>
      </c>
      <c r="F146" s="122">
        <f t="shared" si="10"/>
        <v>2107857.8200000003</v>
      </c>
      <c r="G146" s="122">
        <f t="shared" si="10"/>
        <v>6765788.7599999998</v>
      </c>
      <c r="H146" s="122">
        <f t="shared" si="10"/>
        <v>35875549.75</v>
      </c>
    </row>
    <row r="147" spans="1:8" s="134" customFormat="1">
      <c r="A147" s="144" t="s">
        <v>514</v>
      </c>
      <c r="B147" s="81">
        <v>649262.84</v>
      </c>
      <c r="C147" s="81">
        <v>10069.17</v>
      </c>
      <c r="D147" s="81">
        <v>1952769.93</v>
      </c>
      <c r="E147" s="81">
        <v>0</v>
      </c>
      <c r="F147" s="81">
        <v>172834.92</v>
      </c>
      <c r="G147" s="81">
        <v>478174.12</v>
      </c>
      <c r="H147" s="106">
        <v>3263110.98</v>
      </c>
    </row>
    <row r="148" spans="1:8" s="134" customFormat="1">
      <c r="A148" s="144" t="s">
        <v>516</v>
      </c>
      <c r="B148" s="195">
        <v>654652.09</v>
      </c>
      <c r="C148" s="195">
        <v>16289.33</v>
      </c>
      <c r="D148" s="195">
        <v>1799065.8</v>
      </c>
      <c r="E148" s="195">
        <v>0</v>
      </c>
      <c r="F148" s="195">
        <v>290235.59000000003</v>
      </c>
      <c r="G148" s="195">
        <v>533417.81999999995</v>
      </c>
      <c r="H148" s="196">
        <v>3293660.63</v>
      </c>
    </row>
    <row r="149" spans="1:8" s="134" customFormat="1">
      <c r="A149" s="144" t="s">
        <v>517</v>
      </c>
      <c r="B149" s="81">
        <v>877465.21</v>
      </c>
      <c r="C149" s="81">
        <v>9529.61</v>
      </c>
      <c r="D149" s="81">
        <v>1868970.34</v>
      </c>
      <c r="E149" s="81">
        <v>0</v>
      </c>
      <c r="F149" s="81">
        <v>188081.87</v>
      </c>
      <c r="G149" s="81">
        <v>566905.11</v>
      </c>
      <c r="H149" s="106">
        <v>3510952.14</v>
      </c>
    </row>
    <row r="150" spans="1:8" s="134" customFormat="1">
      <c r="A150" s="144" t="s">
        <v>523</v>
      </c>
      <c r="B150" s="195">
        <v>753793.69</v>
      </c>
      <c r="C150" s="195">
        <v>6894.87</v>
      </c>
      <c r="D150" s="195">
        <v>857164.49</v>
      </c>
      <c r="E150" s="195">
        <v>0</v>
      </c>
      <c r="F150" s="195">
        <v>181190.87</v>
      </c>
      <c r="G150" s="195">
        <v>503745.02</v>
      </c>
      <c r="H150" s="196">
        <v>2302788.94</v>
      </c>
    </row>
    <row r="151" spans="1:8" s="134" customFormat="1">
      <c r="A151" s="144" t="s">
        <v>528</v>
      </c>
      <c r="B151" s="81">
        <v>891370.94</v>
      </c>
      <c r="C151" s="81">
        <v>6277.74</v>
      </c>
      <c r="D151" s="81">
        <v>1322597.1000000001</v>
      </c>
      <c r="E151" s="81">
        <v>0</v>
      </c>
      <c r="F151" s="81">
        <v>317182.40000000002</v>
      </c>
      <c r="G151" s="81">
        <v>675556.28</v>
      </c>
      <c r="H151" s="106">
        <v>3212984.46</v>
      </c>
    </row>
    <row r="152" spans="1:8" s="134" customFormat="1">
      <c r="A152" s="144" t="s">
        <v>529</v>
      </c>
      <c r="B152" s="195">
        <v>448480.24</v>
      </c>
      <c r="C152" s="195">
        <v>12260.81</v>
      </c>
      <c r="D152" s="195">
        <v>1227074.29</v>
      </c>
      <c r="E152" s="195">
        <v>0</v>
      </c>
      <c r="F152" s="195">
        <v>261986.78</v>
      </c>
      <c r="G152" s="195">
        <v>697389.97</v>
      </c>
      <c r="H152" s="196">
        <v>2647192.09</v>
      </c>
    </row>
    <row r="153" spans="1:8" s="134" customFormat="1">
      <c r="A153" s="144" t="s">
        <v>530</v>
      </c>
      <c r="B153" s="81">
        <v>531274.28</v>
      </c>
      <c r="C153" s="81">
        <v>17721.05</v>
      </c>
      <c r="D153" s="81">
        <v>1597227.16</v>
      </c>
      <c r="E153" s="81">
        <v>0</v>
      </c>
      <c r="F153" s="81">
        <v>330056.96000000002</v>
      </c>
      <c r="G153" s="81">
        <v>834117.13</v>
      </c>
      <c r="H153" s="106">
        <v>3310396.58</v>
      </c>
    </row>
    <row r="154" spans="1:8" s="134" customFormat="1">
      <c r="A154" s="144" t="s">
        <v>534</v>
      </c>
      <c r="B154" s="195">
        <v>525230.97</v>
      </c>
      <c r="C154" s="195">
        <v>10105.69</v>
      </c>
      <c r="D154" s="195">
        <v>1046009.7</v>
      </c>
      <c r="E154" s="195">
        <v>0</v>
      </c>
      <c r="F154" s="195">
        <v>231822.1</v>
      </c>
      <c r="G154" s="195">
        <v>636974.81000000006</v>
      </c>
      <c r="H154" s="196">
        <v>2450143.27</v>
      </c>
    </row>
    <row r="155" spans="1:8" s="134" customFormat="1">
      <c r="A155" s="144" t="s">
        <v>535</v>
      </c>
      <c r="B155" s="81">
        <v>546369.12</v>
      </c>
      <c r="C155" s="81">
        <v>5649.5</v>
      </c>
      <c r="D155" s="81">
        <v>1462482.97</v>
      </c>
      <c r="E155" s="81">
        <v>0</v>
      </c>
      <c r="F155" s="81">
        <v>319199.93</v>
      </c>
      <c r="G155" s="81">
        <v>655891.32999999996</v>
      </c>
      <c r="H155" s="106">
        <v>2989592.85</v>
      </c>
    </row>
    <row r="156" spans="1:8" s="134" customFormat="1">
      <c r="A156" s="144" t="s">
        <v>536</v>
      </c>
      <c r="B156" s="195">
        <v>394550.28</v>
      </c>
      <c r="C156" s="195">
        <v>14196.58</v>
      </c>
      <c r="D156" s="195">
        <v>1448962.34</v>
      </c>
      <c r="E156" s="195">
        <v>0</v>
      </c>
      <c r="F156" s="195">
        <v>219808.36</v>
      </c>
      <c r="G156" s="195">
        <v>796773.91</v>
      </c>
      <c r="H156" s="196">
        <v>2874291.47</v>
      </c>
    </row>
    <row r="157" spans="1:8" s="134" customFormat="1">
      <c r="A157" s="144" t="s">
        <v>544</v>
      </c>
      <c r="B157" s="105">
        <v>406647.39</v>
      </c>
      <c r="C157" s="105">
        <v>4812.2</v>
      </c>
      <c r="D157" s="105">
        <v>1116632.81</v>
      </c>
      <c r="E157" s="105">
        <v>0</v>
      </c>
      <c r="F157" s="105">
        <v>171095.83</v>
      </c>
      <c r="G157" s="105">
        <v>690653.86</v>
      </c>
      <c r="H157" s="155">
        <v>2389842.09</v>
      </c>
    </row>
    <row r="158" spans="1:8" s="134" customFormat="1">
      <c r="A158" s="144" t="s">
        <v>546</v>
      </c>
      <c r="B158" s="195">
        <v>403484.26</v>
      </c>
      <c r="C158" s="195">
        <v>1649.87</v>
      </c>
      <c r="D158" s="195">
        <v>1417283.6</v>
      </c>
      <c r="E158" s="195">
        <v>0</v>
      </c>
      <c r="F158" s="195">
        <v>267570.68</v>
      </c>
      <c r="G158" s="195">
        <v>680902.22</v>
      </c>
      <c r="H158" s="196">
        <v>2770890.63</v>
      </c>
    </row>
    <row r="159" spans="1:8" s="134" customFormat="1">
      <c r="A159" s="150"/>
      <c r="B159" s="122">
        <f>+SUM(B147:B158)</f>
        <v>7082581.3099999996</v>
      </c>
      <c r="C159" s="122">
        <f t="shared" ref="C159:H159" si="11">+SUM(C147:C158)</f>
        <v>115456.42</v>
      </c>
      <c r="D159" s="122">
        <f t="shared" si="11"/>
        <v>17116240.530000001</v>
      </c>
      <c r="E159" s="122">
        <f t="shared" si="11"/>
        <v>0</v>
      </c>
      <c r="F159" s="122">
        <f t="shared" si="11"/>
        <v>2951066.29</v>
      </c>
      <c r="G159" s="122">
        <f t="shared" si="11"/>
        <v>7750501.5800000001</v>
      </c>
      <c r="H159" s="122">
        <f t="shared" si="11"/>
        <v>35015846.130000003</v>
      </c>
    </row>
    <row r="160" spans="1:8" s="134" customFormat="1">
      <c r="A160" s="144" t="s">
        <v>549</v>
      </c>
      <c r="B160" s="262">
        <v>407305.42</v>
      </c>
      <c r="C160" s="262">
        <v>5995.82</v>
      </c>
      <c r="D160" s="262">
        <v>1547180.88</v>
      </c>
      <c r="E160" s="262">
        <v>0</v>
      </c>
      <c r="F160" s="262">
        <v>276083.20000000001</v>
      </c>
      <c r="G160" s="262">
        <v>573631.93999999994</v>
      </c>
      <c r="H160" s="155">
        <v>2810197.26</v>
      </c>
    </row>
    <row r="161" spans="1:8" s="134" customFormat="1">
      <c r="A161" s="144" t="s">
        <v>566</v>
      </c>
      <c r="B161" s="267">
        <v>441775.5</v>
      </c>
      <c r="C161" s="267">
        <v>7782.76</v>
      </c>
      <c r="D161" s="267">
        <v>1549487.35</v>
      </c>
      <c r="E161" s="267">
        <v>0</v>
      </c>
      <c r="F161" s="267">
        <v>325127.44</v>
      </c>
      <c r="G161" s="267">
        <v>441349.77</v>
      </c>
      <c r="H161" s="196">
        <v>2765522.82</v>
      </c>
    </row>
    <row r="162" spans="1:8" s="134" customFormat="1">
      <c r="A162" s="144" t="s">
        <v>568</v>
      </c>
      <c r="B162" s="262">
        <v>445361.58</v>
      </c>
      <c r="C162" s="262">
        <v>23503.919999999998</v>
      </c>
      <c r="D162" s="262">
        <v>1553971.01</v>
      </c>
      <c r="E162" s="262">
        <v>0</v>
      </c>
      <c r="F162" s="262">
        <v>284084.03000000003</v>
      </c>
      <c r="G162" s="262">
        <v>588322.28</v>
      </c>
      <c r="H162" s="155">
        <v>2895242.82</v>
      </c>
    </row>
    <row r="163" spans="1:8" s="134" customFormat="1">
      <c r="A163" s="144" t="s">
        <v>570</v>
      </c>
      <c r="B163" s="267">
        <v>493416.82</v>
      </c>
      <c r="C163" s="267">
        <v>6720.7</v>
      </c>
      <c r="D163" s="267">
        <v>1299662.26</v>
      </c>
      <c r="E163" s="267">
        <v>0</v>
      </c>
      <c r="F163" s="267">
        <v>223137.94</v>
      </c>
      <c r="G163" s="267">
        <v>525063.36</v>
      </c>
      <c r="H163" s="196">
        <v>2548001.08</v>
      </c>
    </row>
    <row r="164" spans="1:8" s="134" customFormat="1">
      <c r="A164" s="144" t="s">
        <v>573</v>
      </c>
      <c r="B164" s="262">
        <v>481122.67</v>
      </c>
      <c r="C164" s="262">
        <v>20201.43</v>
      </c>
      <c r="D164" s="262">
        <v>1693923.82</v>
      </c>
      <c r="E164" s="262">
        <v>0</v>
      </c>
      <c r="F164" s="262">
        <v>355690.62</v>
      </c>
      <c r="G164" s="262">
        <v>798215.83</v>
      </c>
      <c r="H164" s="155">
        <v>3349154.37</v>
      </c>
    </row>
    <row r="165" spans="1:8" s="134" customFormat="1">
      <c r="A165" s="144" t="s">
        <v>578</v>
      </c>
      <c r="B165" s="267">
        <v>532307.6</v>
      </c>
      <c r="C165" s="267">
        <v>6442.77</v>
      </c>
      <c r="D165" s="267">
        <v>1559600</v>
      </c>
      <c r="E165" s="267">
        <v>0</v>
      </c>
      <c r="F165" s="267">
        <v>292680.03000000003</v>
      </c>
      <c r="G165" s="267">
        <v>697509.31</v>
      </c>
      <c r="H165" s="196">
        <v>3088539.71</v>
      </c>
    </row>
    <row r="166" spans="1:8" ht="18.75">
      <c r="A166" s="198" t="s">
        <v>576</v>
      </c>
      <c r="B166" s="67"/>
      <c r="C166" s="67"/>
      <c r="D166" s="67"/>
    </row>
    <row r="167" spans="1:8" s="134" customFormat="1" ht="14.25" customHeight="1">
      <c r="A167" s="70" t="s">
        <v>183</v>
      </c>
      <c r="B167" s="67"/>
      <c r="C167" s="67"/>
      <c r="D167" s="67"/>
      <c r="E167" s="67"/>
    </row>
  </sheetData>
  <sheetProtection password="9E07" sheet="1" objects="1" scenarios="1"/>
  <mergeCells count="1">
    <mergeCell ref="A1:H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GB-KGS</vt:lpstr>
      <vt:lpstr>GB-CIF</vt:lpstr>
      <vt:lpstr>HORTALIZAS-KGS</vt:lpstr>
      <vt:lpstr>HORTALIZAS-CIF</vt:lpstr>
      <vt:lpstr>FRUTAS-KGS</vt:lpstr>
      <vt:lpstr>FRUTAS-CIF</vt:lpstr>
      <vt:lpstr>LACTEOS-KGS</vt:lpstr>
      <vt:lpstr>LACTEOS-CIF</vt:lpstr>
      <vt:lpstr>CARNEBOVINO-KGS</vt:lpstr>
      <vt:lpstr>CARNEBOVINO-CIF</vt:lpstr>
      <vt:lpstr>CARNEPORCINO-KGS</vt:lpstr>
      <vt:lpstr>CARNEPORCINO-CIF</vt:lpstr>
      <vt:lpstr>CARNEAVES-KGS</vt:lpstr>
      <vt:lpstr>CARNEAVES-CIF</vt:lpstr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</dc:creator>
  <cp:lastModifiedBy>Pedro Ernesto Viscarra Yan</cp:lastModifiedBy>
  <cp:lastPrinted>2021-02-23T20:30:56Z</cp:lastPrinted>
  <dcterms:created xsi:type="dcterms:W3CDTF">2014-10-07T21:13:27Z</dcterms:created>
  <dcterms:modified xsi:type="dcterms:W3CDTF">2021-07-15T16:39:49Z</dcterms:modified>
</cp:coreProperties>
</file>