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 s="1"/>
  <c r="D9" i="42"/>
  <c r="C9" i="42"/>
  <c r="E8" i="42"/>
  <c r="D8" i="42"/>
  <c r="C8" i="42"/>
  <c r="E7" i="42"/>
  <c r="I7" i="42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32" i="42" l="1"/>
  <c r="F241" i="42"/>
  <c r="F7" i="42"/>
  <c r="F17" i="42"/>
  <c r="F5" i="42"/>
  <c r="F23" i="42"/>
  <c r="F18" i="42"/>
  <c r="Y29" i="17"/>
  <c r="Z29" i="17" s="1"/>
  <c r="G27" i="17" s="1"/>
  <c r="V1" i="17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G52" i="43"/>
  <c r="G47" i="43"/>
  <c r="H47" i="43" s="1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J28" i="44"/>
  <c r="B3" i="43"/>
  <c r="J14" i="43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7" i="44" l="1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<sst xmlns="http://schemas.openxmlformats.org/spreadsheetml/2006/main" count="3171" uniqueCount="287">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</sst>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52.48779363426" createdVersion="4" refreshedVersion="4" minRefreshableVersion="3" recordCount="726">
  <cacheSource type="worksheet">
    <worksheetSource name="TD"/>
  </cacheSource>
  <cacheFields count="42">
    <cacheField name="LLAVE" numFmtId="0">
      <sharedItems containsSemiMixedTypes="0" containsString="0" containsNumber="1" containsInteger="1" minValue="275077" maxValue="276016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900000000000001" maxValue="2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6"/>
        <n v="68"/>
        <n v="69"/>
        <n v="72"/>
        <n v="73"/>
        <n v="74"/>
        <n v="75"/>
        <n v="76"/>
        <n v="77"/>
        <n v="84"/>
        <n v="85"/>
        <n v="89"/>
        <n v="90"/>
        <n v="92"/>
        <n v="93"/>
        <n v="67"/>
        <n v="62"/>
        <n v="63"/>
        <n v="64"/>
        <n v="65"/>
        <n v="78"/>
        <n v="23"/>
        <n v="25"/>
        <n v="49"/>
        <n v="51"/>
        <n v="54"/>
        <n v="56"/>
        <n v="58"/>
        <n v="59"/>
        <n v="46"/>
        <n v="47"/>
        <n v="26"/>
        <n v="27"/>
        <n v="33"/>
        <n v="34"/>
        <n v="24"/>
        <n v="13"/>
        <n v="14"/>
        <n v="17"/>
        <n v="18"/>
        <n v="19"/>
        <n v="28"/>
        <n v="29"/>
        <n v="30"/>
        <n v="15"/>
        <n v="31"/>
        <n v="32"/>
        <n v="36"/>
        <n v="42"/>
        <n v="43"/>
        <n v="44"/>
        <n v="45"/>
        <n v="57"/>
        <n v="39"/>
        <n v="40"/>
        <n v="41"/>
        <n v="20"/>
        <n v="21"/>
        <n v="22"/>
        <n v="11"/>
        <n v="12"/>
        <n v="37"/>
        <n v="38"/>
        <n v="52"/>
        <n v="53"/>
        <n v="48"/>
        <n v="50"/>
        <n v="79"/>
        <n v="80"/>
        <n v="81"/>
        <n v="82"/>
        <n v="83"/>
        <n v="86"/>
        <n v="87"/>
        <n v="88"/>
        <n v="4"/>
        <n v="6"/>
        <n v="1"/>
        <n v="10"/>
        <n v="9"/>
        <n v="94"/>
        <n v="96"/>
        <n v="97"/>
        <n v="98"/>
        <n v="101"/>
        <n v="103"/>
        <n v="105"/>
        <n v="95"/>
        <n v="100"/>
        <n v="102"/>
        <n v="124"/>
        <n v="125"/>
        <n v="126"/>
        <n v="119"/>
        <n v="120"/>
        <n v="121"/>
        <n v="122"/>
        <n v="127"/>
        <n v="128"/>
        <n v="129"/>
        <n v="109"/>
        <n v="110"/>
        <n v="111"/>
        <n v="112"/>
        <n v="113"/>
        <n v="114"/>
        <n v="115"/>
        <n v="116"/>
        <n v="8"/>
        <n v="7"/>
        <n v="99"/>
        <n v="130"/>
        <n v="132"/>
        <n v="133"/>
        <n v="134"/>
        <n v="123"/>
        <n v="2"/>
        <n v="104"/>
        <n v="3"/>
        <n v="5"/>
        <n v="135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  <n v="197" u="1"/>
        <n v="16" u="1"/>
      </sharedItems>
    </cacheField>
    <cacheField name="DESCRIPCION CPC" numFmtId="0">
      <sharedItems containsBlank="1" count="203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PAPAYA TAINUNG GRANDE"/>
        <s v="PAPAYA TAINUNG MEDIANA"/>
        <s v="PLÁTANO MADURO GRANDE"/>
        <s v="PLÁTANO MADURO MEDIANO"/>
        <s v="TAMARINDO SIN CÁSCARA"/>
        <s v="ZAPOTE"/>
        <s v="FRESA"/>
        <s v="AGUACATE HASS GRANDE"/>
        <s v="AGUACATE HASS MEDIANO"/>
        <s v="BANANO MADURO GRANDE"/>
        <s v="MARACUYÁ REDONDA GRANDE"/>
        <s v="CHILE  VERDE MEDIANO"/>
        <s v="CHILE VERDE GRANDE"/>
        <s v="REPOLLO GRANDE"/>
        <s v="REPOLLO MEDIANO"/>
        <s v="TOMATE  DE PASTA MEDIANO"/>
        <s v="TOMATE DE PASTA GRANDE"/>
        <s v="ZANAHORIA GRANDE"/>
        <s v="ZANAHORIA MEDIANA"/>
        <s v="RÁBANO"/>
        <s v="REMOLACHA GRANDE"/>
        <s v="COLIFLOR  GRANDE"/>
        <s v="EJOTE  IMPORTADO"/>
        <s v="GÜISQUIL VERDE OSCURO GRANDE"/>
        <s v="LECHUGA DE CABEZA GRANDE"/>
        <s v="CHILE JALAPEÑO"/>
        <s v="APIO  MEDIANO"/>
        <s v="APIO GRANDE"/>
        <s v="BROCOLI GRANDE"/>
        <s v="CEBOLLA BLANCA CON TALLO GRANDE"/>
        <s v="CEBOLLA BLANCA CON TALLO MEDIANA"/>
        <s v="EJOTE NACIONAL"/>
        <s v="ELOTE BLANCO GRANDE"/>
        <s v="AYOT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LENGUA GRANDE"/>
        <s v="PAPA SOLOMA GRANDE"/>
        <s v="PAPA SOLOMA MEDIANA"/>
        <s v="CEBOLLA BLANCA SIN  TALLO GRANDE"/>
        <s v="CEBOLLA BLANCA SIN TALLO MEDIANA"/>
        <s v="CEBOLLA MORADA SIN TALLO "/>
        <s v="AJO CHINO"/>
        <s v="AJO CRIOLLO MEDIANO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APAYA RED LADY GRANDE"/>
        <s v="PIÑA GOLDEN GRANDE"/>
        <s v="PIÑA GOLDEN MEDIANA"/>
        <s v="PIÑA HAWAIANA"/>
        <s v="FRIJOL  ROJO DE SEDA NACIONAL"/>
        <s v="FRIJOL  TINTO O CORRIENTE NACIONAL"/>
        <s v="ARROZ ORO PRIMERA CLASE IMPORTADO"/>
        <s v="SORGO "/>
        <s v="MAÍZ BLANCO"/>
        <s v="ACHIOTE EN GRANO"/>
        <s v="AZÚCAR"/>
        <s v="CACAHUETE O MANI"/>
        <s v="CACAO "/>
        <s v="HARINA DE TRIGO SUAVE"/>
        <s v="PANELA PRIMERA CLASE"/>
        <s v="SAL "/>
        <s v="AJONJOLÍ"/>
        <s v="HARINA DE TRIGO FUERTE"/>
        <s v="MIEL DE ABEJA"/>
        <s v="MUSLO DE POLLO"/>
        <s v="PECHUGA DE POLLO"/>
        <s v="HUEVO  GRANDE "/>
        <s v="CHICHARRON DE PORCINO"/>
        <s v="COSTILLA DE PORCINO"/>
        <s v="LOMO DE PORCINO"/>
        <s v="POSTA DE PORCINO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FRIJOL NEGRO"/>
        <s v="FRIJOL BLANCO"/>
        <s v="HARINA DE MAÍZ"/>
        <s v="CREMA"/>
        <s v="QUESILLO"/>
        <s v="QUESO DURO BLANDO"/>
        <s v="QUESO DURO VIEJO"/>
        <s v="CARNE DE POLLO ENTERO"/>
        <s v="ARROZ ORO PRIMERA CLASE NACIONAL"/>
        <s v="PANELA SEGUNDA CLASE"/>
        <s v="FRIJOL  ROJO DE SEDA IMPORTADO"/>
        <s v="FRIJOL  TINTO O CORRIENTE IMPORTADO"/>
        <s v="QUESO FRESC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ntainsBlank="1" count="20">
        <s v="TIENDONA"/>
        <s v="LA UNION"/>
        <s v="SAN FRANCISCO GOTERA"/>
        <s v="ZACATECOLUCA"/>
        <s v="AHUACHAPAN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6"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5"/>
    <m/>
    <s v="Dec 22 2021  9:39AM"/>
    <x v="0"/>
    <x v="0"/>
    <n v="45"/>
    <s v="LIBRA"/>
    <n v="1"/>
    <s v="PRODUCTOS AGROPECUARIOS"/>
    <n v="10"/>
    <s v="PRODUCTOS PESQUEROS"/>
    <n v="1"/>
    <n v="0.45"/>
    <s v="Bagre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39AM"/>
    <x v="1"/>
    <x v="1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5"/>
    <m/>
    <s v="Dec 22 2021  9:39AM"/>
    <x v="2"/>
    <x v="2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39AM"/>
    <x v="3"/>
    <x v="3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7"/>
    <m/>
    <s v="Dec 22 2021  9:39AM"/>
    <x v="4"/>
    <x v="4"/>
    <n v="45"/>
    <s v="LIBRA"/>
    <n v="1"/>
    <s v="PRODUCTOS AGROPECUARIOS"/>
    <n v="10"/>
    <s v="PRODUCTOS PESQUEROS"/>
    <n v="1"/>
    <n v="0.45"/>
    <s v="Camaron de mar grande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4.5"/>
    <m/>
    <s v="Dec 22 2021  9:39AM"/>
    <x v="5"/>
    <x v="5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25"/>
    <m/>
    <s v="Dec 22 2021  9:39AM"/>
    <x v="6"/>
    <x v="6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2.5"/>
    <m/>
    <s v="Dec 22 2021  9:40AM"/>
    <x v="7"/>
    <x v="7"/>
    <n v="45"/>
    <s v="LIBRA"/>
    <n v="1"/>
    <s v="PRODUCTOS AGROPECUARIOS"/>
    <n v="10"/>
    <s v="PRODUCTOS PESQUEROS"/>
    <n v="1"/>
    <n v="0.45"/>
    <s v="Corvin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4.5"/>
    <m/>
    <s v="Dec 22 2021  9:40AM"/>
    <x v="8"/>
    <x v="8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40AM"/>
    <x v="9"/>
    <x v="9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75"/>
    <m/>
    <s v="Dec 22 2021  9:40AM"/>
    <x v="10"/>
    <x v="10"/>
    <n v="45"/>
    <s v="LIBRA"/>
    <n v="1"/>
    <s v="PRODUCTOS AGROPECUARIOS"/>
    <n v="10"/>
    <s v="PRODUCTOS PESQUEROS"/>
    <n v="1"/>
    <n v="0.45"/>
    <s v="Macarel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5"/>
    <m/>
    <s v="Dec 22 2021  9:40AM"/>
    <x v="11"/>
    <x v="11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2.5"/>
    <m/>
    <s v="Dec 22 2021  9:40AM"/>
    <x v="12"/>
    <x v="12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25"/>
    <m/>
    <s v="Dec 22 2021  9:40AM"/>
    <x v="13"/>
    <x v="13"/>
    <n v="45"/>
    <s v="LIBRA"/>
    <n v="1"/>
    <s v="PRODUCTOS AGROPECUARIOS"/>
    <n v="10"/>
    <s v="PRODUCTOS PESQUEROS"/>
    <n v="1"/>
    <n v="0.45"/>
    <s v="Tilapi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5"/>
    <m/>
    <s v="Dec 22 2021  9:41AM"/>
    <x v="0"/>
    <x v="0"/>
    <n v="45"/>
    <s v="LIBRA"/>
    <n v="1"/>
    <s v="PRODUCTOS AGROPECUARIOS"/>
    <n v="10"/>
    <s v="PRODUCTOS PESQUEROS"/>
    <n v="1"/>
    <n v="0.45"/>
    <s v="Bagre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25"/>
    <m/>
    <s v="Dec 22 2021  9:41AM"/>
    <x v="1"/>
    <x v="1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5"/>
    <m/>
    <s v="Dec 22 2021  9:41AM"/>
    <x v="2"/>
    <x v="2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5"/>
    <m/>
    <s v="Dec 22 2021  9:41AM"/>
    <x v="3"/>
    <x v="3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7"/>
    <m/>
    <s v="Dec 22 2021  9:42AM"/>
    <x v="4"/>
    <x v="4"/>
    <n v="45"/>
    <s v="LIBRA"/>
    <n v="1"/>
    <s v="PRODUCTOS AGROPECUARIOS"/>
    <n v="10"/>
    <s v="PRODUCTOS PESQUEROS"/>
    <n v="1"/>
    <n v="0.45"/>
    <s v="Camaron de mar grande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4.5"/>
    <m/>
    <s v="Dec 22 2021  9:42AM"/>
    <x v="5"/>
    <x v="5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25"/>
    <m/>
    <s v="Dec 22 2021  9:42AM"/>
    <x v="6"/>
    <x v="6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2.5"/>
    <m/>
    <s v="Dec 22 2021  9:42AM"/>
    <x v="7"/>
    <x v="7"/>
    <n v="45"/>
    <s v="LIBRA"/>
    <n v="1"/>
    <s v="PRODUCTOS AGROPECUARIOS"/>
    <n v="10"/>
    <s v="PRODUCTOS PESQUEROS"/>
    <n v="1"/>
    <n v="0.45"/>
    <s v="Corvin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4.5"/>
    <m/>
    <s v="Dec 22 2021  9:42AM"/>
    <x v="8"/>
    <x v="8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5"/>
    <m/>
    <s v="Dec 22 2021  9:42AM"/>
    <x v="9"/>
    <x v="9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75"/>
    <m/>
    <s v="Dec 22 2021  9:42AM"/>
    <x v="10"/>
    <x v="10"/>
    <n v="45"/>
    <s v="LIBRA"/>
    <n v="1"/>
    <s v="PRODUCTOS AGROPECUARIOS"/>
    <n v="10"/>
    <s v="PRODUCTOS PESQUEROS"/>
    <n v="1"/>
    <n v="0.45"/>
    <s v="Macarel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5"/>
    <m/>
    <s v="Dec 22 2021  9:42AM"/>
    <x v="11"/>
    <x v="11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2.5"/>
    <m/>
    <s v="Dec 22 2021  9:43AM"/>
    <x v="12"/>
    <x v="12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25"/>
    <m/>
    <s v="Dec 22 2021  9:43AM"/>
    <x v="13"/>
    <x v="13"/>
    <n v="45"/>
    <s v="LIBRA"/>
    <n v="1"/>
    <s v="PRODUCTOS AGROPECUARIOS"/>
    <n v="10"/>
    <s v="PRODUCTOS PESQUEROS"/>
    <n v="1"/>
    <n v="0.45"/>
    <s v="Tilapi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50"/>
    <m/>
    <s v="Dec 22 2021  9:44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0"/>
    <m/>
    <s v="Dec 22 2021  9:44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0"/>
    <m/>
    <s v="Dec 22 2021  9:44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6"/>
    <m/>
    <s v="Dec 22 2021  9:44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2"/>
    <m/>
    <s v="Dec 22 2021  9:44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1"/>
    <m/>
    <s v="Dec 22 2021  9:45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"/>
    <m/>
    <s v="Dec 22 2021  9:45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7"/>
    <m/>
    <s v="Dec 22 2021  9:45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2"/>
    <m/>
    <s v="Dec 22 2021  9:45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5"/>
    <m/>
    <s v="Dec 22 2021  9:45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23"/>
    <m/>
    <s v="Dec 22 2021  9:45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80"/>
    <m/>
    <s v="Dec 22 2021  9:45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38"/>
    <n v="1"/>
    <n v="23"/>
    <m/>
    <s v="Dec 22 2021  9:4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38"/>
    <n v="1"/>
    <n v="21"/>
    <m/>
    <s v="Dec 22 2021  9:4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"/>
    <m/>
    <s v="Dec 22 2021  9:45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8"/>
    <m/>
    <s v="Dec 22 2021  9:45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57"/>
    <n v="1"/>
    <n v="22"/>
    <m/>
    <s v="Dec 22 2021  9:46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60"/>
    <n v="1"/>
    <n v="14"/>
    <m/>
    <s v="Dec 22 2021  9:46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60"/>
    <n v="1"/>
    <n v="16"/>
    <m/>
    <s v="Dec 22 2021  9:46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3"/>
    <m/>
    <s v="Dec 22 2021  9:47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1"/>
    <m/>
    <s v="Dec 22 2021  9:47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95"/>
    <n v="1"/>
    <n v="18"/>
    <m/>
    <s v="Dec 22 2021  9:4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0"/>
    <m/>
    <s v="Dec 22 2021  9:4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95"/>
    <n v="1"/>
    <n v="20"/>
    <m/>
    <s v="Dec 22 2021  9:4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5"/>
    <m/>
    <s v="Dec 22 2021  9:47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7"/>
    <m/>
    <s v="Dec 22 2021  9:4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7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8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8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9"/>
    <m/>
    <s v="Dec 22 2021  9:4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0"/>
    <m/>
    <s v="Dec 22 2021  9:48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8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35"/>
    <m/>
    <s v="Dec 22 2021  9:4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45"/>
    <m/>
    <s v="Dec 22 2021  9:48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2"/>
    <m/>
    <s v="Dec 22 2021  9:48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8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7"/>
    <m/>
    <s v="Dec 22 2021  9:48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5"/>
    <m/>
    <s v="Dec 22 2021  9:48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18"/>
    <m/>
    <s v="Dec 22 2021  9:5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33"/>
    <m/>
    <s v="Dec 22 2021  9:50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20"/>
    <m/>
    <s v="Dec 22 2021  9:5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95"/>
    <n v="1"/>
    <n v="20"/>
    <m/>
    <s v="Dec 22 2021  9:5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6"/>
    <m/>
    <s v="Dec 22 2021  9:5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0"/>
    <m/>
    <s v="Dec 22 2021  9:51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6"/>
    <m/>
    <s v="Dec 22 2021  9:51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45"/>
    <m/>
    <s v="Dec 22 2021  9:51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95"/>
    <n v="1"/>
    <n v="18"/>
    <m/>
    <s v="Dec 22 2021  9:51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2 2021  9:51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4"/>
    <m/>
    <s v="Dec 22 2021  9:5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0"/>
    <m/>
    <s v="Dec 22 2021  9:52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8"/>
    <m/>
    <s v="Dec 22 2021  9:52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60"/>
    <m/>
    <s v="Dec 22 2021  9:52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30"/>
    <m/>
    <s v="Dec 22 2021  9:52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8"/>
    <m/>
    <s v="Dec 22 2021  9:53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0"/>
    <m/>
    <s v="Dec 22 2021  9:53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8"/>
    <m/>
    <s v="Dec 22 2021  9:53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2 2021  9:53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3"/>
    <m/>
    <s v="Dec 22 2021  9:54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8"/>
    <m/>
    <s v="Dec 22 2021  9:54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8"/>
    <m/>
    <s v="Dec 22 2021  9:5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8"/>
    <m/>
    <s v="Dec 22 2021  9:54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0"/>
    <m/>
    <s v="Dec 22 2021  9:54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8"/>
    <m/>
    <s v="Dec 22 2021  9:5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6"/>
    <m/>
    <s v="Dec 22 2021  9:54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5"/>
    <m/>
    <s v="Dec 22 2021  9:55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3"/>
    <m/>
    <s v="Dec 22 2021  9:55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7"/>
    <m/>
    <s v="Dec 22 2021  9:5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4"/>
    <m/>
    <s v="Dec 22 2021  9:55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2"/>
    <m/>
    <s v="Dec 22 2021  9:55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5"/>
    <m/>
    <s v="Dec 22 2021  9:55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351"/>
    <n v="1"/>
    <n v="16"/>
    <m/>
    <s v="Dec 22 2021  9:55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60"/>
    <n v="1"/>
    <n v="18"/>
    <m/>
    <s v="Dec 22 2021  9:55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2"/>
    <m/>
    <s v="Dec 22 2021  9:55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8"/>
    <m/>
    <s v="Dec 22 2021  9:56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2"/>
    <m/>
    <s v="Dec 22 2021  9:56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8"/>
    <m/>
    <s v="Dec 22 2021  9:56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8"/>
    <m/>
    <s v="Dec 22 2021  9:56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14"/>
    <m/>
    <s v="Dec 22 2021  9:56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12"/>
    <m/>
    <s v="Dec 22 2021  9:56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95"/>
    <n v="1"/>
    <n v="16"/>
    <m/>
    <s v="Dec 22 2021  9:5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95"/>
    <n v="1"/>
    <n v="18"/>
    <m/>
    <s v="Dec 22 2021  9:5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7"/>
    <m/>
    <s v="Dec 22 2021  9:5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351"/>
    <n v="1"/>
    <n v="16"/>
    <m/>
    <s v="Dec 22 2021  9:57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4"/>
    <m/>
    <s v="Dec 22 2021  9:57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2"/>
    <m/>
    <s v="Dec 22 2021  9:57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89"/>
    <n v="1"/>
    <n v="38"/>
    <m/>
    <s v="Dec 22 2021  9:57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89"/>
    <n v="1"/>
    <n v="32"/>
    <m/>
    <s v="Dec 22 2021  9:57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5"/>
    <m/>
    <s v="Dec 22 2021  9:58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89"/>
    <n v="1"/>
    <n v="14"/>
    <m/>
    <s v="Dec 22 2021  9:58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89"/>
    <n v="1"/>
    <n v="33"/>
    <m/>
    <s v="Dec 22 2021  9:5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60"/>
    <n v="1"/>
    <n v="16"/>
    <m/>
    <s v="Dec 22 2021  9:58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80"/>
    <m/>
    <s v="Dec 22 2021  9:59AM"/>
    <x v="75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60"/>
    <m/>
    <s v="Dec 22 2021  9:59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175"/>
    <m/>
    <s v="Dec 22 2021  9:59AM"/>
    <x v="77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100"/>
    <m/>
    <s v="Dec 22 2021  9:59AM"/>
    <x v="78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0"/>
    <x v="0"/>
  </r>
  <r>
    <n v="27545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2"/>
    <s v="DICIEMBRE"/>
    <n v="5"/>
    <s v="MARIO LAZO"/>
    <n v="2021"/>
    <n v="2021"/>
    <n v="60"/>
    <n v="1"/>
    <n v="60"/>
    <m/>
    <s v="Dec 22 2021 10:00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6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2"/>
    <s v="DICIEMBRE"/>
    <n v="5"/>
    <s v="MARIO LAZO"/>
    <n v="2021"/>
    <n v="2021"/>
    <n v="95"/>
    <n v="1"/>
    <n v="16"/>
    <m/>
    <s v="Dec 22 2021 10:0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4"/>
    <m/>
    <s v="Dec 22 2021 10:00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2"/>
    <m/>
    <s v="Dec 22 2021 10:00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5"/>
    <m/>
    <s v="Dec 22 2021 10:00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2"/>
    <s v="DICIEMBRE"/>
    <n v="5"/>
    <s v="MARIO LAZO"/>
    <n v="2021"/>
    <n v="2021"/>
    <n v="95"/>
    <n v="1"/>
    <n v="18"/>
    <m/>
    <s v="Dec 22 2021 10:0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2"/>
    <s v="DICIEMBRE"/>
    <n v="5"/>
    <s v="MARIO LAZO"/>
    <n v="2021"/>
    <n v="2021"/>
    <n v="95"/>
    <n v="1"/>
    <n v="16"/>
    <m/>
    <s v="Dec 22 2021 10:01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2"/>
    <s v="DICIEMBRE"/>
    <n v="5"/>
    <s v="MARIO LAZO"/>
    <n v="2021"/>
    <n v="2021"/>
    <n v="95"/>
    <n v="1"/>
    <n v="18"/>
    <m/>
    <s v="Dec 22 2021 10:0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2"/>
    <s v="DICIEMBRE"/>
    <n v="5"/>
    <s v="MARIO LAZO"/>
    <n v="2021"/>
    <n v="2021"/>
    <n v="60"/>
    <n v="1"/>
    <n v="140"/>
    <m/>
    <s v="Dec 22 2021 10:01AM"/>
    <x v="79"/>
    <x v="36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0"/>
  </r>
  <r>
    <n v="2754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2"/>
    <s v="DICIEMBRE"/>
    <n v="5"/>
    <s v="MARIO LAZO"/>
    <n v="2021"/>
    <n v="2021"/>
    <n v="60"/>
    <n v="1"/>
    <n v="100"/>
    <m/>
    <s v="Dec 22 2021 10:01AM"/>
    <x v="80"/>
    <x v="37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89"/>
    <n v="1"/>
    <n v="7"/>
    <m/>
    <s v="Dec 22 2021 10:02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89"/>
    <n v="1"/>
    <n v="5"/>
    <m/>
    <s v="Dec 22 2021 10:02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4"/>
    <m/>
    <s v="Dec 22 2021 10:02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2"/>
    <m/>
    <s v="Dec 22 2021 10:02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5"/>
    <m/>
    <s v="Dec 22 2021 10:02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2"/>
    <s v="DICIEMBRE"/>
    <n v="5"/>
    <s v="MARIO LAZO"/>
    <n v="2021"/>
    <n v="2021"/>
    <n v="89"/>
    <n v="1"/>
    <n v="45"/>
    <m/>
    <s v="Dec 22 2021 10:02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2"/>
    <s v="DICIEMBRE"/>
    <n v="5"/>
    <s v="MARIO LAZO"/>
    <n v="2021"/>
    <n v="2021"/>
    <n v="89"/>
    <n v="1"/>
    <n v="14"/>
    <m/>
    <s v="Dec 22 2021 10:02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2"/>
    <s v="DICIEMBRE"/>
    <n v="5"/>
    <s v="MARIO LAZO"/>
    <n v="2021"/>
    <n v="2021"/>
    <n v="95"/>
    <n v="1"/>
    <n v="16"/>
    <m/>
    <s v="Dec 22 2021 10:0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2"/>
    <s v="DICIEMBRE"/>
    <n v="5"/>
    <s v="MARIO LAZO"/>
    <n v="2021"/>
    <n v="2021"/>
    <n v="95"/>
    <n v="1"/>
    <n v="18"/>
    <m/>
    <s v="Dec 22 2021 10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2"/>
    <s v="DICIEMBRE"/>
    <n v="5"/>
    <s v="MARIO LAZO"/>
    <n v="2021"/>
    <n v="2021"/>
    <n v="95"/>
    <n v="1"/>
    <n v="16"/>
    <m/>
    <s v="Dec 22 2021 10:0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2"/>
    <s v="DICIEMBRE"/>
    <n v="5"/>
    <s v="MARIO LAZO"/>
    <n v="2021"/>
    <n v="2021"/>
    <n v="95"/>
    <n v="1"/>
    <n v="18"/>
    <m/>
    <s v="Dec 22 2021 10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138"/>
    <n v="1"/>
    <n v="23"/>
    <m/>
    <s v="Dec 22 2021 10:04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138"/>
    <n v="1"/>
    <n v="21"/>
    <m/>
    <s v="Dec 22 2021 10:04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9"/>
    <m/>
    <s v="Dec 22 2021 10:04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80"/>
    <m/>
    <s v="Dec 22 2021 10:04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12"/>
    <m/>
    <s v="Dec 22 2021 10:0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10"/>
    <m/>
    <s v="Dec 22 2021 10:04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95"/>
    <m/>
    <s v="Dec 22 2021 10:04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23"/>
    <m/>
    <s v="Dec 22 2021 10:04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138"/>
    <n v="1"/>
    <n v="23"/>
    <m/>
    <s v="Dec 22 2021 10:0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138"/>
    <n v="1"/>
    <n v="21"/>
    <m/>
    <s v="Dec 22 2021 10:0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"/>
    <m/>
    <s v="Dec 22 2021 10:05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75"/>
    <m/>
    <s v="Dec 22 2021 10:05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11"/>
    <m/>
    <s v="Dec 22 2021 10:05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"/>
    <m/>
    <s v="Dec 22 2021 10:05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5"/>
    <m/>
    <s v="Dec 22 2021 10:05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7"/>
    <m/>
    <s v="Dec 22 2021 10:06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2"/>
    <m/>
    <s v="Dec 22 2021 10:06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0"/>
    <m/>
    <s v="Dec 22 2021 10:06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0"/>
    <m/>
    <s v="Dec 22 2021 10:06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0"/>
  </r>
  <r>
    <n v="2755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2"/>
    <s v="DICIEMBRE"/>
    <n v="5"/>
    <s v="MARIO LAZO"/>
    <n v="2021"/>
    <n v="2021"/>
    <n v="157"/>
    <n v="1"/>
    <n v="22"/>
    <m/>
    <s v="Dec 22 2021 10:06AM"/>
    <x v="85"/>
    <x v="81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0"/>
  </r>
  <r>
    <n v="2755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2"/>
    <s v="DICIEMBRE"/>
    <n v="5"/>
    <s v="MARIO LAZO"/>
    <n v="2021"/>
    <n v="2021"/>
    <n v="60"/>
    <n v="1"/>
    <n v="18"/>
    <m/>
    <s v="Dec 22 2021 10:07AM"/>
    <x v="85"/>
    <x v="81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80"/>
    <m/>
    <s v="Dec 22 2021 10:07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30"/>
    <m/>
    <s v="Dec 22 2021 10:07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25"/>
    <m/>
    <s v="Dec 22 2021 10:07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0"/>
    <m/>
    <s v="Dec 22 2021 10:07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9"/>
    <m/>
    <s v="Dec 22 2021 10:08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7"/>
    <m/>
    <s v="Dec 22 2021 10:08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2"/>
    <m/>
    <s v="Dec 22 2021 10:08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66"/>
    <n v="0.75"/>
    <s v="Dec 22 2021 10:32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60"/>
    <n v="0.75"/>
    <s v="Dec 22 2021 10:3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231"/>
    <n v="1"/>
    <n v="43"/>
    <n v="0.5"/>
    <s v="Dec 22 2021 10:3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22"/>
    <n v="0.25"/>
    <s v="Dec 22 2021 10:3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20"/>
    <n v="0.25"/>
    <s v="Dec 22 2021 10:3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m/>
    <n v="1"/>
    <s v="Dec 22 2021 10:34AM"/>
    <x v="94"/>
    <x v="90"/>
    <n v="51"/>
    <s v="QUINTAL"/>
    <n v="1"/>
    <s v="PRODUCTOS AGROPECUARIOS"/>
    <n v="4"/>
    <s v="AGRO INDUSTRIALES"/>
    <n v="100"/>
    <n v="45.45"/>
    <s v="Achiote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49"/>
    <n v="0.5"/>
    <s v="Dec 22 2021 10:34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m/>
    <n v="1"/>
    <s v="Dec 22 2021 10:3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m/>
    <n v="2"/>
    <s v="Dec 22 2021 10:3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n v="18"/>
    <n v="0.5"/>
    <s v="Dec 22 2021 10:35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8"/>
    <x v="1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351"/>
    <n v="1"/>
    <n v="15"/>
    <m/>
    <s v="Dec 22 2021 10:38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38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45"/>
    <m/>
    <s v="Dec 22 2021 10:38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2"/>
    <m/>
    <s v="Dec 22 2021 10:38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8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7"/>
    <m/>
    <s v="Dec 22 2021 10:38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5"/>
    <m/>
    <s v="Dec 22 2021 10:38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4"/>
    <m/>
    <s v="Dec 22 2021 10:39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35"/>
    <m/>
    <s v="Dec 22 2021 10:39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6"/>
    <m/>
    <s v="Dec 22 2021 10:39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8"/>
    <m/>
    <s v="Dec 22 2021 10:39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9"/>
    <m/>
    <s v="Dec 22 2021 10:39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2 2021 10:39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20"/>
    <m/>
    <s v="Dec 22 2021 10:3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9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20"/>
    <m/>
    <s v="Dec 22 2021 10:39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4"/>
    <m/>
    <s v="Dec 22 2021 10:39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2"/>
    <m/>
    <s v="Dec 22 2021 10:39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95"/>
    <n v="1"/>
    <n v="18"/>
    <m/>
    <s v="Dec 22 2021 10:3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95"/>
    <n v="1"/>
    <n v="20"/>
    <m/>
    <s v="Dec 22 2021 10:3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6"/>
    <m/>
    <s v="Dec 22 2021 10:39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7"/>
    <m/>
    <s v="Dec 22 2021 10:39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66"/>
    <n v="0.75"/>
    <s v="Dec 22 2021 10:3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60"/>
    <n v="0.75"/>
    <s v="Dec 22 2021 10:39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20"/>
    <n v="0.25"/>
    <s v="Dec 22 2021 10:3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231"/>
    <n v="1"/>
    <n v="43"/>
    <n v="0.5"/>
    <s v="Dec 22 2021 10:3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22"/>
    <n v="0.25"/>
    <s v="Dec 22 2021 10:3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m/>
    <n v="1.2"/>
    <s v="Dec 22 2021 10:40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12"/>
    <n v="0.25"/>
    <s v="Dec 22 2021 10:40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m/>
    <n v="1"/>
    <s v="Dec 22 2021 10:40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49"/>
    <n v="0.5"/>
    <s v="Dec 22 2021 10:4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157"/>
    <n v="1"/>
    <m/>
    <n v="1"/>
    <s v="Dec 22 2021 10:40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157"/>
    <n v="1"/>
    <m/>
    <n v="2"/>
    <s v="Dec 22 2021 10:40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2 2021 10:40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60"/>
    <m/>
    <s v="Dec 22 2021 10:40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30"/>
    <m/>
    <s v="Dec 22 2021 10:40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8"/>
    <m/>
    <s v="Dec 22 2021 10:40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0"/>
    <m/>
    <s v="Dec 22 2021 10:40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40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40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6"/>
    <m/>
    <s v="Dec 22 2021 10:40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45"/>
    <m/>
    <s v="Dec 22 2021 10:40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0"/>
    <m/>
    <s v="Dec 22 2021 10:40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8"/>
    <m/>
    <s v="Dec 22 2021 10:40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5"/>
    <m/>
    <s v="Dec 22 2021 10:41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4"/>
    <m/>
    <s v="Dec 22 2021 10:4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6"/>
    <m/>
    <s v="Dec 22 2021 10:4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0"/>
    <m/>
    <s v="Dec 22 2021 10:41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8"/>
    <m/>
    <s v="Dec 22 2021 10:41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30"/>
    <m/>
    <s v="Dec 22 2021 10:41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8"/>
    <m/>
    <s v="Dec 22 2021 10:41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0"/>
    <m/>
    <s v="Dec 22 2021 10:41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8"/>
    <m/>
    <s v="Dec 22 2021 10:41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9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2"/>
    <s v="DICIEMBRE"/>
    <n v="3"/>
    <s v="ANA HERMYS OSORIO"/>
    <n v="2021"/>
    <n v="2021"/>
    <n v="60"/>
    <n v="1"/>
    <n v="24"/>
    <n v="0.25"/>
    <s v="Dec 22 2021 10:4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2"/>
    <s v="DICIEMBRE"/>
    <n v="3"/>
    <s v="ANA HERMYS OSORIO"/>
    <n v="2021"/>
    <n v="2021"/>
    <n v="60"/>
    <n v="1"/>
    <n v="20"/>
    <n v="0.25"/>
    <s v="Dec 22 2021 10:4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45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2"/>
    <s v="DICIEMBRE"/>
    <n v="4"/>
    <s v="DAVID GARCIA"/>
    <n v="2021"/>
    <n v="2021"/>
    <n v="60"/>
    <n v="1"/>
    <n v="140"/>
    <m/>
    <s v="Dec 22 2021 10:42AM"/>
    <x v="79"/>
    <x v="36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0"/>
  </r>
  <r>
    <n v="27545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2"/>
    <s v="DICIEMBRE"/>
    <n v="4"/>
    <s v="DAVID GARCIA"/>
    <n v="2021"/>
    <n v="2021"/>
    <n v="60"/>
    <n v="1"/>
    <n v="100"/>
    <m/>
    <s v="Dec 22 2021 10:42AM"/>
    <x v="80"/>
    <x v="37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2"/>
    <m/>
    <s v="Dec 22 2021 10:42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7"/>
    <m/>
    <s v="Dec 22 2021 10:43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6"/>
    <m/>
    <s v="Dec 22 2021 10:43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9"/>
    <m/>
    <s v="Dec 22 2021 10:43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2 2021 10:43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2 2021 10:43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20"/>
    <m/>
    <s v="Dec 22 2021 10:43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6"/>
    <m/>
    <s v="Dec 22 2021 10:43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7"/>
    <m/>
    <s v="Dec 22 2021 10:43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4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2"/>
    <s v="DICIEMBRE"/>
    <n v="4"/>
    <s v="DAVID GARCIA"/>
    <n v="2021"/>
    <n v="2021"/>
    <n v="60"/>
    <n v="1"/>
    <n v="16"/>
    <m/>
    <s v="Dec 22 2021 10:44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4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2"/>
    <s v="DICIEMBRE"/>
    <n v="4"/>
    <s v="DAVID GARCIA"/>
    <n v="2021"/>
    <n v="2021"/>
    <n v="60"/>
    <n v="1"/>
    <n v="45"/>
    <m/>
    <s v="Dec 22 2021 10:44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2"/>
    <s v="DICIEMBRE"/>
    <n v="4"/>
    <s v="DAVID GARCIA"/>
    <n v="2021"/>
    <n v="2021"/>
    <n v="89"/>
    <n v="1"/>
    <n v="38"/>
    <m/>
    <s v="Dec 22 2021 10:4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2"/>
    <s v="DICIEMBRE"/>
    <n v="4"/>
    <s v="DAVID GARCIA"/>
    <n v="2021"/>
    <n v="2021"/>
    <n v="89"/>
    <n v="1"/>
    <n v="36"/>
    <m/>
    <s v="Dec 22 2021 10:44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231"/>
    <n v="1"/>
    <n v="42"/>
    <n v="0.5"/>
    <s v="Dec 22 2021 10:4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20"/>
    <n v="0.25"/>
    <s v="Dec 22 2021 10:4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65"/>
    <n v="0.75"/>
    <s v="Dec 22 2021 10:4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62"/>
    <n v="0.75"/>
    <s v="Dec 22 2021 10:4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9"/>
    <n v="0.25"/>
    <s v="Dec 22 2021 10:4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m/>
    <n v="1"/>
    <s v="Dec 22 2021 10:44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48"/>
    <n v="0.5"/>
    <s v="Dec 22 2021 10:44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157"/>
    <n v="1"/>
    <m/>
    <n v="1"/>
    <s v="Dec 22 2021 10:4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157"/>
    <n v="1"/>
    <m/>
    <n v="2"/>
    <s v="Dec 22 2021 10:4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8.5"/>
    <n v="0.5"/>
    <s v="Dec 22 2021 10:45A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7.5"/>
    <n v="0.45"/>
    <s v="Dec 22 2021 10:45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5"/>
    <m/>
    <s v="Dec 22 2021 10:45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m/>
    <n v="1"/>
    <s v="Dec 22 2021 10:4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3"/>
    <n v="0.15"/>
    <s v="Dec 22 2021 10:45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.25"/>
    <m/>
    <s v="Dec 22 2021 10:45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.7"/>
    <m/>
    <s v="Dec 22 2021 10:45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7"/>
    <x v="2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4"/>
    <m/>
    <s v="Dec 22 2021 10:45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2"/>
    <m/>
    <s v="Dec 22 2021 10:45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5"/>
    <m/>
    <s v="Dec 22 2021 10:45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3"/>
    <m/>
    <s v="Dec 22 2021 10:45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8"/>
    <m/>
    <s v="Dec 22 2021 10:45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8"/>
    <m/>
    <s v="Dec 22 2021 10:45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9"/>
    <m/>
    <s v="Dec 22 2021 10:45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8"/>
    <m/>
    <s v="Dec 22 2021 10:45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6"/>
    <m/>
    <s v="Dec 22 2021 10:45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7"/>
    <m/>
    <s v="Dec 22 2021 10:4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4"/>
    <m/>
    <s v="Dec 22 2021 10:46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2"/>
    <m/>
    <s v="Dec 22 2021 10:46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8"/>
    <m/>
    <s v="Dec 22 2021 10:46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6"/>
    <m/>
    <s v="Dec 22 2021 10:46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4.5"/>
    <m/>
    <s v="Dec 22 2021 10:46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7"/>
    <x v="2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2"/>
    <m/>
    <s v="Dec 22 2021 10:47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5"/>
    <m/>
    <s v="Dec 22 2021 10:47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45"/>
    <m/>
    <s v="Dec 22 2021 10:47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2"/>
    <m/>
    <s v="Dec 22 2021 10:47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8"/>
    <m/>
    <s v="Dec 22 2021 10:47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7"/>
    <m/>
    <s v="Dec 22 2021 10:47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9"/>
    <m/>
    <s v="Dec 22 2021 10:47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8"/>
    <m/>
    <s v="Dec 22 2021 10:47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2"/>
    <m/>
    <s v="Dec 22 2021 10:47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7"/>
    <m/>
    <s v="Dec 22 2021 10:47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5"/>
    <m/>
    <s v="Dec 22 2021 10:47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6"/>
    <m/>
    <s v="Dec 22 2021 10:47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7"/>
    <m/>
    <s v="Dec 22 2021 10:4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3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2"/>
    <s v="DICIEMBRE"/>
    <n v="4"/>
    <s v="DAVID GARCIA"/>
    <n v="2021"/>
    <n v="2021"/>
    <n v="89"/>
    <n v="1"/>
    <n v="38"/>
    <m/>
    <s v="Dec 22 2021 10:48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3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2"/>
    <s v="DICIEMBRE"/>
    <n v="4"/>
    <s v="DAVID GARCIA"/>
    <n v="2021"/>
    <n v="2021"/>
    <n v="89"/>
    <n v="1"/>
    <n v="36"/>
    <m/>
    <s v="Dec 22 2021 10:48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3"/>
    <m/>
    <s v="Dec 22 2021 10:48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1"/>
    <m/>
    <s v="Dec 22 2021 10:48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4"/>
    <m/>
    <s v="Dec 22 2021 10:48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2"/>
    <m/>
    <s v="Dec 22 2021 10:48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7"/>
    <m/>
    <s v="Dec 22 2021 10:48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5"/>
    <m/>
    <s v="Dec 22 2021 10:48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231"/>
    <n v="1"/>
    <n v="42"/>
    <n v="0.5"/>
    <s v="Dec 22 2021 10:4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64"/>
    <n v="0.75"/>
    <s v="Dec 22 2021 10:4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58"/>
    <n v="0.75"/>
    <s v="Dec 22 2021 10:4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5.5"/>
    <m/>
    <s v="Dec 22 2021 10:48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4.25"/>
    <m/>
    <s v="Dec 22 2021 10:49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m/>
    <n v="0.55000000000000004"/>
    <s v="Dec 22 2021 10:49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19"/>
    <n v="0.25"/>
    <s v="Dec 22 2021 10:4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m/>
    <n v="1"/>
    <s v="Dec 22 2021 10:49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48.5"/>
    <n v="0.5"/>
    <s v="Dec 22 2021 10:49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157"/>
    <n v="1"/>
    <m/>
    <n v="1"/>
    <s v="Dec 22 2021 10:49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157"/>
    <n v="1"/>
    <m/>
    <n v="2"/>
    <s v="Dec 22 2021 10:49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20"/>
    <n v="0.25"/>
    <s v="Dec 22 2021 10:4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4"/>
    <m/>
    <s v="Dec 22 2021 10:49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2"/>
    <m/>
    <s v="Dec 22 2021 10:49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5"/>
    <m/>
    <s v="Dec 22 2021 10:49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3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2"/>
    <s v="DICIEMBRE"/>
    <n v="4"/>
    <s v="DAVID GARCIA"/>
    <n v="2021"/>
    <n v="2021"/>
    <n v="89"/>
    <n v="1"/>
    <n v="18"/>
    <m/>
    <s v="Dec 22 2021 10:4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3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2"/>
    <s v="DICIEMBRE"/>
    <n v="4"/>
    <s v="DAVID GARCIA"/>
    <n v="2021"/>
    <n v="2021"/>
    <n v="89"/>
    <n v="1"/>
    <n v="20"/>
    <m/>
    <s v="Dec 22 2021 10:4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2"/>
    <s v="DICIEMBRE"/>
    <n v="4"/>
    <s v="DAVID GARCIA"/>
    <n v="2021"/>
    <n v="2021"/>
    <n v="95"/>
    <n v="1"/>
    <n v="16"/>
    <m/>
    <s v="Dec 22 2021 10:5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2"/>
    <s v="DICIEMBRE"/>
    <n v="4"/>
    <s v="DAVID GARCIA"/>
    <n v="2021"/>
    <n v="2021"/>
    <n v="95"/>
    <n v="1"/>
    <n v="18"/>
    <m/>
    <s v="Dec 22 2021 10:5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351"/>
    <n v="1"/>
    <n v="15"/>
    <m/>
    <s v="Dec 22 2021 10:50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3"/>
    <m/>
    <s v="Dec 22 2021 10:50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35"/>
    <m/>
    <s v="Dec 22 2021 10:50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8"/>
    <m/>
    <s v="Dec 22 2021 10:50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9"/>
    <m/>
    <s v="Dec 22 2021 10:50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20"/>
    <m/>
    <s v="Dec 22 2021 10:50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4"/>
    <m/>
    <s v="Dec 22 2021 10:50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2"/>
    <m/>
    <s v="Dec 22 2021 10:50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6"/>
    <m/>
    <s v="Dec 22 2021 10:50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7"/>
    <m/>
    <s v="Dec 22 2021 10:50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18"/>
    <n v="0.45"/>
    <s v="Dec 22 2021 10:50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5"/>
    <m/>
    <s v="Dec 22 2021 10:50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7"/>
    <x v="2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1.3"/>
    <m/>
    <s v="Dec 22 2021 10:50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1.7"/>
    <m/>
    <s v="Dec 22 2021 10:50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3.85"/>
    <m/>
    <s v="Dec 22 2021 10:50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3.65"/>
    <m/>
    <s v="Dec 22 2021 10:50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44"/>
    <m/>
    <s v="Dec 22 2021 10:50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42"/>
    <m/>
    <s v="Dec 22 2021 10:50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12"/>
    <x v="3"/>
  </r>
  <r>
    <n v="2755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2"/>
    <s v="DICIEMBRE"/>
    <n v="4"/>
    <s v="DAVID GARCIA"/>
    <n v="2021"/>
    <n v="2021"/>
    <n v="89"/>
    <n v="1"/>
    <n v="17"/>
    <m/>
    <s v="Dec 22 2021 10:51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2"/>
    <s v="DICIEMBRE"/>
    <n v="4"/>
    <s v="DAVID GARCIA"/>
    <n v="2021"/>
    <n v="2021"/>
    <n v="89"/>
    <n v="1"/>
    <n v="13"/>
    <m/>
    <s v="Dec 22 2021 10:51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25"/>
    <n v="0.3"/>
    <s v="Dec 22 2021 10:5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63"/>
    <n v="0.85"/>
    <s v="Dec 22 2021 10:5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57"/>
    <n v="0.75"/>
    <s v="Dec 22 2021 10:51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20"/>
    <n v="0.25"/>
    <s v="Dec 22 2021 10:5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5"/>
    <m/>
    <s v="Dec 22 2021 10:53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5"/>
    <m/>
    <s v="Dec 22 2021 10:53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.5"/>
    <m/>
    <s v="Dec 22 2021 10:53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"/>
    <m/>
    <s v="Dec 22 2021 10:53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"/>
    <m/>
    <s v="Dec 22 2021 10:53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12"/>
    <x v="3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58"/>
    <n v="0.7"/>
    <s v="Dec 22 2021 10:53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52"/>
    <n v="0.65"/>
    <s v="Dec 22 2021 10:53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42"/>
    <n v="0.55000000000000004"/>
    <s v="Dec 22 2021 10:54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17"/>
    <n v="0.25"/>
    <s v="Dec 22 2021 10:5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20"/>
    <n v="0.25"/>
    <s v="Dec 22 2021 10:5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1.3"/>
    <m/>
    <s v="Dec 22 2021 10:54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1.7"/>
    <m/>
    <s v="Dec 22 2021 10:54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231"/>
    <n v="1"/>
    <n v="40"/>
    <n v="0.55000000000000004"/>
    <s v="Dec 22 2021 10:5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50"/>
    <m/>
    <s v="Dec 22 2021 10:54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9"/>
    <m/>
    <s v="Dec 22 2021 10:54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7"/>
    <m/>
    <s v="Dec 22 2021 10:5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0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25"/>
    <n v="0.35"/>
    <s v="Dec 22 2021 10:5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63"/>
    <n v="0.85"/>
    <s v="Dec 22 2021 10:5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57"/>
    <n v="0.7"/>
    <s v="Dec 22 2021 10:5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20"/>
    <n v="0.25"/>
    <s v="Dec 22 2021 10:5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9"/>
    <n v="0.55000000000000004"/>
    <s v="Dec 22 2021 10:5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60"/>
    <n v="0.75"/>
    <s v="Dec 22 2021 10:5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57"/>
    <n v="0.65"/>
    <s v="Dec 22 2021 10:5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231"/>
    <n v="1"/>
    <n v="43"/>
    <n v="0.5"/>
    <s v="Dec 22 2021 10:5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21"/>
    <n v="0.25"/>
    <s v="Dec 22 2021 10:5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m/>
    <n v="1.3"/>
    <s v="Dec 22 2021 10:56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45"/>
    <n v="0.6"/>
    <s v="Dec 22 2021 10:56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17"/>
    <n v="0.2"/>
    <s v="Dec 22 2021 10:5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231"/>
    <n v="1"/>
    <n v="44"/>
    <n v="0.5"/>
    <s v="Dec 22 2021 10:5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22"/>
    <n v="0.25"/>
    <s v="Dec 22 2021 10:5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64"/>
    <n v="0.75"/>
    <s v="Dec 22 2021 10:56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60"/>
    <n v="0.75"/>
    <s v="Dec 22 2021 10:56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19"/>
    <n v="0.25"/>
    <s v="Dec 22 2021 10:5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10"/>
    <m/>
    <s v="Dec 22 2021 10:56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6"/>
    <m/>
    <s v="Dec 22 2021 10:56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12"/>
    <m/>
    <s v="Dec 22 2021 10:56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38"/>
    <n v="1"/>
    <n v="21"/>
    <m/>
    <s v="Dec 22 2021 10:56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"/>
    <m/>
    <s v="Dec 22 2021 10:56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7"/>
    <m/>
    <s v="Dec 22 2021 10:56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80"/>
    <m/>
    <s v="Dec 22 2021 10:56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11"/>
    <m/>
    <s v="Dec 22 2021 10:56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"/>
    <m/>
    <s v="Dec 22 2021 10:56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5"/>
    <m/>
    <s v="Dec 22 2021 10:56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23"/>
    <m/>
    <s v="Dec 22 2021 10:56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38"/>
    <n v="1"/>
    <n v="23"/>
    <m/>
    <s v="Dec 22 2021 10:57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57"/>
    <n v="1"/>
    <n v="22"/>
    <m/>
    <s v="Dec 22 2021 10:57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m/>
    <n v="1.2"/>
    <s v="Dec 22 2021 10:5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48"/>
    <n v="0.6"/>
    <s v="Dec 22 2021 10:57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20"/>
    <m/>
    <s v="Dec 22 2021 10:57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80"/>
    <n v="1"/>
    <s v="Dec 22 2021 10:5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13"/>
    <n v="0.2"/>
    <s v="Dec 22 2021 10:57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4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"/>
    <m/>
    <s v="Dec 22 2021 10:58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5"/>
    <m/>
    <s v="Dec 22 2021 10:58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65"/>
    <n v="0.85"/>
    <s v="Dec 22 2021 10:5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55"/>
    <n v="0.75"/>
    <s v="Dec 22 2021 10:5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100"/>
    <n v="1.5"/>
    <s v="Dec 22 2021 10:59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20"/>
    <n v="0.25"/>
    <s v="Dec 22 2021 10:5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25"/>
    <n v="0.35"/>
    <s v="Dec 22 2021 10:5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231"/>
    <n v="1"/>
    <n v="42"/>
    <n v="0.5"/>
    <s v="Dec 22 2021 10:5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58"/>
    <n v="0.7"/>
    <s v="Dec 22 2021 10:5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52"/>
    <n v="0.6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42"/>
    <n v="0.55000000000000004"/>
    <s v="Dec 22 2021 11:00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17"/>
    <n v="0.2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20"/>
    <n v="0.25"/>
    <s v="Dec 22 2021 11:0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23"/>
    <n v="0.3"/>
    <s v="Dec 22 2021 11:0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11"/>
    <n v="0.15"/>
    <s v="Dec 22 2021 11:00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65"/>
    <n v="0.8"/>
    <s v="Dec 22 2021 11:0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57"/>
    <n v="0.7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19"/>
    <n v="0.25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8"/>
    <n v="0.5"/>
    <s v="Dec 22 2021 11:0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231"/>
    <n v="1"/>
    <n v="42"/>
    <n v="0.6"/>
    <s v="Dec 22 2021 11:0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60"/>
    <n v="0.75"/>
    <s v="Dec 22 2021 11:0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58"/>
    <n v="0.6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19"/>
    <n v="0.25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5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2"/>
    <s v="DICIEMBRE"/>
    <n v="4"/>
    <s v="DAVID GARCIA"/>
    <n v="2021"/>
    <n v="2021"/>
    <n v="60"/>
    <n v="1"/>
    <n v="8"/>
    <m/>
    <s v="Dec 22 2021 11:00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89"/>
    <n v="1"/>
    <n v="11"/>
    <m/>
    <s v="Dec 22 2021 11:01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89"/>
    <n v="1"/>
    <n v="9"/>
    <m/>
    <s v="Dec 22 2021 11:01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5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2"/>
    <s v="DICIEMBRE"/>
    <n v="4"/>
    <s v="DAVID GARCIA"/>
    <n v="2021"/>
    <n v="2021"/>
    <n v="60"/>
    <n v="1"/>
    <n v="50"/>
    <m/>
    <s v="Dec 22 2021 11:01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2"/>
    <s v="DICIEMBRE"/>
    <n v="4"/>
    <s v="DAVID GARCIA"/>
    <n v="2021"/>
    <n v="2021"/>
    <n v="60"/>
    <n v="1"/>
    <n v="12"/>
    <m/>
    <s v="Dec 22 2021 11:01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19"/>
    <n v="0.25"/>
    <s v="Dec 22 2021 11:0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60"/>
    <n v="1"/>
    <n v="3"/>
    <m/>
    <s v="Dec 22 2021 11:01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2.5"/>
    <m/>
    <s v="Dec 22 2021 11:01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3.5"/>
    <m/>
    <s v="Dec 22 2021 11:01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5.75"/>
    <m/>
    <s v="Dec 22 2021 11:01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"/>
    <m/>
    <s v="Dec 22 2021 11:01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4"/>
    <m/>
    <s v="Dec 22 2021 11:01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231"/>
    <n v="1"/>
    <n v="43"/>
    <n v="0.55000000000000004"/>
    <s v="Dec 22 2021 11:0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57"/>
    <n v="0.7"/>
    <s v="Dec 22 2021 11:0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52"/>
    <n v="0.65"/>
    <s v="Dec 22 2021 11:0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m/>
    <n v="1.3"/>
    <s v="Dec 22 2021 11:02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40"/>
    <n v="0.55000000000000004"/>
    <s v="Dec 22 2021 11:02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17"/>
    <n v="0.2"/>
    <s v="Dec 22 2021 11:0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20"/>
    <n v="0.25"/>
    <s v="Dec 22 2021 11:02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0900000000000001"/>
    <m/>
    <s v="Dec 22 2021 11:02AM"/>
    <x v="129"/>
    <x v="125"/>
    <n v="45"/>
    <s v="LIBRA"/>
    <n v="1"/>
    <s v="PRODUCTOS AGROPECUARIOS"/>
    <n v="7"/>
    <s v="CARNE DE POLLO"/>
    <n v="1"/>
    <n v="0.45"/>
    <s v="Pollo Entero( sin menudos)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25"/>
    <m/>
    <s v="Dec 22 2021 11:02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7"/>
    <m/>
    <s v="Dec 22 2021 11:02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231"/>
    <n v="1"/>
    <n v="40"/>
    <n v="0.5"/>
    <s v="Dec 22 2021 11:0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65"/>
    <n v="0.75"/>
    <s v="Dec 22 2021 11:02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58"/>
    <n v="0.75"/>
    <s v="Dec 22 2021 11:0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58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2"/>
    <s v="DICIEMBRE"/>
    <n v="4"/>
    <s v="DAVID GARCIA"/>
    <n v="2021"/>
    <n v="2021"/>
    <n v="89"/>
    <n v="1"/>
    <n v="17"/>
    <m/>
    <s v="Dec 22 2021 11:02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8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2"/>
    <s v="DICIEMBRE"/>
    <n v="4"/>
    <s v="DAVID GARCIA"/>
    <n v="2021"/>
    <n v="2021"/>
    <n v="89"/>
    <n v="1"/>
    <n v="13"/>
    <m/>
    <s v="Dec 22 2021 11:02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60"/>
    <n v="1"/>
    <n v="9"/>
    <m/>
    <s v="Dec 22 2021 11:02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80"/>
    <m/>
    <s v="Dec 22 2021 11:03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30"/>
    <m/>
    <s v="Dec 22 2021 11:03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25"/>
    <m/>
    <s v="Dec 22 2021 11:03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0"/>
  </r>
  <r>
    <n v="27558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2"/>
    <s v="DICIEMBRE"/>
    <n v="4"/>
    <s v="DAVID GARCIA"/>
    <n v="2021"/>
    <n v="2021"/>
    <n v="89"/>
    <n v="1"/>
    <n v="17"/>
    <m/>
    <s v="Dec 22 2021 11:03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20"/>
    <n v="0.25"/>
    <s v="Dec 22 2021 11:0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22"/>
    <n v="0.25"/>
    <s v="Dec 22 2021 11:0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89"/>
    <n v="1"/>
    <n v="12"/>
    <m/>
    <s v="Dec 22 2021 11:03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4"/>
    <m/>
    <s v="Dec 22 2021 11:03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3.85"/>
    <m/>
    <s v="Dec 22 2021 11:03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2"/>
    <x v="3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20"/>
    <m/>
    <s v="Dec 22 2021 11:03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58"/>
    <n v="0.75"/>
    <s v="Dec 22 2021 11:0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53"/>
    <n v="0.7"/>
    <s v="Dec 22 2021 11:0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18"/>
    <n v="0.25"/>
    <s v="Dec 22 2021 11:0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231"/>
    <n v="1"/>
    <n v="43"/>
    <n v="0.55000000000000004"/>
    <s v="Dec 22 2021 11:0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89"/>
    <n v="1"/>
    <n v="12"/>
    <m/>
    <s v="Dec 22 2021 11:04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2"/>
    <x v="3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60"/>
    <n v="1"/>
    <n v="8"/>
    <m/>
    <s v="Dec 22 2021 11:0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3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60"/>
    <n v="1"/>
    <n v="9"/>
    <m/>
    <s v="Dec 22 2021 11:04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2"/>
    <x v="3"/>
  </r>
  <r>
    <n v="27558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2"/>
    <s v="DICIEMBRE"/>
    <n v="4"/>
    <s v="DAVID GARCIA"/>
    <n v="2021"/>
    <n v="2021"/>
    <n v="89"/>
    <n v="1"/>
    <n v="13"/>
    <m/>
    <s v="Dec 22 2021 11:04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89"/>
    <n v="1"/>
    <n v="11"/>
    <m/>
    <s v="Dec 22 2021 11:0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89"/>
    <n v="1"/>
    <n v="9"/>
    <m/>
    <s v="Dec 22 2021 11:04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7"/>
    <m/>
    <s v="Dec 22 2021 11:05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12"/>
    <m/>
    <s v="Dec 22 2021 11:05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10"/>
    <m/>
    <s v="Dec 22 2021 11:05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9"/>
    <m/>
    <s v="Dec 22 2021 11:05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138"/>
    <n v="1"/>
    <n v="23"/>
    <m/>
    <s v="Dec 22 2021 11:0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138"/>
    <n v="1"/>
    <n v="21"/>
    <m/>
    <s v="Dec 22 2021 11:0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231"/>
    <n v="1"/>
    <n v="40"/>
    <n v="0.5"/>
    <s v="Dec 22 2021 11:0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68"/>
    <n v="0.9"/>
    <s v="Dec 22 2021 11:0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57"/>
    <n v="0.8"/>
    <s v="Dec 22 2021 11:0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21"/>
    <n v="0.25"/>
    <s v="Dec 22 2021 11:0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80"/>
    <m/>
    <s v="Dec 22 2021 11:0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48"/>
    <n v="0.6"/>
    <s v="Dec 22 2021 11:0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20"/>
    <m/>
    <s v="Dec 22 2021 11:05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43"/>
    <n v="0.55000000000000004"/>
    <s v="Dec 22 2021 11:05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12"/>
    <n v="0.2"/>
    <s v="Dec 22 2021 11:06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4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10"/>
    <m/>
    <s v="Dec 22 2021 11:06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8"/>
    <m/>
    <s v="Dec 22 2021 11:06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8"/>
    <m/>
    <s v="Dec 22 2021 11:06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6"/>
    <m/>
    <s v="Dec 22 2021 11:06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20"/>
    <n v="0.25"/>
    <s v="Dec 22 2021 11:0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1"/>
    <s v="Dec 22 2021 11:06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0.55000000000000004"/>
    <s v="Dec 22 2021 11:06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157"/>
    <n v="1"/>
    <m/>
    <n v="1.9"/>
    <s v="Dec 22 2021 11:06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25"/>
    <n v="0.35"/>
    <s v="Dec 22 2021 11:0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351"/>
    <n v="1"/>
    <n v="18"/>
    <m/>
    <s v="Dec 22 2021 11:06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8"/>
    <m/>
    <s v="Dec 22 2021 11:06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3"/>
    <m/>
    <s v="Dec 22 2021 11:07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07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6"/>
    <m/>
    <s v="Dec 22 2021 11:07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4"/>
    <m/>
    <s v="Dec 22 2021 11:07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7"/>
    <x v="2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0.5"/>
    <s v="Dec 22 2021 11:07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1"/>
    <s v="Dec 22 2021 11:0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4"/>
    <m/>
    <s v="Dec 22 2021 11:07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231"/>
    <n v="1"/>
    <n v="40"/>
    <n v="0.5"/>
    <s v="Dec 22 2021 11:0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60"/>
    <n v="0.75"/>
    <s v="Dec 22 2021 11:07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53"/>
    <n v="0.7"/>
    <s v="Dec 22 2021 11:07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40"/>
    <n v="0.55000000000000004"/>
    <s v="Dec 22 2021 11:07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18"/>
    <n v="0.25"/>
    <s v="Dec 22 2021 11:07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20"/>
    <n v="0.25"/>
    <s v="Dec 22 2021 11:0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26"/>
    <n v="0.3"/>
    <s v="Dec 22 2021 11:0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5"/>
    <m/>
    <s v="Dec 22 2021 11:08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12"/>
    <n v="0.15"/>
    <s v="Dec 22 2021 11:08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65"/>
    <n v="0.85"/>
    <s v="Dec 22 2021 11:0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55"/>
    <n v="0.75"/>
    <s v="Dec 22 2021 11:0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100"/>
    <n v="1.3"/>
    <s v="Dec 22 2021 11:08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21"/>
    <n v="0.25"/>
    <s v="Dec 22 2021 11:0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8"/>
    <n v="0.55000000000000004"/>
    <s v="Dec 22 2021 11:0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34"/>
    <m/>
    <s v="Dec 22 2021 11:0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0"/>
    <m/>
    <s v="Dec 22 2021 11:08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4"/>
    <m/>
    <s v="Dec 22 2021 11:08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0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9"/>
    <m/>
    <s v="Dec 22 2021 11:08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2"/>
    <m/>
    <s v="Dec 22 2021 11:0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"/>
    <m/>
    <s v="Dec 22 2021 11:0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50"/>
    <m/>
    <s v="Dec 22 2021 11:09AM"/>
    <x v="75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0"/>
    <m/>
    <s v="Dec 22 2021 11:09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36"/>
    <m/>
    <s v="Dec 22 2021 11:09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22"/>
    <m/>
    <s v="Dec 22 2021 11:09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7"/>
    <x v="2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"/>
    <m/>
    <s v="Dec 22 2021 11:09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4"/>
    <m/>
    <s v="Dec 22 2021 11:09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n v="2.5"/>
    <m/>
    <s v="Dec 22 2021 11:09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n v="3.5"/>
    <m/>
    <s v="Dec 22 2021 11:10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60"/>
    <n v="1"/>
    <m/>
    <n v="0.85"/>
    <s v="Dec 22 2021 11:1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m/>
    <n v="1"/>
    <s v="Dec 22 2021 11:10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m/>
    <n v="2"/>
    <s v="Dec 22 2021 11:10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2"/>
    <x v="3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231"/>
    <n v="1"/>
    <n v="38"/>
    <n v="0.5"/>
    <s v="Dec 22 2021 11:1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22"/>
    <n v="0.3"/>
    <s v="Dec 22 2021 11:1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62"/>
    <n v="0.75"/>
    <s v="Dec 22 2021 11:1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53"/>
    <n v="0.7"/>
    <s v="Dec 22 2021 11:1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20"/>
    <n v="0.25"/>
    <s v="Dec 22 2021 11:1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8"/>
    <m/>
    <s v="Dec 22 2021 11:10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10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6"/>
    <m/>
    <s v="Dec 22 2021 11:10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225"/>
    <m/>
    <s v="Dec 22 2021 11:10AM"/>
    <x v="77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2"/>
    <m/>
    <s v="Dec 22 2021 11:1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22"/>
    <m/>
    <s v="Dec 22 2021 11:10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0"/>
    <m/>
    <s v="Dec 22 2021 11:11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"/>
    <m/>
    <s v="Dec 22 2021 11:11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7"/>
    <x v="2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20"/>
    <n v="0.3"/>
    <s v="Dec 22 2021 11:1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38"/>
    <n v="0.5"/>
    <s v="Dec 22 2021 11:11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55"/>
    <n v="0.75"/>
    <s v="Dec 22 2021 11:1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50"/>
    <n v="0.7"/>
    <s v="Dec 22 2021 11:11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19"/>
    <n v="0.25"/>
    <s v="Dec 22 2021 11:1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5"/>
    <m/>
    <s v="Dec 22 2021 11:11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70"/>
    <n v="1"/>
    <s v="Dec 22 2021 11:11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60"/>
    <n v="0.9"/>
    <s v="Dec 22 2021 11:11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351"/>
    <n v="1"/>
    <n v="18"/>
    <m/>
    <s v="Dec 22 2021 11:12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15"/>
    <m/>
    <s v="Dec 22 2021 11:12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2"/>
    <x v="3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231"/>
    <n v="1"/>
    <n v="40"/>
    <n v="0.5"/>
    <s v="Dec 22 2021 11:1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60"/>
    <n v="1"/>
    <n v="22"/>
    <n v="0.3"/>
    <s v="Dec 22 2021 11:12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157"/>
    <n v="1"/>
    <n v="55"/>
    <n v="0.75"/>
    <s v="Dec 22 2021 11:12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157"/>
    <n v="1"/>
    <n v="50"/>
    <n v="0.7"/>
    <s v="Dec 22 2021 11:12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231"/>
    <n v="1"/>
    <n v="22"/>
    <n v="0.25"/>
    <s v="Dec 22 2021 11:1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60"/>
    <n v="1"/>
    <n v="20"/>
    <n v="0.25"/>
    <s v="Dec 22 2021 11:1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138"/>
    <n v="1"/>
    <n v="32"/>
    <m/>
    <s v="Dec 22 2021 11:12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138"/>
    <n v="1"/>
    <n v="24"/>
    <m/>
    <s v="Dec 22 2021 11:12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12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7"/>
    <m/>
    <s v="Dec 22 2021 11:12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3"/>
    <m/>
    <s v="Dec 22 2021 11:12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2"/>
    <m/>
    <s v="Dec 22 2021 11:12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4"/>
    <m/>
    <s v="Dec 22 2021 11:12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6"/>
    <m/>
    <s v="Dec 22 2021 11:13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7"/>
    <x v="2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231"/>
    <n v="1"/>
    <n v="38"/>
    <n v="0.5"/>
    <s v="Dec 22 2021 11:13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60"/>
    <n v="1"/>
    <n v="20"/>
    <n v="0.3"/>
    <s v="Dec 22 2021 11:1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157"/>
    <n v="1"/>
    <n v="55"/>
    <n v="0.75"/>
    <s v="Dec 22 2021 11:13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157"/>
    <n v="1"/>
    <n v="50"/>
    <n v="0.7"/>
    <s v="Dec 22 2021 11:13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60"/>
    <n v="1"/>
    <n v="19"/>
    <n v="0.25"/>
    <s v="Dec 22 2021 11:1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6"/>
    <m/>
    <s v="Dec 22 2021 11:13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8"/>
    <m/>
    <s v="Dec 22 2021 11:13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8"/>
    <m/>
    <s v="Dec 22 2021 11:13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4"/>
    <m/>
    <s v="Dec 22 2021 11:13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5"/>
    <m/>
    <s v="Dec 22 2021 11:1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5"/>
    <m/>
    <s v="Dec 22 2021 11:14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8"/>
    <m/>
    <s v="Dec 22 2021 11:14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80"/>
    <m/>
    <s v="Dec 22 2021 11:14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36"/>
    <m/>
    <s v="Dec 22 2021 11:1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2"/>
    <x v="3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231"/>
    <n v="1"/>
    <n v="38"/>
    <n v="0.5"/>
    <s v="Dec 22 2021 11:1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20"/>
    <n v="0.3"/>
    <s v="Dec 22 2021 11:1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55"/>
    <n v="0.65"/>
    <s v="Dec 22 2021 11:1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50"/>
    <n v="0.6"/>
    <s v="Dec 22 2021 11:1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19"/>
    <n v="0.25"/>
    <s v="Dec 22 2021 11:1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231"/>
    <n v="1"/>
    <n v="38"/>
    <n v="0.5"/>
    <s v="Dec 22 2021 11:1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62"/>
    <n v="0.75"/>
    <s v="Dec 22 2021 11:1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9"/>
    <m/>
    <s v="Dec 22 2021 11:14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4"/>
    <m/>
    <s v="Dec 22 2021 11:1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48"/>
    <n v="1"/>
    <n v="200"/>
    <m/>
    <s v="Dec 22 2021 11:14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48"/>
    <n v="1"/>
    <n v="150"/>
    <m/>
    <s v="Dec 22 2021 11:14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7"/>
    <x v="2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53"/>
    <n v="0.7"/>
    <s v="Dec 22 2021 11:1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20"/>
    <n v="0.25"/>
    <s v="Dec 22 2021 11:1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22"/>
    <n v="0.3"/>
    <s v="Dec 22 2021 11:1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62"/>
    <n v="0.75"/>
    <s v="Dec 22 2021 11:1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53"/>
    <n v="0.7"/>
    <s v="Dec 22 2021 11:1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m/>
    <n v="1"/>
    <s v="Dec 22 2021 11:15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m/>
    <n v="0.5"/>
    <s v="Dec 22 2021 11:15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0"/>
    <n v="0.25"/>
    <s v="Dec 22 2021 11:1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231"/>
    <n v="1"/>
    <n v="38"/>
    <n v="0.5"/>
    <s v="Dec 22 2021 11:1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27"/>
    <m/>
    <s v="Dec 22 2021 11:15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6"/>
    <m/>
    <s v="Dec 22 2021 11:15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80"/>
    <m/>
    <s v="Dec 22 2021 11:15AM"/>
    <x v="78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0"/>
    <m/>
    <s v="Dec 22 2021 11:15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3"/>
    <m/>
    <s v="Dec 22 2021 11:1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0"/>
    <m/>
    <s v="Dec 22 2021 11:15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0"/>
    <m/>
    <s v="Dec 22 2021 11:1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3"/>
    <m/>
    <s v="Dec 22 2021 11:16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3"/>
    <m/>
    <s v="Dec 22 2021 11:16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8"/>
    <m/>
    <s v="Dec 22 2021 11:16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3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2"/>
    <n v="0.3"/>
    <s v="Dec 22 2021 11:1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9"/>
    <m/>
    <s v="Dec 22 2021 11:16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20"/>
    <n v="0.3"/>
    <s v="Dec 22 2021 11:1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38"/>
    <n v="0.5"/>
    <s v="Dec 22 2021 11:16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55"/>
    <n v="0.65"/>
    <s v="Dec 22 2021 11:16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50"/>
    <n v="0.6"/>
    <s v="Dec 22 2021 11:16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19"/>
    <n v="0.25"/>
    <s v="Dec 22 2021 11:1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46"/>
    <n v="0.5"/>
    <s v="Dec 22 2021 11:16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1"/>
    <m/>
    <s v="Dec 22 2021 11:16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6"/>
    <m/>
    <s v="Dec 22 2021 11:16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0"/>
    <m/>
    <s v="Dec 22 2021 11:16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7"/>
    <x v="2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231"/>
    <n v="1"/>
    <n v="38"/>
    <n v="0.5"/>
    <s v="Dec 22 2021 11:1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20"/>
    <n v="0.3"/>
    <s v="Dec 22 2021 11:17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55"/>
    <n v="0.65"/>
    <s v="Dec 22 2021 11:17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50"/>
    <n v="0.6"/>
    <s v="Dec 22 2021 11:17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19"/>
    <n v="0.25"/>
    <s v="Dec 22 2021 11:17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46"/>
    <n v="0.5"/>
    <s v="Dec 22 2021 11:17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5"/>
    <m/>
    <s v="Dec 22 2021 11:17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0"/>
    <m/>
    <s v="Dec 22 2021 11:17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4"/>
    <m/>
    <s v="Dec 22 2021 11:17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48"/>
    <n v="1"/>
    <n v="200"/>
    <m/>
    <s v="Dec 22 2021 11:17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8"/>
    <m/>
    <s v="Dec 22 2021 11:17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2"/>
    <x v="3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231"/>
    <n v="1"/>
    <n v="42"/>
    <n v="0.5"/>
    <s v="Dec 22 2021 11:1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20"/>
    <n v="0.3"/>
    <s v="Dec 22 2021 11:1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40"/>
    <n v="0.5"/>
    <s v="Dec 22 2021 11:18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157"/>
    <n v="1"/>
    <n v="55"/>
    <n v="0.65"/>
    <s v="Dec 22 2021 11:18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157"/>
    <n v="1"/>
    <n v="50"/>
    <n v="0.6"/>
    <s v="Dec 22 2021 11:18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19"/>
    <n v="0.25"/>
    <s v="Dec 22 2021 11:1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46"/>
    <n v="0.5"/>
    <s v="Dec 22 2021 11:1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231"/>
    <n v="1"/>
    <n v="68"/>
    <n v="0.5"/>
    <s v="Dec 22 2021 11:1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22"/>
    <n v="0.3"/>
    <s v="Dec 22 2021 11:1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62"/>
    <n v="0.75"/>
    <s v="Dec 22 2021 11:1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53"/>
    <n v="0.7"/>
    <s v="Dec 22 2021 11:19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20"/>
    <n v="0.25"/>
    <s v="Dec 22 2021 11:1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0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0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17"/>
    <x v="2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60"/>
    <n v="1"/>
    <n v="3"/>
    <m/>
    <s v="Dec 22 2021 11:20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2"/>
    <m/>
    <s v="Dec 22 2021 11:20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3"/>
    <m/>
    <s v="Dec 22 2021 11:20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4"/>
    <m/>
    <s v="Dec 22 2021 11:20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60"/>
    <n v="1"/>
    <n v="1.5"/>
    <m/>
    <s v="Dec 22 2021 11:20AM"/>
    <x v="134"/>
    <x v="130"/>
    <n v="45"/>
    <s v="LIBRA"/>
    <n v="1"/>
    <s v="PRODUCTOS AGROPECUARIOS"/>
    <n v="9"/>
    <s v="LACTEOS"/>
    <n v="1"/>
    <n v="0.45"/>
    <s v="Queso Fresco"/>
    <m/>
    <n v="0"/>
    <n v="22"/>
    <x v="0"/>
    <n v="8"/>
    <x v="5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60"/>
    <n v="1"/>
    <n v="3"/>
    <m/>
    <s v="Dec 22 2021 11:21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2"/>
    <m/>
    <s v="Dec 22 2021 11:21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3"/>
    <m/>
    <s v="Dec 22 2021 11:21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4"/>
    <m/>
    <s v="Dec 22 2021 11:21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60"/>
    <n v="1"/>
    <n v="1.75"/>
    <m/>
    <s v="Dec 22 2021 11:21AM"/>
    <x v="134"/>
    <x v="130"/>
    <n v="45"/>
    <s v="LIBRA"/>
    <n v="1"/>
    <s v="PRODUCTOS AGROPECUARIOS"/>
    <n v="9"/>
    <s v="LACTEOS"/>
    <n v="1"/>
    <n v="0.45"/>
    <s v="Queso Fresco"/>
    <m/>
    <n v="0"/>
    <n v="22"/>
    <x v="0"/>
    <n v="9"/>
    <x v="6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6"/>
    <m/>
    <s v="Dec 22 2021 11:21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1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1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6"/>
    <m/>
    <s v="Dec 22 2021 11:22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2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2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7"/>
    <x v="2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8"/>
    <m/>
    <s v="Dec 22 2021 11:22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5999999999999996"/>
    <m/>
    <s v="Dec 22 2021 11:22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5999999999999996"/>
    <m/>
    <s v="Dec 22 2021 11:22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5"/>
    <m/>
    <s v="Dec 22 2021 11:22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5"/>
    <m/>
    <s v="Dec 22 2021 11:22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6"/>
    <m/>
    <s v="Dec 22 2021 11:22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"/>
    <m/>
    <s v="Dec 22 2021 11:22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"/>
    <m/>
    <s v="Dec 22 2021 11:22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2.6"/>
    <m/>
    <s v="Dec 22 2021 11:22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8"/>
    <x v="5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35"/>
    <m/>
    <s v="Dec 22 2021 11:23AM"/>
    <x v="129"/>
    <x v="125"/>
    <n v="45"/>
    <s v="LIBRA"/>
    <n v="1"/>
    <s v="PRODUCTOS AGROPECUARIOS"/>
    <n v="7"/>
    <s v="CARNE DE POLLO"/>
    <n v="1"/>
    <n v="0.45"/>
    <s v="Pollo Entero( sin menudos)"/>
    <m/>
    <n v="0"/>
    <n v="22"/>
    <x v="0"/>
    <n v="9"/>
    <x v="6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25"/>
    <m/>
    <s v="Dec 22 2021 11:23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9"/>
    <x v="6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35"/>
    <m/>
    <s v="Dec 22 2021 11:23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.25"/>
    <m/>
    <s v="Dec 22 2021 11:23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"/>
    <m/>
    <s v="Dec 22 2021 11:23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6"/>
    <m/>
    <s v="Dec 22 2021 11:24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4"/>
    <m/>
    <s v="Dec 22 2021 11:24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9"/>
    <x v="6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7"/>
    <x v="2"/>
  </r>
  <r>
    <n v="27528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2"/>
    <s v="DICIEMBRE"/>
    <n v="6"/>
    <s v="GILBERTO RECINOS"/>
    <n v="2021"/>
    <n v="2021"/>
    <n v="60"/>
    <n v="1"/>
    <n v="17"/>
    <m/>
    <s v="Dec 22 2021 11:24A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x v="0"/>
    <n v="8"/>
    <x v="5"/>
  </r>
  <r>
    <n v="27528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2"/>
    <s v="DICIEMBRE"/>
    <n v="6"/>
    <s v="GILBERTO RECINOS"/>
    <n v="2021"/>
    <n v="2021"/>
    <n v="60"/>
    <n v="1"/>
    <n v="16.25"/>
    <m/>
    <s v="Dec 22 2021 11:24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89"/>
    <n v="1"/>
    <n v="55"/>
    <n v="1"/>
    <s v="Dec 22 2021 11:25AM"/>
    <x v="94"/>
    <x v="90"/>
    <n v="51"/>
    <s v="QUINTAL"/>
    <n v="1"/>
    <s v="PRODUCTOS AGROPECUARIOS"/>
    <n v="4"/>
    <s v="AGRO INDUSTRIALES"/>
    <n v="100"/>
    <n v="45.45"/>
    <s v="Achiot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n v="60"/>
    <n v="0.8"/>
    <s v="Dec 22 2021 11:25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60"/>
    <n v="0.8"/>
    <s v="Dec 22 2021 11:2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140"/>
    <n v="1.6"/>
    <s v="Dec 22 2021 11:2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n v="5"/>
    <m/>
    <s v="Dec 22 2021 11:25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m/>
    <n v="0.8"/>
    <s v="Dec 22 2021 11:2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60"/>
    <n v="0.7"/>
    <s v="Dec 22 2021 11:26AM"/>
    <x v="135"/>
    <x v="131"/>
    <n v="51"/>
    <s v="QUINTAL"/>
    <n v="1"/>
    <s v="PRODUCTOS AGROPECUARIOS"/>
    <n v="4"/>
    <s v="AGRO INDUSTRIALES"/>
    <n v="100"/>
    <n v="45.45"/>
    <s v="Soya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40"/>
    <n v="0.6"/>
    <s v="Dec 22 2021 11:26AM"/>
    <x v="136"/>
    <x v="132"/>
    <n v="51"/>
    <s v="QUINTAL"/>
    <n v="1"/>
    <s v="PRODUCTOS AGROPECUARIOS"/>
    <n v="4"/>
    <s v="AGRO INDUSTRIALES"/>
    <n v="100"/>
    <n v="45.45"/>
    <s v="Trigo"/>
    <m/>
    <n v="0"/>
    <n v="22"/>
    <x v="0"/>
    <n v="8"/>
    <x v="5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231"/>
    <n v="1"/>
    <n v="40"/>
    <n v="0.5"/>
    <s v="Dec 22 2021 11:2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24"/>
    <n v="0.25"/>
    <s v="Dec 22 2021 11:2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62"/>
    <n v="0.75"/>
    <s v="Dec 22 2021 11:2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20"/>
    <n v="0.25"/>
    <s v="Dec 22 2021 11:2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91"/>
        <item x="130"/>
        <item x="132"/>
        <item x="89"/>
        <item x="133"/>
        <item x="90"/>
        <item x="123"/>
        <item x="122"/>
        <item x="93"/>
        <item x="92"/>
        <item x="73"/>
        <item x="74"/>
        <item x="50"/>
        <item x="51"/>
        <item x="58"/>
        <item m="1" x="206"/>
        <item x="52"/>
        <item x="53"/>
        <item x="54"/>
        <item x="70"/>
        <item x="71"/>
        <item x="72"/>
        <item x="35"/>
        <item x="49"/>
        <item x="36"/>
        <item x="45"/>
        <item x="46"/>
        <item x="55"/>
        <item x="56"/>
        <item x="57"/>
        <item x="59"/>
        <item x="60"/>
        <item x="47"/>
        <item x="48"/>
        <item m="1" x="188"/>
        <item x="61"/>
        <item x="75"/>
        <item x="76"/>
        <item x="67"/>
        <item x="68"/>
        <item x="69"/>
        <item x="62"/>
        <item x="63"/>
        <item x="64"/>
        <item x="65"/>
        <item x="43"/>
        <item x="44"/>
        <item x="79"/>
        <item x="37"/>
        <item x="80"/>
        <item x="38"/>
        <item x="77"/>
        <item x="78"/>
        <item x="39"/>
        <item m="1" x="187"/>
        <item x="40"/>
        <item x="66"/>
        <item x="41"/>
        <item x="42"/>
        <item m="1" x="204"/>
        <item m="1" x="193"/>
        <item x="30"/>
        <item x="31"/>
        <item x="32"/>
        <item x="33"/>
        <item x="14"/>
        <item x="29"/>
        <item x="15"/>
        <item x="16"/>
        <item m="1" x="200"/>
        <item m="1" x="195"/>
        <item x="17"/>
        <item x="18"/>
        <item x="19"/>
        <item x="20"/>
        <item x="21"/>
        <item x="22"/>
        <item x="34"/>
        <item x="81"/>
        <item x="82"/>
        <item x="83"/>
        <item x="84"/>
        <item x="85"/>
        <item x="23"/>
        <item x="24"/>
        <item x="86"/>
        <item x="87"/>
        <item x="88"/>
        <item x="25"/>
        <item x="26"/>
        <item m="1" x="159"/>
        <item x="27"/>
        <item x="28"/>
        <item x="94"/>
        <item x="101"/>
        <item x="95"/>
        <item x="96"/>
        <item x="97"/>
        <item x="124"/>
        <item x="102"/>
        <item x="98"/>
        <item x="103"/>
        <item x="99"/>
        <item x="131"/>
        <item x="100"/>
        <item x="135"/>
        <item x="136"/>
        <item m="1" x="141"/>
        <item x="114"/>
        <item x="115"/>
        <item x="116"/>
        <item x="117"/>
        <item x="118"/>
        <item x="119"/>
        <item x="120"/>
        <item x="121"/>
        <item m="1" x="164"/>
        <item m="1" x="156"/>
        <item x="107"/>
        <item x="108"/>
        <item x="109"/>
        <item x="110"/>
        <item x="129"/>
        <item x="104"/>
        <item x="105"/>
        <item x="106"/>
        <item x="111"/>
        <item x="112"/>
        <item x="113"/>
        <item x="125"/>
        <item x="126"/>
        <item x="127"/>
        <item x="128"/>
        <item x="134"/>
        <item x="0"/>
        <item x="1"/>
        <item x="2"/>
        <item x="3"/>
        <item x="4"/>
        <item x="5"/>
        <item x="6"/>
        <item x="7"/>
        <item m="1" x="203"/>
        <item x="8"/>
        <item x="9"/>
        <item x="10"/>
        <item x="11"/>
        <item x="12"/>
        <item x="13"/>
        <item m="1" x="186"/>
        <item m="1" x="184"/>
        <item m="1" x="181"/>
        <item m="1" x="178"/>
        <item m="1" x="176"/>
        <item m="1" x="173"/>
        <item m="1" x="171"/>
        <item m="1" x="168"/>
        <item m="1" x="165"/>
        <item m="1" x="161"/>
        <item m="1" x="157"/>
        <item m="1" x="153"/>
        <item m="1" x="151"/>
        <item m="1" x="148"/>
        <item m="1" x="144"/>
        <item m="1" x="140"/>
        <item m="1" x="138"/>
        <item m="1" x="202"/>
        <item m="1" x="199"/>
        <item m="1" x="197"/>
        <item m="1" x="194"/>
        <item m="1" x="192"/>
        <item m="1" x="190"/>
        <item m="1" x="189"/>
        <item m="1" x="185"/>
        <item m="1" x="183"/>
        <item m="1" x="180"/>
        <item m="1" x="177"/>
        <item m="1" x="175"/>
        <item m="1" x="170"/>
        <item m="1" x="167"/>
        <item m="1" x="163"/>
        <item m="1" x="160"/>
        <item m="1" x="155"/>
        <item m="1" x="150"/>
        <item m="1" x="147"/>
        <item m="1" x="143"/>
        <item m="1" x="142"/>
        <item m="1" x="139"/>
        <item m="1" x="137"/>
        <item m="1" x="205"/>
        <item m="1" x="201"/>
        <item m="1" x="198"/>
        <item m="1" x="196"/>
        <item m="1" x="191"/>
        <item m="1" x="182"/>
        <item m="1" x="179"/>
        <item m="1" x="174"/>
        <item m="1" x="172"/>
        <item m="1" x="169"/>
        <item m="1" x="166"/>
        <item m="1" x="162"/>
        <item m="1" x="158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31"/>
        <item x="71"/>
        <item x="97"/>
        <item x="87"/>
        <item x="126"/>
        <item x="91"/>
        <item x="32"/>
        <item x="51"/>
        <item x="92"/>
        <item x="93"/>
        <item x="68"/>
        <item x="70"/>
        <item x="48"/>
        <item x="35"/>
        <item x="44"/>
        <item x="121"/>
        <item x="45"/>
        <item x="128"/>
        <item x="85"/>
        <item x="129"/>
        <item x="86"/>
        <item x="119"/>
        <item x="15"/>
        <item x="46"/>
        <item x="102"/>
        <item x="107"/>
        <item x="47"/>
        <item x="17"/>
        <item x="89"/>
        <item x="99"/>
        <item x="100"/>
        <item x="77"/>
        <item x="78"/>
        <item x="95"/>
        <item x="66"/>
        <item x="23"/>
        <item x="101"/>
        <item x="60"/>
        <item x="82"/>
        <item x="84"/>
        <item x="25"/>
        <item x="122"/>
        <item x="123"/>
        <item x="124"/>
        <item x="42"/>
        <item x="36"/>
        <item x="96"/>
        <item x="75"/>
        <item x="88"/>
        <item x="27"/>
        <item x="39"/>
        <item x="64"/>
        <item x="40"/>
        <item x="41"/>
        <item x="120"/>
        <item x="49"/>
        <item x="50"/>
        <item x="52"/>
        <item x="53"/>
        <item x="73"/>
        <item x="67"/>
        <item x="43"/>
        <item x="37"/>
        <item x="76"/>
        <item x="38"/>
        <item x="34"/>
        <item x="61"/>
        <item x="62"/>
        <item x="63"/>
        <item x="55"/>
        <item x="18"/>
        <item x="19"/>
        <item x="20"/>
        <item x="24"/>
        <item x="83"/>
        <item x="26"/>
        <item x="30"/>
        <item x="69"/>
        <item x="79"/>
        <item x="16"/>
        <item x="57"/>
        <item x="58"/>
        <item x="131"/>
        <item x="132"/>
        <item x="56"/>
        <item x="14"/>
        <item x="33"/>
        <item x="111"/>
        <item x="112"/>
        <item x="113"/>
        <item x="114"/>
        <item x="115"/>
        <item x="116"/>
        <item x="117"/>
        <item x="110"/>
        <item x="29"/>
        <item x="103"/>
        <item x="104"/>
        <item x="105"/>
        <item x="106"/>
        <item x="130"/>
        <item x="74"/>
        <item x="0"/>
        <item x="1"/>
        <item x="2"/>
        <item x="4"/>
        <item x="7"/>
        <item x="59"/>
        <item x="5"/>
        <item x="6"/>
        <item x="12"/>
        <item x="98"/>
        <item x="94"/>
        <item x="10"/>
        <item x="3"/>
        <item x="8"/>
        <item x="11"/>
        <item x="13"/>
        <item x="65"/>
        <item x="72"/>
        <item x="9"/>
        <item x="80"/>
        <item x="81"/>
        <item m="1" x="143"/>
        <item x="108"/>
        <item x="109"/>
        <item x="125"/>
        <item x="118"/>
        <item x="28"/>
        <item m="1" x="192"/>
        <item x="54"/>
        <item x="127"/>
        <item x="21"/>
        <item x="22"/>
        <item x="90"/>
        <item m="1" x="150"/>
        <item m="1" x="148"/>
        <item m="1" x="133"/>
        <item m="1" x="139"/>
        <item m="1" x="157"/>
        <item m="1" x="166"/>
        <item m="1" x="182"/>
        <item m="1" x="152"/>
        <item m="1" x="178"/>
        <item m="1" x="174"/>
        <item m="1" x="169"/>
        <item m="1" x="165"/>
        <item m="1" x="194"/>
        <item m="1" x="149"/>
        <item m="1" x="153"/>
        <item m="1" x="160"/>
        <item m="1" x="136"/>
        <item m="1" x="189"/>
        <item m="1" x="151"/>
        <item m="1" x="142"/>
        <item m="1" x="175"/>
        <item m="1" x="164"/>
        <item m="1" x="144"/>
        <item m="1" x="135"/>
        <item m="1" x="184"/>
        <item m="1" x="171"/>
        <item m="1" x="137"/>
        <item m="1" x="158"/>
        <item m="1" x="193"/>
        <item m="1" x="146"/>
        <item m="1" x="138"/>
        <item m="1" x="168"/>
        <item m="1" x="185"/>
        <item m="1" x="161"/>
        <item m="1" x="200"/>
        <item m="1" x="155"/>
        <item m="1" x="202"/>
        <item m="1" x="201"/>
        <item m="1" x="162"/>
        <item m="1" x="141"/>
        <item m="1" x="187"/>
        <item m="1" x="188"/>
        <item m="1" x="197"/>
        <item m="1" x="154"/>
        <item m="1" x="181"/>
        <item m="1" x="170"/>
        <item m="1" x="147"/>
        <item m="1" x="180"/>
        <item m="1" x="195"/>
        <item m="1" x="196"/>
        <item m="1" x="190"/>
        <item m="1" x="159"/>
        <item m="1" x="163"/>
        <item m="1" x="179"/>
        <item m="1" x="173"/>
        <item m="1" x="198"/>
        <item m="1" x="156"/>
        <item m="1" x="176"/>
        <item m="1" x="167"/>
        <item m="1" x="172"/>
        <item m="1" x="134"/>
        <item m="1" x="183"/>
        <item m="1" x="191"/>
        <item m="1" x="199"/>
        <item m="1" x="145"/>
        <item m="1" x="177"/>
        <item m="1" x="140"/>
        <item m="1" x="1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0"/>
        <item m="1" x="16"/>
        <item m="1" x="12"/>
        <item m="1" x="13"/>
        <item x="6"/>
        <item m="1" x="11"/>
        <item m="1" x="19"/>
        <item m="1" x="9"/>
        <item m="1" x="18"/>
        <item x="2"/>
        <item x="4"/>
        <item x="3"/>
        <item x="1"/>
        <item m="1" x="14"/>
        <item m="1" x="17"/>
        <item m="1" x="7"/>
        <item m="1" x="8"/>
        <item m="1" x="15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6">
    <i>
      <x/>
      <x/>
      <x v="3"/>
    </i>
    <i r="1">
      <x v="10"/>
      <x v="3"/>
    </i>
    <i r="1">
      <x v="11"/>
      <x v="3"/>
    </i>
    <i r="1">
      <x v="12"/>
      <x v="3"/>
    </i>
    <i r="1">
      <x v="13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 r="1">
      <x v="13"/>
      <x v="20"/>
    </i>
    <i>
      <x v="6"/>
      <x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"/>
      <x/>
      <x v="48"/>
    </i>
    <i r="1">
      <x v="10"/>
      <x v="48"/>
    </i>
    <i r="1">
      <x v="11"/>
      <x v="48"/>
    </i>
    <i r="1">
      <x v="12"/>
      <x v="48"/>
    </i>
    <i r="1">
      <x v="13"/>
      <x v="48"/>
    </i>
    <i>
      <x v="10"/>
      <x v="1"/>
      <x v="1"/>
    </i>
    <i r="1">
      <x v="10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6"/>
      <x v="1"/>
      <x v="7"/>
    </i>
    <i r="1">
      <x v="10"/>
      <x v="7"/>
    </i>
    <i>
      <x v="17"/>
      <x v="1"/>
      <x v="57"/>
    </i>
    <i>
      <x v="18"/>
      <x v="1"/>
      <x v="58"/>
    </i>
    <i>
      <x v="19"/>
      <x v="1"/>
      <x v="10"/>
    </i>
    <i r="1">
      <x v="10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>
      <x v="24"/>
      <x v="1"/>
      <x v="13"/>
    </i>
    <i r="1">
      <x v="10"/>
      <x v="13"/>
    </i>
    <i r="1">
      <x v="12"/>
      <x v="13"/>
    </i>
    <i>
      <x v="25"/>
      <x v="1"/>
      <x v="14"/>
    </i>
    <i r="1">
      <x v="10"/>
      <x v="14"/>
    </i>
    <i r="1">
      <x v="12"/>
      <x v="14"/>
    </i>
    <i>
      <x v="26"/>
      <x v="1"/>
      <x v="16"/>
    </i>
    <i r="1">
      <x v="10"/>
      <x v="16"/>
    </i>
    <i r="1">
      <x v="12"/>
      <x v="16"/>
    </i>
    <i>
      <x v="27"/>
      <x v="1"/>
      <x v="130"/>
    </i>
    <i r="1">
      <x v="12"/>
      <x v="130"/>
    </i>
    <i>
      <x v="28"/>
      <x v="1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>
      <x v="33"/>
      <x v="1"/>
      <x v="26"/>
    </i>
    <i r="1">
      <x v="10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0"/>
      <x v="101"/>
    </i>
    <i r="1">
      <x v="12"/>
      <x v="101"/>
    </i>
    <i>
      <x v="38"/>
      <x v="1"/>
      <x v="118"/>
    </i>
    <i>
      <x v="39"/>
      <x v="1"/>
      <x v="34"/>
    </i>
    <i r="1">
      <x v="10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2"/>
      <x v="52"/>
    </i>
    <i>
      <x v="58"/>
      <x v="1"/>
      <x v="53"/>
    </i>
    <i r="1">
      <x v="10"/>
      <x v="53"/>
    </i>
    <i r="1">
      <x v="12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2"/>
      <x/>
    </i>
    <i>
      <x v="63"/>
      <x v="1"/>
      <x v="6"/>
    </i>
    <i r="1">
      <x v="10"/>
      <x v="6"/>
    </i>
    <i r="1">
      <x v="12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>
      <x v="68"/>
      <x v="1"/>
      <x v="79"/>
    </i>
    <i r="1">
      <x v="12"/>
      <x v="79"/>
    </i>
    <i>
      <x v="71"/>
      <x v="1"/>
      <x v="27"/>
    </i>
    <i r="1">
      <x v="10"/>
      <x v="27"/>
    </i>
    <i r="1">
      <x v="12"/>
      <x v="27"/>
    </i>
    <i>
      <x v="72"/>
      <x v="1"/>
      <x v="70"/>
    </i>
    <i>
      <x v="73"/>
      <x v="1"/>
      <x v="71"/>
    </i>
    <i>
      <x v="74"/>
      <x v="1"/>
      <x v="72"/>
    </i>
    <i r="1">
      <x v="12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>
      <x v="79"/>
      <x v="1"/>
      <x v="32"/>
    </i>
    <i r="1">
      <x v="10"/>
      <x v="32"/>
    </i>
    <i>
      <x v="80"/>
      <x v="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0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2"/>
      <x v="40"/>
    </i>
    <i>
      <x v="89"/>
      <x v="1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3"/>
      <x v="134"/>
    </i>
    <i>
      <x v="94"/>
      <x/>
      <x v="2"/>
    </i>
    <i r="1">
      <x v="10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 r="1">
      <x v="13"/>
      <x v="5"/>
    </i>
    <i>
      <x v="96"/>
      <x/>
      <x v="8"/>
    </i>
    <i r="1">
      <x v="10"/>
      <x v="8"/>
    </i>
    <i r="1">
      <x v="12"/>
      <x v="8"/>
    </i>
    <i r="1">
      <x v="13"/>
      <x v="8"/>
    </i>
    <i>
      <x v="97"/>
      <x/>
      <x v="9"/>
    </i>
    <i r="1">
      <x v="10"/>
      <x v="9"/>
    </i>
    <i r="1">
      <x v="12"/>
      <x v="9"/>
    </i>
    <i r="1">
      <x v="13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 r="1">
      <x v="13"/>
      <x v="112"/>
    </i>
    <i>
      <x v="101"/>
      <x/>
      <x v="29"/>
    </i>
    <i r="1">
      <x v="10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2"/>
      <x v="94"/>
    </i>
    <i>
      <x v="109"/>
      <x/>
      <x v="87"/>
    </i>
    <i r="1">
      <x v="10"/>
      <x v="87"/>
    </i>
    <i r="1">
      <x v="12"/>
      <x v="87"/>
    </i>
    <i>
      <x v="110"/>
      <x/>
      <x v="88"/>
    </i>
    <i r="1">
      <x v="10"/>
      <x v="88"/>
    </i>
    <i r="1">
      <x v="12"/>
      <x v="88"/>
    </i>
    <i>
      <x v="111"/>
      <x/>
      <x v="89"/>
    </i>
    <i r="1">
      <x v="10"/>
      <x v="89"/>
    </i>
    <i r="1">
      <x v="12"/>
      <x v="89"/>
    </i>
    <i>
      <x v="112"/>
      <x/>
      <x v="90"/>
    </i>
    <i r="1">
      <x v="10"/>
      <x v="90"/>
    </i>
    <i r="1">
      <x v="12"/>
      <x v="90"/>
    </i>
    <i>
      <x v="113"/>
      <x/>
      <x v="91"/>
    </i>
    <i r="1">
      <x v="10"/>
      <x v="91"/>
    </i>
    <i r="1">
      <x v="12"/>
      <x v="91"/>
    </i>
    <i>
      <x v="114"/>
      <x/>
      <x v="92"/>
    </i>
    <i r="1">
      <x v="10"/>
      <x v="92"/>
    </i>
    <i r="1">
      <x v="12"/>
      <x v="92"/>
    </i>
    <i>
      <x v="115"/>
      <x/>
      <x v="93"/>
    </i>
    <i r="1">
      <x v="10"/>
      <x v="93"/>
    </i>
    <i r="1">
      <x v="12"/>
      <x v="93"/>
    </i>
    <i>
      <x v="118"/>
      <x/>
      <x v="96"/>
    </i>
    <i r="1">
      <x v="10"/>
      <x v="96"/>
    </i>
    <i r="1">
      <x v="12"/>
      <x v="96"/>
    </i>
    <i>
      <x v="119"/>
      <x/>
      <x v="97"/>
    </i>
    <i r="1">
      <x v="10"/>
      <x v="97"/>
    </i>
    <i r="1">
      <x v="12"/>
      <x v="97"/>
    </i>
    <i>
      <x v="120"/>
      <x/>
      <x v="98"/>
    </i>
    <i r="1">
      <x v="10"/>
      <x v="98"/>
    </i>
    <i r="1">
      <x v="12"/>
      <x v="98"/>
    </i>
    <i>
      <x v="121"/>
      <x/>
      <x v="99"/>
    </i>
    <i r="1">
      <x v="10"/>
      <x v="99"/>
    </i>
    <i r="1">
      <x v="12"/>
      <x v="99"/>
    </i>
    <i>
      <x v="122"/>
      <x v="5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2"/>
      <x v="24"/>
    </i>
    <i>
      <x v="126"/>
      <x v="5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2"/>
      <x v="15"/>
    </i>
    <i>
      <x v="130"/>
      <x/>
      <x v="41"/>
    </i>
    <i r="1">
      <x v="5"/>
      <x v="41"/>
    </i>
    <i r="1">
      <x v="12"/>
      <x v="41"/>
    </i>
    <i>
      <x v="131"/>
      <x/>
      <x v="42"/>
    </i>
    <i r="1">
      <x v="5"/>
      <x v="42"/>
    </i>
    <i r="1">
      <x v="12"/>
      <x v="42"/>
    </i>
    <i>
      <x v="132"/>
      <x/>
      <x v="43"/>
    </i>
    <i r="1">
      <x v="5"/>
      <x v="43"/>
    </i>
    <i r="1">
      <x v="12"/>
      <x v="43"/>
    </i>
    <i>
      <x v="133"/>
      <x/>
      <x v="100"/>
    </i>
    <i r="1">
      <x v="5"/>
      <x v="100"/>
    </i>
    <i>
      <x v="134"/>
      <x v="1"/>
      <x v="102"/>
    </i>
    <i>
      <x v="135"/>
      <x v="1"/>
      <x v="103"/>
    </i>
    <i>
      <x v="136"/>
      <x v="1"/>
      <x v="104"/>
    </i>
    <i>
      <x v="137"/>
      <x v="1"/>
      <x v="114"/>
    </i>
    <i>
      <x v="138"/>
      <x v="1"/>
      <x v="105"/>
    </i>
    <i>
      <x v="139"/>
      <x v="1"/>
      <x v="108"/>
    </i>
    <i>
      <x v="140"/>
      <x v="1"/>
      <x v="109"/>
    </i>
    <i>
      <x v="141"/>
      <x v="1"/>
      <x v="106"/>
    </i>
    <i>
      <x v="143"/>
      <x v="1"/>
      <x v="115"/>
    </i>
    <i>
      <x v="144"/>
      <x v="1"/>
      <x v="120"/>
    </i>
    <i>
      <x v="145"/>
      <x v="1"/>
      <x v="113"/>
    </i>
    <i>
      <x v="146"/>
      <x v="1"/>
      <x v="116"/>
    </i>
    <i>
      <x v="147"/>
      <x v="1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INDECAEA2381221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44552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INDECAEA2381221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44552</v>
      </c>
      <c r="B3" s="225">
        <f>U7</f>
        <v>44552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8" t="s">
        <v>191</v>
      </c>
      <c r="E5" s="238"/>
      <c r="F5" s="238"/>
      <c r="G5" s="164"/>
      <c r="H5" s="238" t="str">
        <f>+GranosBasicos!L5</f>
        <v>AHUACHAPAN</v>
      </c>
      <c r="I5" s="238"/>
      <c r="J5" s="238"/>
      <c r="K5" s="169"/>
      <c r="L5" s="238" t="str">
        <f>+GranosBasicos!P5</f>
        <v>ZACATECOLUCA</v>
      </c>
      <c r="M5" s="238"/>
      <c r="N5" s="238"/>
      <c r="O5" s="169"/>
      <c r="P5" s="238" t="str">
        <f>+GranosBasicos!T5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44552</v>
      </c>
      <c r="V7" s="23">
        <f>+U7</f>
        <v>44552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44551</v>
      </c>
      <c r="V8" s="23">
        <f>+U8</f>
        <v>44551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7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7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37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86" zoomScale="85" zoomScaleNormal="85" workbookViewId="0">
      <selection activeCell="B303" sqref="B303:J30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9" t="s">
        <v>172</v>
      </c>
      <c r="C1" s="239"/>
      <c r="D1" s="59">
        <v>44552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>
      <c r="B2" s="239" t="s">
        <v>193</v>
      </c>
      <c r="C2" s="239"/>
      <c r="D2" s="59">
        <v>44551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>
      <c r="B3" s="239" t="s">
        <v>196</v>
      </c>
      <c r="C3" s="239"/>
      <c r="D3" s="58" t="str">
        <f>+VLOOKUP(D1,numeracion,8,FALSE)</f>
        <v>INDECAEA2381221</v>
      </c>
      <c r="E3" s="241" t="s">
        <v>258</v>
      </c>
      <c r="F3" s="241"/>
      <c r="G3" s="241"/>
      <c r="H3" s="241"/>
      <c r="I3" s="241"/>
      <c r="J3" s="241"/>
      <c r="K3" s="29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44552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44551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3" t="s">
        <v>124</v>
      </c>
      <c r="E7" s="218">
        <v>42</v>
      </c>
      <c r="F7" s="218">
        <v>38</v>
      </c>
      <c r="G7" s="218">
        <v>68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4" t="s">
        <v>124</v>
      </c>
      <c r="P7" s="218">
        <v>38.909090909090907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3" t="s">
        <v>124</v>
      </c>
      <c r="E8" s="218">
        <v>41.857142857142854</v>
      </c>
      <c r="F8" s="218">
        <v>40</v>
      </c>
      <c r="G8" s="218">
        <v>44</v>
      </c>
      <c r="H8" s="218">
        <v>0.51428571428571435</v>
      </c>
      <c r="I8" s="218">
        <v>0.5</v>
      </c>
      <c r="J8" s="218">
        <v>0.6</v>
      </c>
      <c r="K8" s="55"/>
      <c r="L8" s="56" t="str">
        <f t="shared" si="0"/>
        <v>1SONSONATE</v>
      </c>
      <c r="M8" s="212">
        <v>1</v>
      </c>
      <c r="N8" s="212" t="s">
        <v>176</v>
      </c>
      <c r="O8" s="224" t="s">
        <v>124</v>
      </c>
      <c r="P8" s="218">
        <v>43</v>
      </c>
      <c r="Q8" s="218">
        <v>43</v>
      </c>
      <c r="R8" s="218">
        <v>43</v>
      </c>
      <c r="S8" s="218">
        <v>0.55000000000000004</v>
      </c>
      <c r="T8" s="218">
        <v>0.55000000000000004</v>
      </c>
      <c r="U8" s="218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3" t="s">
        <v>124</v>
      </c>
      <c r="E9" s="218">
        <v>43</v>
      </c>
      <c r="F9" s="218">
        <v>43</v>
      </c>
      <c r="G9" s="218">
        <v>43</v>
      </c>
      <c r="H9" s="218">
        <v>0.53333333333333333</v>
      </c>
      <c r="I9" s="218">
        <v>0.5</v>
      </c>
      <c r="J9" s="218">
        <v>0.55000000000000004</v>
      </c>
      <c r="K9" s="55"/>
      <c r="L9" s="56" t="str">
        <f t="shared" si="0"/>
        <v>1SANTA ROSA DE LIMA</v>
      </c>
      <c r="M9" s="213">
        <v>1</v>
      </c>
      <c r="N9" s="212" t="s">
        <v>199</v>
      </c>
      <c r="O9" s="224" t="s">
        <v>124</v>
      </c>
      <c r="P9" s="218">
        <v>42.2</v>
      </c>
      <c r="Q9" s="218">
        <v>42</v>
      </c>
      <c r="R9" s="218">
        <v>43</v>
      </c>
      <c r="S9" s="218">
        <v>0.51666666666666672</v>
      </c>
      <c r="T9" s="218">
        <v>0.5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1ZACATECOLUCA</v>
      </c>
      <c r="B10" s="212">
        <v>1</v>
      </c>
      <c r="C10" s="212" t="s">
        <v>181</v>
      </c>
      <c r="D10" s="243" t="s">
        <v>124</v>
      </c>
      <c r="E10" s="218">
        <v>40.5</v>
      </c>
      <c r="F10" s="218">
        <v>40</v>
      </c>
      <c r="G10" s="218">
        <v>42</v>
      </c>
      <c r="H10" s="218">
        <v>0.51249999999999996</v>
      </c>
      <c r="I10" s="218">
        <v>0.5</v>
      </c>
      <c r="J10" s="218">
        <v>0.55000000000000004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24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1LA UNION</v>
      </c>
      <c r="B11" s="213">
        <v>1</v>
      </c>
      <c r="C11" s="212" t="s">
        <v>262</v>
      </c>
      <c r="D11" s="243" t="s">
        <v>124</v>
      </c>
      <c r="E11" s="218">
        <v>43</v>
      </c>
      <c r="F11" s="218">
        <v>43</v>
      </c>
      <c r="G11" s="218">
        <v>43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3GERARDO BARRIOS </v>
      </c>
      <c r="M11" s="213">
        <v>3</v>
      </c>
      <c r="N11" s="212" t="s">
        <v>263</v>
      </c>
      <c r="O11" s="224" t="s">
        <v>126</v>
      </c>
      <c r="P11" s="218">
        <v>55</v>
      </c>
      <c r="Q11" s="218">
        <v>55</v>
      </c>
      <c r="R11" s="218">
        <v>55</v>
      </c>
      <c r="S11" s="218">
        <v>0.71666666666666667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43" t="s">
        <v>125</v>
      </c>
      <c r="E12" s="218">
        <v>38.666666666666664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4GERARDO BARRIOS </v>
      </c>
      <c r="M12" s="214">
        <v>4</v>
      </c>
      <c r="N12" s="212" t="s">
        <v>263</v>
      </c>
      <c r="O12" s="224" t="s">
        <v>127</v>
      </c>
      <c r="P12" s="218">
        <v>58.888888888888886</v>
      </c>
      <c r="Q12" s="218">
        <v>55</v>
      </c>
      <c r="R12" s="218">
        <v>62</v>
      </c>
      <c r="S12" s="218">
        <v>0.73888888888888893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3" t="s">
        <v>126</v>
      </c>
      <c r="E13" s="218">
        <v>55</v>
      </c>
      <c r="F13" s="218">
        <v>55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4SONSONATE</v>
      </c>
      <c r="M13" s="214">
        <v>4</v>
      </c>
      <c r="N13" s="212" t="s">
        <v>176</v>
      </c>
      <c r="O13" s="224" t="s">
        <v>127</v>
      </c>
      <c r="P13" s="218">
        <v>60</v>
      </c>
      <c r="Q13" s="218">
        <v>60</v>
      </c>
      <c r="R13" s="218">
        <v>60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3" t="s">
        <v>127</v>
      </c>
      <c r="E14" s="218">
        <v>58.5</v>
      </c>
      <c r="F14" s="218">
        <v>55</v>
      </c>
      <c r="G14" s="218">
        <v>62</v>
      </c>
      <c r="H14" s="218">
        <v>0.71250000000000002</v>
      </c>
      <c r="I14" s="218">
        <v>0.65</v>
      </c>
      <c r="J14" s="218">
        <v>0.75</v>
      </c>
      <c r="K14" s="55"/>
      <c r="L14" s="56" t="str">
        <f t="shared" si="0"/>
        <v>4SANTA ROSA DE LIMA</v>
      </c>
      <c r="M14" s="213">
        <v>4</v>
      </c>
      <c r="N14" s="212" t="s">
        <v>199</v>
      </c>
      <c r="O14" s="224" t="s">
        <v>127</v>
      </c>
      <c r="P14" s="218">
        <v>64.599999999999994</v>
      </c>
      <c r="Q14" s="218">
        <v>64</v>
      </c>
      <c r="R14" s="218">
        <v>65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43" t="s">
        <v>127</v>
      </c>
      <c r="E15" s="218">
        <v>63.714285714285715</v>
      </c>
      <c r="F15" s="218">
        <v>60</v>
      </c>
      <c r="G15" s="218">
        <v>66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 xml:space="preserve">5GERARDO BARRIOS </v>
      </c>
      <c r="M15" s="213">
        <v>5</v>
      </c>
      <c r="N15" s="212" t="s">
        <v>263</v>
      </c>
      <c r="O15" s="224" t="s">
        <v>131</v>
      </c>
      <c r="P15" s="218">
        <v>50</v>
      </c>
      <c r="Q15" s="218">
        <v>50</v>
      </c>
      <c r="R15" s="218">
        <v>50</v>
      </c>
      <c r="S15" s="218">
        <v>0.66666666666666663</v>
      </c>
      <c r="T15" s="218">
        <v>0.6</v>
      </c>
      <c r="U15" s="218">
        <v>0.7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43" t="s">
        <v>127</v>
      </c>
      <c r="E16" s="218">
        <v>58.5</v>
      </c>
      <c r="F16" s="218">
        <v>57</v>
      </c>
      <c r="G16" s="218">
        <v>60</v>
      </c>
      <c r="H16" s="218">
        <v>0.72499999999999998</v>
      </c>
      <c r="I16" s="218">
        <v>0.7</v>
      </c>
      <c r="J16" s="218">
        <v>0.75</v>
      </c>
      <c r="K16" s="55"/>
      <c r="L16" s="56" t="str">
        <f t="shared" si="0"/>
        <v xml:space="preserve">6GERARDO BARRIOS </v>
      </c>
      <c r="M16" s="214">
        <v>6</v>
      </c>
      <c r="N16" s="212" t="s">
        <v>263</v>
      </c>
      <c r="O16" s="224" t="s">
        <v>128</v>
      </c>
      <c r="P16" s="218">
        <v>51.666666666666664</v>
      </c>
      <c r="Q16" s="218">
        <v>50</v>
      </c>
      <c r="R16" s="218">
        <v>53</v>
      </c>
      <c r="S16" s="218">
        <v>0.68888888888888899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4ZACATECOLUCA</v>
      </c>
      <c r="B17" s="214">
        <v>4</v>
      </c>
      <c r="C17" s="212" t="s">
        <v>181</v>
      </c>
      <c r="D17" s="243" t="s">
        <v>127</v>
      </c>
      <c r="E17" s="218">
        <v>64.833333333333329</v>
      </c>
      <c r="F17" s="218">
        <v>63</v>
      </c>
      <c r="G17" s="218">
        <v>68</v>
      </c>
      <c r="H17" s="218">
        <v>0.84999999999999987</v>
      </c>
      <c r="I17" s="218">
        <v>0.8</v>
      </c>
      <c r="J17" s="218">
        <v>0.9</v>
      </c>
      <c r="K17" s="55"/>
      <c r="L17" s="56" t="str">
        <f t="shared" si="0"/>
        <v>6SONSONATE</v>
      </c>
      <c r="M17" s="214">
        <v>6</v>
      </c>
      <c r="N17" s="212" t="s">
        <v>176</v>
      </c>
      <c r="O17" s="224" t="s">
        <v>128</v>
      </c>
      <c r="P17" s="218">
        <v>56.4</v>
      </c>
      <c r="Q17" s="218">
        <v>55</v>
      </c>
      <c r="R17" s="218">
        <v>58</v>
      </c>
      <c r="S17" s="218">
        <v>0.7</v>
      </c>
      <c r="T17" s="218">
        <v>0.7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4LA UNION</v>
      </c>
      <c r="B18" s="213">
        <v>4</v>
      </c>
      <c r="C18" s="212" t="s">
        <v>262</v>
      </c>
      <c r="D18" s="243" t="s">
        <v>127</v>
      </c>
      <c r="E18" s="218">
        <v>66</v>
      </c>
      <c r="F18" s="218">
        <v>66</v>
      </c>
      <c r="G18" s="218">
        <v>66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6SANTA ROSA DE LIMA</v>
      </c>
      <c r="M18" s="213">
        <v>6</v>
      </c>
      <c r="N18" s="212" t="s">
        <v>199</v>
      </c>
      <c r="O18" s="224" t="s">
        <v>128</v>
      </c>
      <c r="P18" s="218">
        <v>60.8</v>
      </c>
      <c r="Q18" s="218">
        <v>60</v>
      </c>
      <c r="R18" s="218">
        <v>62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3" t="s">
        <v>131</v>
      </c>
      <c r="E19" s="218">
        <v>50</v>
      </c>
      <c r="F19" s="218">
        <v>50</v>
      </c>
      <c r="G19" s="218">
        <v>50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 xml:space="preserve">7GERARDO BARRIOS </v>
      </c>
      <c r="M19" s="214">
        <v>7</v>
      </c>
      <c r="N19" s="212" t="s">
        <v>263</v>
      </c>
      <c r="O19" s="224" t="s">
        <v>169</v>
      </c>
      <c r="P19" s="218"/>
      <c r="Q19" s="218"/>
      <c r="R19" s="218"/>
      <c r="S19" s="218">
        <v>1</v>
      </c>
      <c r="T19" s="218">
        <v>1</v>
      </c>
      <c r="U19" s="218">
        <v>1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3" t="s">
        <v>128</v>
      </c>
      <c r="E20" s="218">
        <v>51.5</v>
      </c>
      <c r="F20" s="218">
        <v>50</v>
      </c>
      <c r="G20" s="218">
        <v>53</v>
      </c>
      <c r="H20" s="218">
        <v>0.66249999999999998</v>
      </c>
      <c r="I20" s="218">
        <v>0.6</v>
      </c>
      <c r="J20" s="218">
        <v>0.7</v>
      </c>
      <c r="K20" s="55"/>
      <c r="L20" s="56" t="str">
        <f t="shared" si="0"/>
        <v>7SONSONATE</v>
      </c>
      <c r="M20" s="214">
        <v>7</v>
      </c>
      <c r="N20" s="212" t="s">
        <v>176</v>
      </c>
      <c r="O20" s="224" t="s">
        <v>169</v>
      </c>
      <c r="P20" s="218"/>
      <c r="Q20" s="218"/>
      <c r="R20" s="218"/>
      <c r="S20" s="218">
        <v>1.3</v>
      </c>
      <c r="T20" s="218">
        <v>1.3</v>
      </c>
      <c r="U20" s="218">
        <v>1.3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 FRANCISCO GOTERA</v>
      </c>
      <c r="B21" s="214">
        <v>6</v>
      </c>
      <c r="C21" s="212" t="s">
        <v>183</v>
      </c>
      <c r="D21" s="243" t="s">
        <v>128</v>
      </c>
      <c r="E21" s="218">
        <v>59.333333333333336</v>
      </c>
      <c r="F21" s="218">
        <v>58</v>
      </c>
      <c r="G21" s="218">
        <v>62</v>
      </c>
      <c r="H21" s="218">
        <v>0.73333333333333339</v>
      </c>
      <c r="I21" s="218">
        <v>0.65</v>
      </c>
      <c r="J21" s="218">
        <v>0.75</v>
      </c>
      <c r="K21" s="55"/>
      <c r="L21" s="56" t="str">
        <f t="shared" si="0"/>
        <v>7SANTA ROSA DE LIMA</v>
      </c>
      <c r="M21" s="213">
        <v>7</v>
      </c>
      <c r="N21" s="212" t="s">
        <v>199</v>
      </c>
      <c r="O21" s="224" t="s">
        <v>169</v>
      </c>
      <c r="P21" s="218"/>
      <c r="Q21" s="218"/>
      <c r="R21" s="218"/>
      <c r="S21" s="218">
        <v>1.55</v>
      </c>
      <c r="T21" s="218">
        <v>1.5</v>
      </c>
      <c r="U21" s="218">
        <v>1.6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6AHUACHAPAN</v>
      </c>
      <c r="B22" s="214">
        <v>6</v>
      </c>
      <c r="C22" s="212" t="s">
        <v>261</v>
      </c>
      <c r="D22" s="243" t="s">
        <v>128</v>
      </c>
      <c r="E22" s="218">
        <v>53.166666666666664</v>
      </c>
      <c r="F22" s="218">
        <v>52</v>
      </c>
      <c r="G22" s="218">
        <v>57</v>
      </c>
      <c r="H22" s="218">
        <v>0.66666666666666663</v>
      </c>
      <c r="I22" s="218">
        <v>0.65</v>
      </c>
      <c r="J22" s="218">
        <v>0.7</v>
      </c>
      <c r="K22" s="55"/>
      <c r="L22" s="56" t="str">
        <f t="shared" si="0"/>
        <v xml:space="preserve">8GERARDO BARRIOS </v>
      </c>
      <c r="M22" s="213">
        <v>8</v>
      </c>
      <c r="N22" s="212" t="s">
        <v>263</v>
      </c>
      <c r="O22" s="224" t="s">
        <v>170</v>
      </c>
      <c r="P22" s="218"/>
      <c r="Q22" s="218"/>
      <c r="R22" s="218"/>
      <c r="S22" s="218">
        <v>0.5</v>
      </c>
      <c r="T22" s="218">
        <v>0.5</v>
      </c>
      <c r="U22" s="218">
        <v>0.5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6ZACATECOLUCA</v>
      </c>
      <c r="B23" s="214">
        <v>6</v>
      </c>
      <c r="C23" s="212" t="s">
        <v>181</v>
      </c>
      <c r="D23" s="243" t="s">
        <v>128</v>
      </c>
      <c r="E23" s="218">
        <v>56.333333333333336</v>
      </c>
      <c r="F23" s="218">
        <v>55</v>
      </c>
      <c r="G23" s="218">
        <v>57</v>
      </c>
      <c r="H23" s="218">
        <v>0.75</v>
      </c>
      <c r="I23" s="218">
        <v>0.7</v>
      </c>
      <c r="J23" s="218">
        <v>0.8</v>
      </c>
      <c r="K23" s="55"/>
      <c r="L23" s="56" t="str">
        <f t="shared" si="0"/>
        <v xml:space="preserve">9GERARDO BARRIOS </v>
      </c>
      <c r="M23" s="214">
        <v>9</v>
      </c>
      <c r="N23" s="212" t="s">
        <v>263</v>
      </c>
      <c r="O23" s="224" t="s">
        <v>129</v>
      </c>
      <c r="P23" s="218">
        <v>19.76923076923077</v>
      </c>
      <c r="Q23" s="218">
        <v>19</v>
      </c>
      <c r="R23" s="218">
        <v>22</v>
      </c>
      <c r="S23" s="218">
        <v>0.25</v>
      </c>
      <c r="T23" s="218">
        <v>0.25</v>
      </c>
      <c r="U23" s="218">
        <v>0.25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6LA UNION</v>
      </c>
      <c r="B24" s="213">
        <v>6</v>
      </c>
      <c r="C24" s="212" t="s">
        <v>262</v>
      </c>
      <c r="D24" s="243" t="s">
        <v>128</v>
      </c>
      <c r="E24" s="218">
        <v>60</v>
      </c>
      <c r="F24" s="218">
        <v>60</v>
      </c>
      <c r="G24" s="218">
        <v>60</v>
      </c>
      <c r="H24" s="218">
        <v>0.75</v>
      </c>
      <c r="I24" s="218">
        <v>0.75</v>
      </c>
      <c r="J24" s="218">
        <v>0.75</v>
      </c>
      <c r="K24" s="55"/>
      <c r="L24" s="56" t="str">
        <f t="shared" si="0"/>
        <v>9SONSONATE</v>
      </c>
      <c r="M24" s="214">
        <v>9</v>
      </c>
      <c r="N24" s="212" t="s">
        <v>176</v>
      </c>
      <c r="O24" s="224" t="s">
        <v>129</v>
      </c>
      <c r="P24" s="218">
        <v>17.8</v>
      </c>
      <c r="Q24" s="218">
        <v>17</v>
      </c>
      <c r="R24" s="218">
        <v>18</v>
      </c>
      <c r="S24" s="218">
        <v>0.25</v>
      </c>
      <c r="T24" s="218">
        <v>0.25</v>
      </c>
      <c r="U24" s="218">
        <v>0.25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3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9SANTA ROSA DE LIMA</v>
      </c>
      <c r="M25" s="213">
        <v>9</v>
      </c>
      <c r="N25" s="212" t="s">
        <v>199</v>
      </c>
      <c r="O25" s="224" t="s">
        <v>129</v>
      </c>
      <c r="P25" s="218">
        <v>20.833333333333332</v>
      </c>
      <c r="Q25" s="218">
        <v>20</v>
      </c>
      <c r="R25" s="218">
        <v>22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7AHUACHAPAN</v>
      </c>
      <c r="B26" s="214">
        <v>7</v>
      </c>
      <c r="C26" s="212" t="s">
        <v>261</v>
      </c>
      <c r="D26" s="243" t="s">
        <v>169</v>
      </c>
      <c r="E26" s="218"/>
      <c r="F26" s="218"/>
      <c r="G26" s="218"/>
      <c r="H26" s="218">
        <v>1.3</v>
      </c>
      <c r="I26" s="218">
        <v>1.3</v>
      </c>
      <c r="J26" s="218">
        <v>1.3</v>
      </c>
      <c r="K26" s="55"/>
      <c r="L26" s="56" t="str">
        <f t="shared" si="0"/>
        <v xml:space="preserve">10GERARDO BARRIOS </v>
      </c>
      <c r="M26" s="214">
        <v>10</v>
      </c>
      <c r="N26" s="212" t="s">
        <v>263</v>
      </c>
      <c r="O26" s="224" t="s">
        <v>264</v>
      </c>
      <c r="P26" s="218">
        <v>21</v>
      </c>
      <c r="Q26" s="218">
        <v>20</v>
      </c>
      <c r="R26" s="218">
        <v>22</v>
      </c>
      <c r="S26" s="218">
        <v>0.29999999999999993</v>
      </c>
      <c r="T26" s="218">
        <v>0.3</v>
      </c>
      <c r="U26" s="218">
        <v>0.3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7ZACATECOLUCA</v>
      </c>
      <c r="B27" s="213">
        <v>7</v>
      </c>
      <c r="C27" s="212" t="s">
        <v>181</v>
      </c>
      <c r="D27" s="243" t="s">
        <v>169</v>
      </c>
      <c r="E27" s="218">
        <v>100</v>
      </c>
      <c r="F27" s="218">
        <v>100</v>
      </c>
      <c r="G27" s="218">
        <v>100</v>
      </c>
      <c r="H27" s="218">
        <v>1.4</v>
      </c>
      <c r="I27" s="218">
        <v>1.3</v>
      </c>
      <c r="J27" s="218">
        <v>1.5</v>
      </c>
      <c r="K27" s="55"/>
      <c r="L27" s="56" t="str">
        <f t="shared" si="0"/>
        <v>10SONSONATE</v>
      </c>
      <c r="M27" s="214">
        <v>10</v>
      </c>
      <c r="N27" s="212" t="s">
        <v>176</v>
      </c>
      <c r="O27" s="224" t="s">
        <v>264</v>
      </c>
      <c r="P27" s="218">
        <v>21</v>
      </c>
      <c r="Q27" s="218">
        <v>20</v>
      </c>
      <c r="R27" s="218">
        <v>23</v>
      </c>
      <c r="S27" s="218">
        <v>0.27</v>
      </c>
      <c r="T27" s="218">
        <v>0.25</v>
      </c>
      <c r="U27" s="218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8GERARDO BARRIOS </v>
      </c>
      <c r="B28" s="214">
        <v>8</v>
      </c>
      <c r="C28" s="212" t="s">
        <v>263</v>
      </c>
      <c r="D28" s="243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10SANTA ROSA DE LIMA</v>
      </c>
      <c r="M28" s="213">
        <v>10</v>
      </c>
      <c r="N28" s="212" t="s">
        <v>199</v>
      </c>
      <c r="O28" s="224" t="s">
        <v>264</v>
      </c>
      <c r="P28" s="218">
        <v>24.166666666666668</v>
      </c>
      <c r="Q28" s="218">
        <v>23</v>
      </c>
      <c r="R28" s="218">
        <v>25</v>
      </c>
      <c r="S28" s="218">
        <v>0.26</v>
      </c>
      <c r="T28" s="218">
        <v>0.2</v>
      </c>
      <c r="U28" s="218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43" t="s">
        <v>170</v>
      </c>
      <c r="E29" s="218">
        <v>42</v>
      </c>
      <c r="F29" s="218">
        <v>40</v>
      </c>
      <c r="G29" s="218">
        <v>45</v>
      </c>
      <c r="H29" s="218">
        <v>0.55833333333333324</v>
      </c>
      <c r="I29" s="218">
        <v>0.55000000000000004</v>
      </c>
      <c r="J29" s="218">
        <v>0.6</v>
      </c>
      <c r="K29" s="55"/>
      <c r="L29" s="56" t="str">
        <f t="shared" si="0"/>
        <v>11TIENDONA</v>
      </c>
      <c r="M29" s="214">
        <v>11</v>
      </c>
      <c r="N29" s="212" t="s">
        <v>191</v>
      </c>
      <c r="O29" s="224" t="s">
        <v>53</v>
      </c>
      <c r="P29" s="218">
        <v>15.6</v>
      </c>
      <c r="Q29" s="218">
        <v>15</v>
      </c>
      <c r="R29" s="218">
        <v>16</v>
      </c>
      <c r="S29" s="218"/>
      <c r="T29" s="218"/>
      <c r="U29" s="218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3" t="s">
        <v>129</v>
      </c>
      <c r="E30" s="218">
        <v>19.666666666666668</v>
      </c>
      <c r="F30" s="218">
        <v>19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11SONSONATE</v>
      </c>
      <c r="M30" s="214">
        <v>11</v>
      </c>
      <c r="N30" s="212" t="s">
        <v>176</v>
      </c>
      <c r="O30" s="224" t="s">
        <v>53</v>
      </c>
      <c r="P30" s="218">
        <v>16</v>
      </c>
      <c r="Q30" s="218">
        <v>16</v>
      </c>
      <c r="R30" s="218">
        <v>16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43" t="s">
        <v>129</v>
      </c>
      <c r="E31" s="218">
        <v>19.5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11SANTA ROSA DE LIMA</v>
      </c>
      <c r="M31" s="213">
        <v>11</v>
      </c>
      <c r="N31" s="212" t="s">
        <v>199</v>
      </c>
      <c r="O31" s="224" t="s">
        <v>53</v>
      </c>
      <c r="P31" s="218">
        <v>18</v>
      </c>
      <c r="Q31" s="218">
        <v>18</v>
      </c>
      <c r="R31" s="218">
        <v>18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43" t="s">
        <v>129</v>
      </c>
      <c r="E32" s="218">
        <v>17.333333333333332</v>
      </c>
      <c r="F32" s="218">
        <v>17</v>
      </c>
      <c r="G32" s="218">
        <v>18</v>
      </c>
      <c r="H32" s="218">
        <v>0.22500000000000001</v>
      </c>
      <c r="I32" s="218">
        <v>0.2</v>
      </c>
      <c r="J32" s="218">
        <v>0.25</v>
      </c>
      <c r="K32" s="55"/>
      <c r="L32" s="56" t="str">
        <f t="shared" si="0"/>
        <v>12TIENDONA</v>
      </c>
      <c r="M32" s="214">
        <v>12</v>
      </c>
      <c r="N32" s="212" t="s">
        <v>191</v>
      </c>
      <c r="O32" s="224" t="s">
        <v>54</v>
      </c>
      <c r="P32" s="218">
        <v>18</v>
      </c>
      <c r="Q32" s="218">
        <v>18</v>
      </c>
      <c r="R32" s="218">
        <v>18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9ZACATECOLUCA</v>
      </c>
      <c r="B33" s="214">
        <v>9</v>
      </c>
      <c r="C33" s="212" t="s">
        <v>181</v>
      </c>
      <c r="D33" s="243" t="s">
        <v>129</v>
      </c>
      <c r="E33" s="218">
        <v>20</v>
      </c>
      <c r="F33" s="218">
        <v>19</v>
      </c>
      <c r="G33" s="218">
        <v>21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12SANTA ROSA DE LIMA</v>
      </c>
      <c r="M33" s="213">
        <v>12</v>
      </c>
      <c r="N33" s="212" t="s">
        <v>199</v>
      </c>
      <c r="O33" s="224" t="s">
        <v>54</v>
      </c>
      <c r="P33" s="218">
        <v>18</v>
      </c>
      <c r="Q33" s="218">
        <v>18</v>
      </c>
      <c r="R33" s="218">
        <v>18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9LA UNION</v>
      </c>
      <c r="B34" s="213">
        <v>9</v>
      </c>
      <c r="C34" s="212" t="s">
        <v>262</v>
      </c>
      <c r="D34" s="243" t="s">
        <v>129</v>
      </c>
      <c r="E34" s="218">
        <v>20</v>
      </c>
      <c r="F34" s="218">
        <v>20</v>
      </c>
      <c r="G34" s="218">
        <v>20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13TIENDONA</v>
      </c>
      <c r="M34" s="213">
        <v>13</v>
      </c>
      <c r="N34" s="212" t="s">
        <v>191</v>
      </c>
      <c r="O34" s="224" t="s">
        <v>55</v>
      </c>
      <c r="P34" s="218">
        <v>45</v>
      </c>
      <c r="Q34" s="218">
        <v>45</v>
      </c>
      <c r="R34" s="218">
        <v>45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43" t="s">
        <v>264</v>
      </c>
      <c r="E35" s="218">
        <v>20.90909090909091</v>
      </c>
      <c r="F35" s="218">
        <v>20</v>
      </c>
      <c r="G35" s="218">
        <v>22</v>
      </c>
      <c r="H35" s="218">
        <v>0.29999999999999993</v>
      </c>
      <c r="I35" s="218">
        <v>0.3</v>
      </c>
      <c r="J35" s="218">
        <v>0.3</v>
      </c>
      <c r="K35" s="55"/>
      <c r="L35" s="56" t="str">
        <f t="shared" si="0"/>
        <v>14TIENDONA</v>
      </c>
      <c r="M35" s="214">
        <v>14</v>
      </c>
      <c r="N35" s="212" t="s">
        <v>191</v>
      </c>
      <c r="O35" s="224" t="s">
        <v>56</v>
      </c>
      <c r="P35" s="218">
        <v>12.25</v>
      </c>
      <c r="Q35" s="218">
        <v>12</v>
      </c>
      <c r="R35" s="218">
        <v>13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 FRANCISCO GOTERA</v>
      </c>
      <c r="B36" s="214">
        <v>10</v>
      </c>
      <c r="C36" s="212" t="s">
        <v>183</v>
      </c>
      <c r="D36" s="243" t="s">
        <v>264</v>
      </c>
      <c r="E36" s="218">
        <v>21.625</v>
      </c>
      <c r="F36" s="218">
        <v>19</v>
      </c>
      <c r="G36" s="218">
        <v>24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14SONSONATE</v>
      </c>
      <c r="M36" s="214">
        <v>14</v>
      </c>
      <c r="N36" s="212" t="s">
        <v>176</v>
      </c>
      <c r="O36" s="224" t="s">
        <v>56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10AHUACHAPAN</v>
      </c>
      <c r="B37" s="214">
        <v>10</v>
      </c>
      <c r="C37" s="212" t="s">
        <v>261</v>
      </c>
      <c r="D37" s="243" t="s">
        <v>264</v>
      </c>
      <c r="E37" s="218">
        <v>20.333333333333332</v>
      </c>
      <c r="F37" s="218">
        <v>20</v>
      </c>
      <c r="G37" s="218">
        <v>21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14SANTA ROSA DE LIMA</v>
      </c>
      <c r="M37" s="213">
        <v>14</v>
      </c>
      <c r="N37" s="212" t="s">
        <v>199</v>
      </c>
      <c r="O37" s="224" t="s">
        <v>56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10ZACATECOLUCA</v>
      </c>
      <c r="B38" s="214">
        <v>10</v>
      </c>
      <c r="C38" s="212" t="s">
        <v>181</v>
      </c>
      <c r="D38" s="243" t="s">
        <v>264</v>
      </c>
      <c r="E38" s="218">
        <v>24.833333333333332</v>
      </c>
      <c r="F38" s="218">
        <v>23</v>
      </c>
      <c r="G38" s="218">
        <v>26</v>
      </c>
      <c r="H38" s="218">
        <v>0.32500000000000001</v>
      </c>
      <c r="I38" s="218">
        <v>0.3</v>
      </c>
      <c r="J38" s="218">
        <v>0.35</v>
      </c>
      <c r="K38" s="55"/>
      <c r="L38" s="56" t="str">
        <f t="shared" si="0"/>
        <v>15TIENDONA</v>
      </c>
      <c r="M38" s="213">
        <v>15</v>
      </c>
      <c r="N38" s="212" t="s">
        <v>191</v>
      </c>
      <c r="O38" s="224" t="s">
        <v>57</v>
      </c>
      <c r="P38" s="218">
        <v>25</v>
      </c>
      <c r="Q38" s="218">
        <v>25</v>
      </c>
      <c r="R38" s="218">
        <v>25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10LA UNION</v>
      </c>
      <c r="B39" s="213">
        <v>10</v>
      </c>
      <c r="C39" s="212" t="s">
        <v>262</v>
      </c>
      <c r="D39" s="243" t="s">
        <v>264</v>
      </c>
      <c r="E39" s="218">
        <v>22</v>
      </c>
      <c r="F39" s="218">
        <v>22</v>
      </c>
      <c r="G39" s="218">
        <v>22</v>
      </c>
      <c r="H39" s="218">
        <v>0.25</v>
      </c>
      <c r="I39" s="218">
        <v>0.25</v>
      </c>
      <c r="J39" s="218">
        <v>0.25</v>
      </c>
      <c r="K39" s="55"/>
      <c r="L39" s="56" t="str">
        <f t="shared" si="0"/>
        <v>16SONSONATE</v>
      </c>
      <c r="M39" s="213">
        <v>16</v>
      </c>
      <c r="N39" s="212" t="s">
        <v>176</v>
      </c>
      <c r="O39" s="224" t="s">
        <v>58</v>
      </c>
      <c r="P39" s="218">
        <v>9</v>
      </c>
      <c r="Q39" s="218">
        <v>9</v>
      </c>
      <c r="R39" s="218">
        <v>9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43" t="s">
        <v>53</v>
      </c>
      <c r="E40" s="218">
        <v>15.5</v>
      </c>
      <c r="F40" s="218">
        <v>15</v>
      </c>
      <c r="G40" s="218">
        <v>16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24" t="s">
        <v>59</v>
      </c>
      <c r="P40" s="218">
        <v>6</v>
      </c>
      <c r="Q40" s="218">
        <v>6</v>
      </c>
      <c r="R40" s="218">
        <v>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 FRANCISCO GOTERA</v>
      </c>
      <c r="B41" s="214">
        <v>11</v>
      </c>
      <c r="C41" s="212" t="s">
        <v>183</v>
      </c>
      <c r="D41" s="243" t="s">
        <v>53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17SANTA ROSA DE LIMA</v>
      </c>
      <c r="M41" s="213">
        <v>17</v>
      </c>
      <c r="N41" s="212" t="s">
        <v>199</v>
      </c>
      <c r="O41" s="224" t="s">
        <v>59</v>
      </c>
      <c r="P41" s="218">
        <v>10</v>
      </c>
      <c r="Q41" s="218">
        <v>10</v>
      </c>
      <c r="R41" s="218">
        <v>10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11ZACATECOLUCA</v>
      </c>
      <c r="B42" s="213">
        <v>11</v>
      </c>
      <c r="C42" s="212" t="s">
        <v>181</v>
      </c>
      <c r="D42" s="243" t="s">
        <v>53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18TIENDONA</v>
      </c>
      <c r="M42" s="214">
        <v>18</v>
      </c>
      <c r="N42" s="212" t="s">
        <v>191</v>
      </c>
      <c r="O42" s="224" t="s">
        <v>60</v>
      </c>
      <c r="P42" s="218">
        <v>7</v>
      </c>
      <c r="Q42" s="218">
        <v>7</v>
      </c>
      <c r="R42" s="218">
        <v>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12TIENDONA</v>
      </c>
      <c r="B43" s="214">
        <v>12</v>
      </c>
      <c r="C43" s="212" t="s">
        <v>191</v>
      </c>
      <c r="D43" s="243" t="s">
        <v>54</v>
      </c>
      <c r="E43" s="218">
        <v>18</v>
      </c>
      <c r="F43" s="218">
        <v>18</v>
      </c>
      <c r="G43" s="218">
        <v>18</v>
      </c>
      <c r="H43" s="218"/>
      <c r="I43" s="218"/>
      <c r="J43" s="218"/>
      <c r="K43" s="55"/>
      <c r="L43" s="56" t="str">
        <f t="shared" si="0"/>
        <v>18SONSONATE</v>
      </c>
      <c r="M43" s="213">
        <v>18</v>
      </c>
      <c r="N43" s="212" t="s">
        <v>176</v>
      </c>
      <c r="O43" s="224" t="s">
        <v>60</v>
      </c>
      <c r="P43" s="218">
        <v>7.5</v>
      </c>
      <c r="Q43" s="218">
        <v>7</v>
      </c>
      <c r="R43" s="218">
        <v>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12SAN FRANCISCO GOTERA</v>
      </c>
      <c r="B44" s="214">
        <v>12</v>
      </c>
      <c r="C44" s="212" t="s">
        <v>183</v>
      </c>
      <c r="D44" s="243" t="s">
        <v>54</v>
      </c>
      <c r="E44" s="218">
        <v>18</v>
      </c>
      <c r="F44" s="218">
        <v>18</v>
      </c>
      <c r="G44" s="218">
        <v>18</v>
      </c>
      <c r="H44" s="218"/>
      <c r="I44" s="218"/>
      <c r="J44" s="218"/>
      <c r="K44" s="55"/>
      <c r="L44" s="56" t="str">
        <f t="shared" si="0"/>
        <v>19TIENDONA</v>
      </c>
      <c r="M44" s="213">
        <v>19</v>
      </c>
      <c r="N44" s="212" t="s">
        <v>191</v>
      </c>
      <c r="O44" s="224" t="s">
        <v>138</v>
      </c>
      <c r="P44" s="218">
        <v>5</v>
      </c>
      <c r="Q44" s="218">
        <v>5</v>
      </c>
      <c r="R44" s="218">
        <v>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12ZACATECOLUCA</v>
      </c>
      <c r="B45" s="213">
        <v>12</v>
      </c>
      <c r="C45" s="212" t="s">
        <v>181</v>
      </c>
      <c r="D45" s="243" t="s">
        <v>54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20TIENDONA</v>
      </c>
      <c r="M45" s="214">
        <v>20</v>
      </c>
      <c r="N45" s="212" t="s">
        <v>191</v>
      </c>
      <c r="O45" s="224" t="s">
        <v>61</v>
      </c>
      <c r="P45" s="218">
        <v>23</v>
      </c>
      <c r="Q45" s="218">
        <v>23</v>
      </c>
      <c r="R45" s="218">
        <v>23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43" t="s">
        <v>55</v>
      </c>
      <c r="E46" s="218">
        <v>45</v>
      </c>
      <c r="F46" s="218">
        <v>45</v>
      </c>
      <c r="G46" s="218">
        <v>45</v>
      </c>
      <c r="H46" s="218"/>
      <c r="I46" s="218"/>
      <c r="J46" s="218"/>
      <c r="K46" s="55"/>
      <c r="L46" s="56" t="str">
        <f t="shared" si="0"/>
        <v>20SONSONATE</v>
      </c>
      <c r="M46" s="214">
        <v>20</v>
      </c>
      <c r="N46" s="212" t="s">
        <v>176</v>
      </c>
      <c r="O46" s="224" t="s">
        <v>61</v>
      </c>
      <c r="P46" s="218">
        <v>22</v>
      </c>
      <c r="Q46" s="218">
        <v>22</v>
      </c>
      <c r="R46" s="218">
        <v>22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43" t="s">
        <v>56</v>
      </c>
      <c r="E47" s="218">
        <v>12.625</v>
      </c>
      <c r="F47" s="218">
        <v>12</v>
      </c>
      <c r="G47" s="218">
        <v>14</v>
      </c>
      <c r="H47" s="218"/>
      <c r="I47" s="218"/>
      <c r="J47" s="218"/>
      <c r="K47" s="55"/>
      <c r="L47" s="56" t="str">
        <f t="shared" si="0"/>
        <v>20SANTA ROSA DE LIMA</v>
      </c>
      <c r="M47" s="213">
        <v>20</v>
      </c>
      <c r="N47" s="212" t="s">
        <v>199</v>
      </c>
      <c r="O47" s="224" t="s">
        <v>61</v>
      </c>
      <c r="P47" s="218">
        <v>26.666666666666668</v>
      </c>
      <c r="Q47" s="218">
        <v>26</v>
      </c>
      <c r="R47" s="218">
        <v>27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14SAN FRANCISCO GOTERA</v>
      </c>
      <c r="B48" s="213">
        <v>14</v>
      </c>
      <c r="C48" s="212" t="s">
        <v>183</v>
      </c>
      <c r="D48" s="243" t="s">
        <v>56</v>
      </c>
      <c r="E48" s="218">
        <v>13</v>
      </c>
      <c r="F48" s="218">
        <v>13</v>
      </c>
      <c r="G48" s="218">
        <v>13</v>
      </c>
      <c r="H48" s="218"/>
      <c r="I48" s="218"/>
      <c r="J48" s="218"/>
      <c r="K48" s="55"/>
      <c r="L48" s="56" t="str">
        <f t="shared" si="0"/>
        <v>21TIENDONA</v>
      </c>
      <c r="M48" s="213">
        <v>21</v>
      </c>
      <c r="N48" s="212" t="s">
        <v>191</v>
      </c>
      <c r="O48" s="224" t="s">
        <v>62</v>
      </c>
      <c r="P48" s="218">
        <v>21</v>
      </c>
      <c r="Q48" s="218">
        <v>21</v>
      </c>
      <c r="R48" s="218">
        <v>21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15TIENDONA</v>
      </c>
      <c r="B49" s="213">
        <v>15</v>
      </c>
      <c r="C49" s="212" t="s">
        <v>191</v>
      </c>
      <c r="D49" s="243" t="s">
        <v>57</v>
      </c>
      <c r="E49" s="218">
        <v>25</v>
      </c>
      <c r="F49" s="218">
        <v>25</v>
      </c>
      <c r="G49" s="218">
        <v>25</v>
      </c>
      <c r="H49" s="218"/>
      <c r="I49" s="218"/>
      <c r="J49" s="218"/>
      <c r="K49" s="55"/>
      <c r="L49" s="56" t="str">
        <f t="shared" si="0"/>
        <v>22TIENDONA</v>
      </c>
      <c r="M49" s="214">
        <v>22</v>
      </c>
      <c r="N49" s="212" t="s">
        <v>191</v>
      </c>
      <c r="O49" s="224" t="s">
        <v>266</v>
      </c>
      <c r="P49" s="218">
        <v>23.125</v>
      </c>
      <c r="Q49" s="218">
        <v>22</v>
      </c>
      <c r="R49" s="218">
        <v>24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43" t="s">
        <v>59</v>
      </c>
      <c r="E50" s="218">
        <v>7.833333333333333</v>
      </c>
      <c r="F50" s="218">
        <v>7</v>
      </c>
      <c r="G50" s="218">
        <v>8</v>
      </c>
      <c r="H50" s="218"/>
      <c r="I50" s="218"/>
      <c r="J50" s="218"/>
      <c r="K50" s="55"/>
      <c r="L50" s="56" t="str">
        <f t="shared" si="0"/>
        <v>22SONSONATE</v>
      </c>
      <c r="M50" s="214">
        <v>22</v>
      </c>
      <c r="N50" s="212" t="s">
        <v>176</v>
      </c>
      <c r="O50" s="224" t="s">
        <v>266</v>
      </c>
      <c r="P50" s="218">
        <v>24</v>
      </c>
      <c r="Q50" s="218">
        <v>24</v>
      </c>
      <c r="R50" s="218">
        <v>24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 FRANCISCO GOTERA</v>
      </c>
      <c r="B51" s="213">
        <v>17</v>
      </c>
      <c r="C51" s="212" t="s">
        <v>183</v>
      </c>
      <c r="D51" s="243" t="s">
        <v>59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22SANTA ROSA DE LIMA</v>
      </c>
      <c r="M51" s="213">
        <v>22</v>
      </c>
      <c r="N51" s="212" t="s">
        <v>199</v>
      </c>
      <c r="O51" s="224" t="s">
        <v>266</v>
      </c>
      <c r="P51" s="218">
        <v>26</v>
      </c>
      <c r="Q51" s="218">
        <v>26</v>
      </c>
      <c r="R51" s="218">
        <v>26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3">
        <v>18</v>
      </c>
      <c r="C52" s="212" t="s">
        <v>191</v>
      </c>
      <c r="D52" s="243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23TIENDONA</v>
      </c>
      <c r="M52" s="213">
        <v>23</v>
      </c>
      <c r="N52" s="212" t="s">
        <v>191</v>
      </c>
      <c r="O52" s="224" t="s">
        <v>64</v>
      </c>
      <c r="P52" s="218">
        <v>16</v>
      </c>
      <c r="Q52" s="218">
        <v>16</v>
      </c>
      <c r="R52" s="218">
        <v>16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3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24TIENDONA</v>
      </c>
      <c r="M53" s="214">
        <v>24</v>
      </c>
      <c r="N53" s="212" t="s">
        <v>191</v>
      </c>
      <c r="O53" s="224" t="s">
        <v>65</v>
      </c>
      <c r="P53" s="218">
        <v>30</v>
      </c>
      <c r="Q53" s="218">
        <v>30</v>
      </c>
      <c r="R53" s="218">
        <v>30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3" t="s">
        <v>61</v>
      </c>
      <c r="E54" s="218">
        <v>23.875</v>
      </c>
      <c r="F54" s="218">
        <v>23</v>
      </c>
      <c r="G54" s="218">
        <v>24</v>
      </c>
      <c r="H54" s="218"/>
      <c r="I54" s="218"/>
      <c r="J54" s="218"/>
      <c r="K54" s="55"/>
      <c r="L54" s="56" t="str">
        <f t="shared" si="0"/>
        <v>24SONSONATE</v>
      </c>
      <c r="M54" s="214">
        <v>24</v>
      </c>
      <c r="N54" s="212" t="s">
        <v>176</v>
      </c>
      <c r="O54" s="224" t="s">
        <v>65</v>
      </c>
      <c r="P54" s="218">
        <v>35.5</v>
      </c>
      <c r="Q54" s="218">
        <v>35</v>
      </c>
      <c r="R54" s="218">
        <v>36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20SAN FRANCISCO GOTERA</v>
      </c>
      <c r="B55" s="214">
        <v>20</v>
      </c>
      <c r="C55" s="212" t="s">
        <v>183</v>
      </c>
      <c r="D55" s="243" t="s">
        <v>61</v>
      </c>
      <c r="E55" s="218">
        <v>26</v>
      </c>
      <c r="F55" s="218">
        <v>26</v>
      </c>
      <c r="G55" s="218">
        <v>26</v>
      </c>
      <c r="H55" s="218"/>
      <c r="I55" s="218"/>
      <c r="J55" s="218"/>
      <c r="K55" s="55"/>
      <c r="L55" s="56" t="str">
        <f t="shared" si="0"/>
        <v>24SANTA ROSA DE LIMA</v>
      </c>
      <c r="M55" s="213">
        <v>24</v>
      </c>
      <c r="N55" s="212" t="s">
        <v>199</v>
      </c>
      <c r="O55" s="224" t="s">
        <v>65</v>
      </c>
      <c r="P55" s="218">
        <v>30.666666666666668</v>
      </c>
      <c r="Q55" s="218">
        <v>30</v>
      </c>
      <c r="R55" s="218">
        <v>32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20ZACATECOLUCA</v>
      </c>
      <c r="B56" s="213">
        <v>20</v>
      </c>
      <c r="C56" s="212" t="s">
        <v>181</v>
      </c>
      <c r="D56" s="243" t="s">
        <v>61</v>
      </c>
      <c r="E56" s="218">
        <v>26</v>
      </c>
      <c r="F56" s="218">
        <v>26</v>
      </c>
      <c r="G56" s="218">
        <v>26</v>
      </c>
      <c r="H56" s="218"/>
      <c r="I56" s="218"/>
      <c r="J56" s="218"/>
      <c r="K56" s="55"/>
      <c r="L56" s="56" t="str">
        <f t="shared" si="0"/>
        <v>25TIENDONA</v>
      </c>
      <c r="M56" s="214">
        <v>25</v>
      </c>
      <c r="N56" s="212" t="s">
        <v>191</v>
      </c>
      <c r="O56" s="224" t="s">
        <v>66</v>
      </c>
      <c r="P56" s="218">
        <v>18</v>
      </c>
      <c r="Q56" s="218">
        <v>18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43" t="s">
        <v>62</v>
      </c>
      <c r="E57" s="218">
        <v>21.875</v>
      </c>
      <c r="F57" s="218">
        <v>21</v>
      </c>
      <c r="G57" s="218">
        <v>22</v>
      </c>
      <c r="H57" s="218"/>
      <c r="I57" s="218"/>
      <c r="J57" s="218"/>
      <c r="K57" s="55"/>
      <c r="L57" s="56" t="str">
        <f t="shared" si="0"/>
        <v>25SONSONATE</v>
      </c>
      <c r="M57" s="214">
        <v>25</v>
      </c>
      <c r="N57" s="212" t="s">
        <v>176</v>
      </c>
      <c r="O57" s="224" t="s">
        <v>66</v>
      </c>
      <c r="P57" s="218">
        <v>19</v>
      </c>
      <c r="Q57" s="218">
        <v>18</v>
      </c>
      <c r="R57" s="218">
        <v>20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43" t="s">
        <v>266</v>
      </c>
      <c r="E58" s="218">
        <v>24.875</v>
      </c>
      <c r="F58" s="218">
        <v>24</v>
      </c>
      <c r="G58" s="218">
        <v>25</v>
      </c>
      <c r="H58" s="218"/>
      <c r="I58" s="218"/>
      <c r="J58" s="218"/>
      <c r="K58" s="55"/>
      <c r="L58" s="56" t="str">
        <f t="shared" si="0"/>
        <v>25SANTA ROSA DE LIMA</v>
      </c>
      <c r="M58" s="213">
        <v>25</v>
      </c>
      <c r="N58" s="212" t="s">
        <v>199</v>
      </c>
      <c r="O58" s="224" t="s">
        <v>66</v>
      </c>
      <c r="P58" s="218">
        <v>21.666666666666668</v>
      </c>
      <c r="Q58" s="218">
        <v>21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22SAN FRANCISCO GOTERA</v>
      </c>
      <c r="B59" s="214">
        <v>22</v>
      </c>
      <c r="C59" s="212" t="s">
        <v>183</v>
      </c>
      <c r="D59" s="243" t="s">
        <v>266</v>
      </c>
      <c r="E59" s="218">
        <v>24</v>
      </c>
      <c r="F59" s="218">
        <v>24</v>
      </c>
      <c r="G59" s="218">
        <v>24</v>
      </c>
      <c r="H59" s="218"/>
      <c r="I59" s="218"/>
      <c r="J59" s="218"/>
      <c r="K59" s="55"/>
      <c r="L59" s="56" t="str">
        <f t="shared" si="0"/>
        <v>26TIENDONA</v>
      </c>
      <c r="M59" s="214">
        <v>26</v>
      </c>
      <c r="N59" s="212" t="s">
        <v>191</v>
      </c>
      <c r="O59" s="224" t="s">
        <v>67</v>
      </c>
      <c r="P59" s="218">
        <v>14</v>
      </c>
      <c r="Q59" s="218">
        <v>14</v>
      </c>
      <c r="R59" s="218">
        <v>14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22ZACATECOLUCA</v>
      </c>
      <c r="B60" s="213">
        <v>22</v>
      </c>
      <c r="C60" s="212" t="s">
        <v>181</v>
      </c>
      <c r="D60" s="243" t="s">
        <v>266</v>
      </c>
      <c r="E60" s="218">
        <v>28</v>
      </c>
      <c r="F60" s="218">
        <v>28</v>
      </c>
      <c r="G60" s="218">
        <v>28</v>
      </c>
      <c r="H60" s="218"/>
      <c r="I60" s="218"/>
      <c r="J60" s="218"/>
      <c r="K60" s="55"/>
      <c r="L60" s="56" t="str">
        <f t="shared" si="0"/>
        <v>26SONSONATE</v>
      </c>
      <c r="M60" s="214">
        <v>26</v>
      </c>
      <c r="N60" s="212" t="s">
        <v>176</v>
      </c>
      <c r="O60" s="224" t="s">
        <v>67</v>
      </c>
      <c r="P60" s="218">
        <v>12.5</v>
      </c>
      <c r="Q60" s="218">
        <v>12</v>
      </c>
      <c r="R60" s="218">
        <v>13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23TIENDONA</v>
      </c>
      <c r="B61" s="213">
        <v>23</v>
      </c>
      <c r="C61" s="212" t="s">
        <v>191</v>
      </c>
      <c r="D61" s="243" t="s">
        <v>64</v>
      </c>
      <c r="E61" s="218">
        <v>14</v>
      </c>
      <c r="F61" s="218">
        <v>14</v>
      </c>
      <c r="G61" s="218">
        <v>14</v>
      </c>
      <c r="H61" s="218"/>
      <c r="I61" s="218"/>
      <c r="J61" s="218"/>
      <c r="K61" s="55"/>
      <c r="L61" s="56" t="str">
        <f t="shared" si="0"/>
        <v>26SANTA ROSA DE LIMA</v>
      </c>
      <c r="M61" s="213">
        <v>26</v>
      </c>
      <c r="N61" s="212" t="s">
        <v>199</v>
      </c>
      <c r="O61" s="224" t="s">
        <v>67</v>
      </c>
      <c r="P61" s="218">
        <v>16</v>
      </c>
      <c r="Q61" s="218">
        <v>14</v>
      </c>
      <c r="R61" s="218">
        <v>17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24TIENDONA</v>
      </c>
      <c r="B62" s="214">
        <v>24</v>
      </c>
      <c r="C62" s="212" t="s">
        <v>191</v>
      </c>
      <c r="D62" s="243" t="s">
        <v>65</v>
      </c>
      <c r="E62" s="218">
        <v>34.200000000000003</v>
      </c>
      <c r="F62" s="218">
        <v>33</v>
      </c>
      <c r="G62" s="218">
        <v>35</v>
      </c>
      <c r="H62" s="218"/>
      <c r="I62" s="218"/>
      <c r="J62" s="218"/>
      <c r="K62" s="55"/>
      <c r="L62" s="56" t="str">
        <f t="shared" si="0"/>
        <v>27TIENDONA</v>
      </c>
      <c r="M62" s="214">
        <v>27</v>
      </c>
      <c r="N62" s="212" t="s">
        <v>191</v>
      </c>
      <c r="O62" s="224" t="s">
        <v>68</v>
      </c>
      <c r="P62" s="218">
        <v>8.1428571428571423</v>
      </c>
      <c r="Q62" s="218">
        <v>8</v>
      </c>
      <c r="R62" s="218">
        <v>9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24SAN FRANCISCO GOTERA</v>
      </c>
      <c r="B63" s="213">
        <v>24</v>
      </c>
      <c r="C63" s="212" t="s">
        <v>183</v>
      </c>
      <c r="D63" s="243" t="s">
        <v>65</v>
      </c>
      <c r="E63" s="218">
        <v>34</v>
      </c>
      <c r="F63" s="218">
        <v>34</v>
      </c>
      <c r="G63" s="218">
        <v>34</v>
      </c>
      <c r="H63" s="218"/>
      <c r="I63" s="218"/>
      <c r="J63" s="218"/>
      <c r="K63" s="55"/>
      <c r="L63" s="56" t="str">
        <f t="shared" si="0"/>
        <v>27SONSONATE</v>
      </c>
      <c r="M63" s="214">
        <v>27</v>
      </c>
      <c r="N63" s="212" t="s">
        <v>176</v>
      </c>
      <c r="O63" s="224" t="s">
        <v>68</v>
      </c>
      <c r="P63" s="218">
        <v>10</v>
      </c>
      <c r="Q63" s="218">
        <v>10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25TIENDONA</v>
      </c>
      <c r="B64" s="214">
        <v>25</v>
      </c>
      <c r="C64" s="212" t="s">
        <v>191</v>
      </c>
      <c r="D64" s="243" t="s">
        <v>66</v>
      </c>
      <c r="E64" s="218">
        <v>16</v>
      </c>
      <c r="F64" s="218">
        <v>16</v>
      </c>
      <c r="G64" s="218">
        <v>16</v>
      </c>
      <c r="H64" s="218"/>
      <c r="I64" s="218"/>
      <c r="J64" s="218"/>
      <c r="K64" s="55"/>
      <c r="L64" s="56" t="str">
        <f t="shared" si="0"/>
        <v>27SANTA ROSA DE LIMA</v>
      </c>
      <c r="M64" s="213">
        <v>27</v>
      </c>
      <c r="N64" s="212" t="s">
        <v>199</v>
      </c>
      <c r="O64" s="224" t="s">
        <v>68</v>
      </c>
      <c r="P64" s="218">
        <v>10.666666666666666</v>
      </c>
      <c r="Q64" s="218">
        <v>10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25SAN FRANCISCO GOTERA</v>
      </c>
      <c r="B65" s="214">
        <v>25</v>
      </c>
      <c r="C65" s="212" t="s">
        <v>183</v>
      </c>
      <c r="D65" s="243" t="s">
        <v>66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28TIENDONA</v>
      </c>
      <c r="M65" s="213">
        <v>28</v>
      </c>
      <c r="N65" s="212" t="s">
        <v>191</v>
      </c>
      <c r="O65" s="224" t="s">
        <v>69</v>
      </c>
      <c r="P65" s="218">
        <v>19</v>
      </c>
      <c r="Q65" s="218">
        <v>18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25ZACATECOLUCA</v>
      </c>
      <c r="B66" s="213">
        <v>25</v>
      </c>
      <c r="C66" s="212" t="s">
        <v>181</v>
      </c>
      <c r="D66" s="243" t="s">
        <v>66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29TIENDONA</v>
      </c>
      <c r="M66" s="213">
        <v>29</v>
      </c>
      <c r="N66" s="212" t="s">
        <v>191</v>
      </c>
      <c r="O66" s="224" t="s">
        <v>70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26TIENDONA</v>
      </c>
      <c r="B67" s="214">
        <v>26</v>
      </c>
      <c r="C67" s="212" t="s">
        <v>191</v>
      </c>
      <c r="D67" s="243" t="s">
        <v>67</v>
      </c>
      <c r="E67" s="218">
        <v>17.571428571428573</v>
      </c>
      <c r="F67" s="218">
        <v>16</v>
      </c>
      <c r="G67" s="218">
        <v>18</v>
      </c>
      <c r="H67" s="218"/>
      <c r="I67" s="218"/>
      <c r="J67" s="218"/>
      <c r="K67" s="55"/>
      <c r="L67" s="56" t="str">
        <f t="shared" si="0"/>
        <v>30TIENDONA</v>
      </c>
      <c r="M67" s="213">
        <v>30</v>
      </c>
      <c r="N67" s="212" t="s">
        <v>191</v>
      </c>
      <c r="O67" s="224" t="s">
        <v>70</v>
      </c>
      <c r="P67" s="218">
        <v>45</v>
      </c>
      <c r="Q67" s="218">
        <v>45</v>
      </c>
      <c r="R67" s="218">
        <v>45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26SAN FRANCISCO GOTERA</v>
      </c>
      <c r="B68" s="214">
        <v>26</v>
      </c>
      <c r="C68" s="212" t="s">
        <v>183</v>
      </c>
      <c r="D68" s="243" t="s">
        <v>67</v>
      </c>
      <c r="E68" s="218">
        <v>14</v>
      </c>
      <c r="F68" s="218">
        <v>14</v>
      </c>
      <c r="G68" s="218">
        <v>14</v>
      </c>
      <c r="H68" s="218"/>
      <c r="I68" s="218"/>
      <c r="J68" s="218"/>
      <c r="K68" s="55"/>
      <c r="L68" s="56" t="str">
        <f t="shared" si="0"/>
        <v>31TIENDONA</v>
      </c>
      <c r="M68" s="214">
        <v>31</v>
      </c>
      <c r="N68" s="212" t="s">
        <v>191</v>
      </c>
      <c r="O68" s="224" t="s">
        <v>71</v>
      </c>
      <c r="P68" s="218">
        <v>10</v>
      </c>
      <c r="Q68" s="218">
        <v>10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26ZACATECOLUCA</v>
      </c>
      <c r="B69" s="213">
        <v>26</v>
      </c>
      <c r="C69" s="212" t="s">
        <v>181</v>
      </c>
      <c r="D69" s="243" t="s">
        <v>67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31SANTA ROSA DE LIMA</v>
      </c>
      <c r="M69" s="213">
        <v>31</v>
      </c>
      <c r="N69" s="212" t="s">
        <v>199</v>
      </c>
      <c r="O69" s="224" t="s">
        <v>71</v>
      </c>
      <c r="P69" s="218">
        <v>9.6666666666666661</v>
      </c>
      <c r="Q69" s="218">
        <v>9</v>
      </c>
      <c r="R69" s="218">
        <v>10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27TIENDONA</v>
      </c>
      <c r="B70" s="214">
        <v>27</v>
      </c>
      <c r="C70" s="212" t="s">
        <v>191</v>
      </c>
      <c r="D70" s="243" t="s">
        <v>68</v>
      </c>
      <c r="E70" s="218">
        <v>8.75</v>
      </c>
      <c r="F70" s="218">
        <v>8</v>
      </c>
      <c r="G70" s="218">
        <v>9</v>
      </c>
      <c r="H70" s="218"/>
      <c r="I70" s="218"/>
      <c r="J70" s="218"/>
      <c r="K70" s="55"/>
      <c r="L70" s="56" t="str">
        <f t="shared" si="0"/>
        <v>32TIENDONA</v>
      </c>
      <c r="M70" s="213">
        <v>32</v>
      </c>
      <c r="N70" s="212" t="s">
        <v>191</v>
      </c>
      <c r="O70" s="224" t="s">
        <v>72</v>
      </c>
      <c r="P70" s="218">
        <v>8</v>
      </c>
      <c r="Q70" s="218">
        <v>8</v>
      </c>
      <c r="R70" s="218">
        <v>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27SAN FRANCISCO GOTERA</v>
      </c>
      <c r="B71" s="214">
        <v>27</v>
      </c>
      <c r="C71" s="212" t="s">
        <v>183</v>
      </c>
      <c r="D71" s="243" t="s">
        <v>68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33TIENDONA</v>
      </c>
      <c r="M71" s="214">
        <v>33</v>
      </c>
      <c r="N71" s="212" t="s">
        <v>191</v>
      </c>
      <c r="O71" s="224" t="s">
        <v>73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27ZACATECOLUCA</v>
      </c>
      <c r="B72" s="213">
        <v>27</v>
      </c>
      <c r="C72" s="212" t="s">
        <v>181</v>
      </c>
      <c r="D72" s="243" t="s">
        <v>68</v>
      </c>
      <c r="E72" s="218">
        <v>15</v>
      </c>
      <c r="F72" s="218">
        <v>15</v>
      </c>
      <c r="G72" s="218">
        <v>15</v>
      </c>
      <c r="H72" s="218"/>
      <c r="I72" s="218"/>
      <c r="J72" s="218"/>
      <c r="K72" s="55"/>
      <c r="L72" s="56" t="str">
        <f t="shared" si="6"/>
        <v>33SONSONATE</v>
      </c>
      <c r="M72" s="214">
        <v>33</v>
      </c>
      <c r="N72" s="212" t="s">
        <v>176</v>
      </c>
      <c r="O72" s="224" t="s">
        <v>73</v>
      </c>
      <c r="P72" s="218">
        <v>22</v>
      </c>
      <c r="Q72" s="218">
        <v>22</v>
      </c>
      <c r="R72" s="218">
        <v>22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28TIENDONA</v>
      </c>
      <c r="B73" s="214">
        <v>28</v>
      </c>
      <c r="C73" s="212" t="s">
        <v>191</v>
      </c>
      <c r="D73" s="243" t="s">
        <v>69</v>
      </c>
      <c r="E73" s="218">
        <v>19</v>
      </c>
      <c r="F73" s="218">
        <v>18</v>
      </c>
      <c r="G73" s="218">
        <v>20</v>
      </c>
      <c r="H73" s="218"/>
      <c r="I73" s="218"/>
      <c r="J73" s="218"/>
      <c r="K73" s="55"/>
      <c r="L73" s="56" t="str">
        <f t="shared" si="6"/>
        <v>33SANTA ROSA DE LIMA</v>
      </c>
      <c r="M73" s="213">
        <v>33</v>
      </c>
      <c r="N73" s="212" t="s">
        <v>199</v>
      </c>
      <c r="O73" s="224" t="s">
        <v>73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28ZACATECOLUCA</v>
      </c>
      <c r="B74" s="213">
        <v>28</v>
      </c>
      <c r="C74" s="212" t="s">
        <v>181</v>
      </c>
      <c r="D74" s="243" t="s">
        <v>69</v>
      </c>
      <c r="E74" s="218">
        <v>15</v>
      </c>
      <c r="F74" s="218">
        <v>15</v>
      </c>
      <c r="G74" s="218">
        <v>15</v>
      </c>
      <c r="H74" s="218"/>
      <c r="I74" s="218"/>
      <c r="J74" s="218"/>
      <c r="K74" s="55"/>
      <c r="L74" s="56" t="str">
        <f t="shared" si="6"/>
        <v>34TIENDONA</v>
      </c>
      <c r="M74" s="214">
        <v>34</v>
      </c>
      <c r="N74" s="212" t="s">
        <v>191</v>
      </c>
      <c r="O74" s="224" t="s">
        <v>74</v>
      </c>
      <c r="P74" s="218">
        <v>8</v>
      </c>
      <c r="Q74" s="218">
        <v>8</v>
      </c>
      <c r="R74" s="218">
        <v>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29TIENDONA</v>
      </c>
      <c r="B75" s="213">
        <v>29</v>
      </c>
      <c r="C75" s="212" t="s">
        <v>191</v>
      </c>
      <c r="D75" s="243" t="s">
        <v>70</v>
      </c>
      <c r="E75" s="218">
        <v>16</v>
      </c>
      <c r="F75" s="218">
        <v>16</v>
      </c>
      <c r="G75" s="218">
        <v>16</v>
      </c>
      <c r="H75" s="218"/>
      <c r="I75" s="218"/>
      <c r="J75" s="218"/>
      <c r="K75" s="55"/>
      <c r="L75" s="56" t="str">
        <f t="shared" si="6"/>
        <v>34SONSONATE</v>
      </c>
      <c r="M75" s="214">
        <v>34</v>
      </c>
      <c r="N75" s="212" t="s">
        <v>176</v>
      </c>
      <c r="O75" s="224" t="s">
        <v>74</v>
      </c>
      <c r="P75" s="218">
        <v>9.5</v>
      </c>
      <c r="Q75" s="218">
        <v>9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30TIENDONA</v>
      </c>
      <c r="B76" s="213">
        <v>30</v>
      </c>
      <c r="C76" s="212" t="s">
        <v>191</v>
      </c>
      <c r="D76" s="243" t="s">
        <v>70</v>
      </c>
      <c r="E76" s="218">
        <v>45</v>
      </c>
      <c r="F76" s="218">
        <v>45</v>
      </c>
      <c r="G76" s="218">
        <v>45</v>
      </c>
      <c r="H76" s="218"/>
      <c r="I76" s="218"/>
      <c r="J76" s="218"/>
      <c r="K76" s="55"/>
      <c r="L76" s="56" t="str">
        <f t="shared" si="6"/>
        <v>34SANTA ROSA DE LIMA</v>
      </c>
      <c r="M76" s="213">
        <v>34</v>
      </c>
      <c r="N76" s="212" t="s">
        <v>199</v>
      </c>
      <c r="O76" s="224" t="s">
        <v>74</v>
      </c>
      <c r="P76" s="218">
        <v>10.666666666666666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31TIENDONA</v>
      </c>
      <c r="B77" s="214">
        <v>31</v>
      </c>
      <c r="C77" s="212" t="s">
        <v>191</v>
      </c>
      <c r="D77" s="243" t="s">
        <v>71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36TIENDONA</v>
      </c>
      <c r="M77" s="213">
        <v>36</v>
      </c>
      <c r="N77" s="212" t="s">
        <v>191</v>
      </c>
      <c r="O77" s="224" t="s">
        <v>139</v>
      </c>
      <c r="P77" s="218">
        <v>60</v>
      </c>
      <c r="Q77" s="218">
        <v>60</v>
      </c>
      <c r="R77" s="218">
        <v>60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31SAN FRANCISCO GOTERA</v>
      </c>
      <c r="B78" s="214">
        <v>31</v>
      </c>
      <c r="C78" s="212" t="s">
        <v>183</v>
      </c>
      <c r="D78" s="243" t="s">
        <v>71</v>
      </c>
      <c r="E78" s="218">
        <v>9</v>
      </c>
      <c r="F78" s="218">
        <v>9</v>
      </c>
      <c r="G78" s="218">
        <v>9</v>
      </c>
      <c r="H78" s="218"/>
      <c r="I78" s="218"/>
      <c r="J78" s="218"/>
      <c r="K78" s="55"/>
      <c r="L78" s="56" t="str">
        <f t="shared" si="6"/>
        <v>37TIENDONA</v>
      </c>
      <c r="M78" s="214">
        <v>37</v>
      </c>
      <c r="N78" s="212" t="s">
        <v>191</v>
      </c>
      <c r="O78" s="224" t="s">
        <v>75</v>
      </c>
      <c r="P78" s="218">
        <v>80</v>
      </c>
      <c r="Q78" s="218">
        <v>80</v>
      </c>
      <c r="R78" s="218">
        <v>80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31ZACATECOLUCA</v>
      </c>
      <c r="B79" s="213">
        <v>31</v>
      </c>
      <c r="C79" s="212" t="s">
        <v>181</v>
      </c>
      <c r="D79" s="243" t="s">
        <v>71</v>
      </c>
      <c r="E79" s="218">
        <v>8</v>
      </c>
      <c r="F79" s="218">
        <v>8</v>
      </c>
      <c r="G79" s="218">
        <v>8</v>
      </c>
      <c r="H79" s="218"/>
      <c r="I79" s="218"/>
      <c r="J79" s="218"/>
      <c r="K79" s="55"/>
      <c r="L79" s="56" t="str">
        <f t="shared" si="6"/>
        <v>37SANTA ROSA DE LIMA</v>
      </c>
      <c r="M79" s="213">
        <v>37</v>
      </c>
      <c r="N79" s="212" t="s">
        <v>199</v>
      </c>
      <c r="O79" s="224" t="s">
        <v>75</v>
      </c>
      <c r="P79" s="218">
        <v>125</v>
      </c>
      <c r="Q79" s="218">
        <v>125</v>
      </c>
      <c r="R79" s="218">
        <v>125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32TIENDONA</v>
      </c>
      <c r="B80" s="213">
        <v>32</v>
      </c>
      <c r="C80" s="212" t="s">
        <v>191</v>
      </c>
      <c r="D80" s="243" t="s">
        <v>72</v>
      </c>
      <c r="E80" s="218">
        <v>8</v>
      </c>
      <c r="F80" s="218">
        <v>8</v>
      </c>
      <c r="G80" s="218">
        <v>8</v>
      </c>
      <c r="H80" s="218"/>
      <c r="I80" s="218"/>
      <c r="J80" s="218"/>
      <c r="K80" s="55"/>
      <c r="L80" s="56" t="str">
        <f t="shared" si="6"/>
        <v>38TIENDONA</v>
      </c>
      <c r="M80" s="214">
        <v>38</v>
      </c>
      <c r="N80" s="212" t="s">
        <v>191</v>
      </c>
      <c r="O80" s="224" t="s">
        <v>76</v>
      </c>
      <c r="P80" s="218">
        <v>60</v>
      </c>
      <c r="Q80" s="218">
        <v>60</v>
      </c>
      <c r="R80" s="218">
        <v>60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33TIENDONA</v>
      </c>
      <c r="B81" s="214">
        <v>33</v>
      </c>
      <c r="C81" s="212" t="s">
        <v>191</v>
      </c>
      <c r="D81" s="243" t="s">
        <v>73</v>
      </c>
      <c r="E81" s="218">
        <v>20</v>
      </c>
      <c r="F81" s="218">
        <v>20</v>
      </c>
      <c r="G81" s="218">
        <v>20</v>
      </c>
      <c r="H81" s="218"/>
      <c r="I81" s="218"/>
      <c r="J81" s="218"/>
      <c r="K81" s="55"/>
      <c r="L81" s="56" t="str">
        <f t="shared" si="6"/>
        <v>38SANTA ROSA DE LIMA</v>
      </c>
      <c r="M81" s="213">
        <v>38</v>
      </c>
      <c r="N81" s="212" t="s">
        <v>199</v>
      </c>
      <c r="O81" s="224" t="s">
        <v>76</v>
      </c>
      <c r="P81" s="218">
        <v>100</v>
      </c>
      <c r="Q81" s="218">
        <v>100</v>
      </c>
      <c r="R81" s="218">
        <v>100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33SAN FRANCISCO GOTERA</v>
      </c>
      <c r="B82" s="213">
        <v>33</v>
      </c>
      <c r="C82" s="212" t="s">
        <v>183</v>
      </c>
      <c r="D82" s="243" t="s">
        <v>73</v>
      </c>
      <c r="E82" s="218">
        <v>22</v>
      </c>
      <c r="F82" s="218">
        <v>22</v>
      </c>
      <c r="G82" s="218">
        <v>22</v>
      </c>
      <c r="H82" s="218"/>
      <c r="I82" s="218"/>
      <c r="J82" s="218"/>
      <c r="K82" s="55"/>
      <c r="L82" s="56" t="str">
        <f t="shared" si="6"/>
        <v>39TIENDONA</v>
      </c>
      <c r="M82" s="213">
        <v>39</v>
      </c>
      <c r="N82" s="212" t="s">
        <v>191</v>
      </c>
      <c r="O82" s="224" t="s">
        <v>77</v>
      </c>
      <c r="P82" s="218">
        <v>28</v>
      </c>
      <c r="Q82" s="218">
        <v>27</v>
      </c>
      <c r="R82" s="218">
        <v>29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34TIENDONA</v>
      </c>
      <c r="B83" s="214">
        <v>34</v>
      </c>
      <c r="C83" s="212" t="s">
        <v>191</v>
      </c>
      <c r="D83" s="243" t="s">
        <v>74</v>
      </c>
      <c r="E83" s="218">
        <v>8</v>
      </c>
      <c r="F83" s="218">
        <v>8</v>
      </c>
      <c r="G83" s="218">
        <v>8</v>
      </c>
      <c r="H83" s="218"/>
      <c r="I83" s="218"/>
      <c r="J83" s="218"/>
      <c r="K83" s="55"/>
      <c r="L83" s="56" t="str">
        <f t="shared" si="6"/>
        <v>40TIENDONA</v>
      </c>
      <c r="M83" s="214">
        <v>40</v>
      </c>
      <c r="N83" s="212" t="s">
        <v>191</v>
      </c>
      <c r="O83" s="224" t="s">
        <v>78</v>
      </c>
      <c r="P83" s="218">
        <v>33.75</v>
      </c>
      <c r="Q83" s="218">
        <v>33</v>
      </c>
      <c r="R83" s="218">
        <v>34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34SAN FRANCISCO GOTERA</v>
      </c>
      <c r="B84" s="213">
        <v>34</v>
      </c>
      <c r="C84" s="212" t="s">
        <v>183</v>
      </c>
      <c r="D84" s="243" t="s">
        <v>74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40SONSONATE</v>
      </c>
      <c r="M84" s="214">
        <v>40</v>
      </c>
      <c r="N84" s="212" t="s">
        <v>176</v>
      </c>
      <c r="O84" s="224" t="s">
        <v>78</v>
      </c>
      <c r="P84" s="218">
        <v>34</v>
      </c>
      <c r="Q84" s="218">
        <v>34</v>
      </c>
      <c r="R84" s="218">
        <v>34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36TIENDONA</v>
      </c>
      <c r="B85" s="213">
        <v>36</v>
      </c>
      <c r="C85" s="212" t="s">
        <v>191</v>
      </c>
      <c r="D85" s="243" t="s">
        <v>139</v>
      </c>
      <c r="E85" s="218">
        <v>60</v>
      </c>
      <c r="F85" s="218">
        <v>60</v>
      </c>
      <c r="G85" s="218">
        <v>60</v>
      </c>
      <c r="H85" s="218"/>
      <c r="I85" s="218"/>
      <c r="J85" s="218"/>
      <c r="K85" s="55"/>
      <c r="L85" s="56" t="str">
        <f t="shared" si="6"/>
        <v>40SANTA ROSA DE LIMA</v>
      </c>
      <c r="M85" s="213">
        <v>40</v>
      </c>
      <c r="N85" s="212" t="s">
        <v>199</v>
      </c>
      <c r="O85" s="224" t="s">
        <v>78</v>
      </c>
      <c r="P85" s="218">
        <v>33.333333333333336</v>
      </c>
      <c r="Q85" s="218">
        <v>32</v>
      </c>
      <c r="R85" s="218">
        <v>34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37TIENDONA</v>
      </c>
      <c r="B86" s="214">
        <v>37</v>
      </c>
      <c r="C86" s="212" t="s">
        <v>191</v>
      </c>
      <c r="D86" s="243" t="s">
        <v>75</v>
      </c>
      <c r="E86" s="218">
        <v>80</v>
      </c>
      <c r="F86" s="218">
        <v>80</v>
      </c>
      <c r="G86" s="218">
        <v>80</v>
      </c>
      <c r="H86" s="218"/>
      <c r="I86" s="218"/>
      <c r="J86" s="218"/>
      <c r="K86" s="55"/>
      <c r="L86" s="56" t="str">
        <f t="shared" si="6"/>
        <v>41TIENDONA</v>
      </c>
      <c r="M86" s="213">
        <v>41</v>
      </c>
      <c r="N86" s="212" t="s">
        <v>191</v>
      </c>
      <c r="O86" s="224" t="s">
        <v>79</v>
      </c>
      <c r="P86" s="218">
        <v>32.5</v>
      </c>
      <c r="Q86" s="218">
        <v>31</v>
      </c>
      <c r="R86" s="218">
        <v>37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37SAN FRANCISCO GOTERA</v>
      </c>
      <c r="B87" s="213">
        <v>37</v>
      </c>
      <c r="C87" s="212" t="s">
        <v>183</v>
      </c>
      <c r="D87" s="243" t="s">
        <v>75</v>
      </c>
      <c r="E87" s="218">
        <v>150</v>
      </c>
      <c r="F87" s="218">
        <v>150</v>
      </c>
      <c r="G87" s="218">
        <v>150</v>
      </c>
      <c r="H87" s="218"/>
      <c r="I87" s="218"/>
      <c r="J87" s="218"/>
      <c r="K87" s="55"/>
      <c r="L87" s="56" t="str">
        <f t="shared" si="6"/>
        <v>42TIENDONA</v>
      </c>
      <c r="M87" s="214">
        <v>42</v>
      </c>
      <c r="N87" s="212" t="s">
        <v>191</v>
      </c>
      <c r="O87" s="224" t="s">
        <v>80</v>
      </c>
      <c r="P87" s="218">
        <v>25</v>
      </c>
      <c r="Q87" s="218">
        <v>25</v>
      </c>
      <c r="R87" s="218">
        <v>25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38TIENDONA</v>
      </c>
      <c r="B88" s="214">
        <v>38</v>
      </c>
      <c r="C88" s="212" t="s">
        <v>191</v>
      </c>
      <c r="D88" s="243" t="s">
        <v>76</v>
      </c>
      <c r="E88" s="218">
        <v>60</v>
      </c>
      <c r="F88" s="218">
        <v>60</v>
      </c>
      <c r="G88" s="218">
        <v>60</v>
      </c>
      <c r="H88" s="218"/>
      <c r="I88" s="218"/>
      <c r="J88" s="218"/>
      <c r="K88" s="55"/>
      <c r="L88" s="56" t="str">
        <f t="shared" si="6"/>
        <v>42SANTA ROSA DE LIMA</v>
      </c>
      <c r="M88" s="213">
        <v>42</v>
      </c>
      <c r="N88" s="212" t="s">
        <v>199</v>
      </c>
      <c r="O88" s="224" t="s">
        <v>80</v>
      </c>
      <c r="P88" s="218">
        <v>20.333333333333332</v>
      </c>
      <c r="Q88" s="218">
        <v>20</v>
      </c>
      <c r="R88" s="218">
        <v>21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38SAN FRANCISCO GOTERA</v>
      </c>
      <c r="B89" s="214">
        <v>38</v>
      </c>
      <c r="C89" s="212" t="s">
        <v>183</v>
      </c>
      <c r="D89" s="243" t="s">
        <v>76</v>
      </c>
      <c r="E89" s="218">
        <v>100</v>
      </c>
      <c r="F89" s="218">
        <v>100</v>
      </c>
      <c r="G89" s="218">
        <v>100</v>
      </c>
      <c r="H89" s="218"/>
      <c r="I89" s="218"/>
      <c r="J89" s="218"/>
      <c r="K89" s="55"/>
      <c r="L89" s="56" t="str">
        <f t="shared" si="6"/>
        <v>43TIENDONA</v>
      </c>
      <c r="M89" s="213">
        <v>43</v>
      </c>
      <c r="N89" s="212" t="s">
        <v>191</v>
      </c>
      <c r="O89" s="224" t="s">
        <v>81</v>
      </c>
      <c r="P89" s="218">
        <v>23</v>
      </c>
      <c r="Q89" s="218">
        <v>23</v>
      </c>
      <c r="R89" s="218">
        <v>23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38ZACATECOLUCA</v>
      </c>
      <c r="B90" s="213">
        <v>38</v>
      </c>
      <c r="C90" s="212" t="s">
        <v>181</v>
      </c>
      <c r="D90" s="243" t="s">
        <v>76</v>
      </c>
      <c r="E90" s="218">
        <v>80</v>
      </c>
      <c r="F90" s="218">
        <v>80</v>
      </c>
      <c r="G90" s="218">
        <v>80</v>
      </c>
      <c r="H90" s="218"/>
      <c r="I90" s="218"/>
      <c r="J90" s="218"/>
      <c r="K90" s="55"/>
      <c r="L90" s="56" t="str">
        <f t="shared" si="6"/>
        <v>44TIENDONA</v>
      </c>
      <c r="M90" s="213">
        <v>44</v>
      </c>
      <c r="N90" s="212" t="s">
        <v>191</v>
      </c>
      <c r="O90" s="224" t="s">
        <v>82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39TIENDONA</v>
      </c>
      <c r="B91" s="213">
        <v>39</v>
      </c>
      <c r="C91" s="212" t="s">
        <v>191</v>
      </c>
      <c r="D91" s="243" t="s">
        <v>77</v>
      </c>
      <c r="E91" s="218">
        <v>31.6</v>
      </c>
      <c r="F91" s="218">
        <v>30</v>
      </c>
      <c r="G91" s="218">
        <v>32</v>
      </c>
      <c r="H91" s="218"/>
      <c r="I91" s="218"/>
      <c r="J91" s="218"/>
      <c r="K91" s="55"/>
      <c r="L91" s="56" t="str">
        <f t="shared" si="6"/>
        <v>45TIENDONA</v>
      </c>
      <c r="M91" s="214">
        <v>45</v>
      </c>
      <c r="N91" s="212" t="s">
        <v>191</v>
      </c>
      <c r="O91" s="224" t="s">
        <v>83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40TIENDONA</v>
      </c>
      <c r="B92" s="214">
        <v>40</v>
      </c>
      <c r="C92" s="212" t="s">
        <v>191</v>
      </c>
      <c r="D92" s="243" t="s">
        <v>78</v>
      </c>
      <c r="E92" s="218">
        <v>37.75</v>
      </c>
      <c r="F92" s="218">
        <v>37</v>
      </c>
      <c r="G92" s="218">
        <v>38</v>
      </c>
      <c r="H92" s="218"/>
      <c r="I92" s="218"/>
      <c r="J92" s="218"/>
      <c r="K92" s="55"/>
      <c r="L92" s="56" t="str">
        <f t="shared" si="6"/>
        <v>45SANTA ROSA DE LIMA</v>
      </c>
      <c r="M92" s="213">
        <v>45</v>
      </c>
      <c r="N92" s="212" t="s">
        <v>199</v>
      </c>
      <c r="O92" s="224" t="s">
        <v>83</v>
      </c>
      <c r="P92" s="218">
        <v>20</v>
      </c>
      <c r="Q92" s="218">
        <v>20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40SAN FRANCISCO GOTERA</v>
      </c>
      <c r="B93" s="214">
        <v>40</v>
      </c>
      <c r="C93" s="212" t="s">
        <v>183</v>
      </c>
      <c r="D93" s="243" t="s">
        <v>78</v>
      </c>
      <c r="E93" s="218">
        <v>36</v>
      </c>
      <c r="F93" s="218">
        <v>36</v>
      </c>
      <c r="G93" s="218">
        <v>36</v>
      </c>
      <c r="H93" s="218"/>
      <c r="I93" s="218"/>
      <c r="J93" s="218"/>
      <c r="K93" s="55"/>
      <c r="L93" s="56" t="str">
        <f t="shared" si="6"/>
        <v>46TIENDONA</v>
      </c>
      <c r="M93" s="214">
        <v>46</v>
      </c>
      <c r="N93" s="212" t="s">
        <v>191</v>
      </c>
      <c r="O93" s="224" t="s">
        <v>84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40ZACATECOLUCA</v>
      </c>
      <c r="B94" s="213">
        <v>40</v>
      </c>
      <c r="C94" s="212" t="s">
        <v>181</v>
      </c>
      <c r="D94" s="243" t="s">
        <v>78</v>
      </c>
      <c r="E94" s="218">
        <v>36</v>
      </c>
      <c r="F94" s="218">
        <v>36</v>
      </c>
      <c r="G94" s="218">
        <v>36</v>
      </c>
      <c r="H94" s="218"/>
      <c r="I94" s="218"/>
      <c r="J94" s="218"/>
      <c r="K94" s="55"/>
      <c r="L94" s="56" t="str">
        <f t="shared" si="6"/>
        <v>46SANTA ROSA DE LIMA</v>
      </c>
      <c r="M94" s="213">
        <v>46</v>
      </c>
      <c r="N94" s="212" t="s">
        <v>199</v>
      </c>
      <c r="O94" s="224" t="s">
        <v>84</v>
      </c>
      <c r="P94" s="218">
        <v>9.3333333333333339</v>
      </c>
      <c r="Q94" s="218">
        <v>9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41TIENDONA</v>
      </c>
      <c r="B95" s="213">
        <v>41</v>
      </c>
      <c r="C95" s="212" t="s">
        <v>191</v>
      </c>
      <c r="D95" s="243" t="s">
        <v>79</v>
      </c>
      <c r="E95" s="218">
        <v>34.75</v>
      </c>
      <c r="F95" s="218">
        <v>32</v>
      </c>
      <c r="G95" s="218">
        <v>36</v>
      </c>
      <c r="H95" s="218"/>
      <c r="I95" s="218"/>
      <c r="J95" s="218"/>
      <c r="K95" s="55"/>
      <c r="L95" s="56" t="str">
        <f t="shared" si="6"/>
        <v>47TIENDONA</v>
      </c>
      <c r="M95" s="213">
        <v>47</v>
      </c>
      <c r="N95" s="212" t="s">
        <v>191</v>
      </c>
      <c r="O95" s="224" t="s">
        <v>85</v>
      </c>
      <c r="P95" s="218">
        <v>19.333333333333332</v>
      </c>
      <c r="Q95" s="218">
        <v>18</v>
      </c>
      <c r="R95" s="218">
        <v>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42TIENDONA</v>
      </c>
      <c r="B96" s="214">
        <v>42</v>
      </c>
      <c r="C96" s="212" t="s">
        <v>191</v>
      </c>
      <c r="D96" s="243" t="s">
        <v>80</v>
      </c>
      <c r="E96" s="218">
        <v>30</v>
      </c>
      <c r="F96" s="218">
        <v>30</v>
      </c>
      <c r="G96" s="218">
        <v>30</v>
      </c>
      <c r="H96" s="218"/>
      <c r="I96" s="218"/>
      <c r="J96" s="218"/>
      <c r="K96" s="55"/>
      <c r="L96" s="56" t="str">
        <f t="shared" si="6"/>
        <v>48TIENDONA</v>
      </c>
      <c r="M96" s="213">
        <v>48</v>
      </c>
      <c r="N96" s="212" t="s">
        <v>191</v>
      </c>
      <c r="O96" s="224" t="s">
        <v>86</v>
      </c>
      <c r="P96" s="218">
        <v>140</v>
      </c>
      <c r="Q96" s="218">
        <v>140</v>
      </c>
      <c r="R96" s="218">
        <v>140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42SAN FRANCISCO GOTERA</v>
      </c>
      <c r="B97" s="214">
        <v>42</v>
      </c>
      <c r="C97" s="212" t="s">
        <v>183</v>
      </c>
      <c r="D97" s="243" t="s">
        <v>80</v>
      </c>
      <c r="E97" s="218">
        <v>22</v>
      </c>
      <c r="F97" s="218">
        <v>22</v>
      </c>
      <c r="G97" s="218">
        <v>22</v>
      </c>
      <c r="H97" s="218"/>
      <c r="I97" s="218"/>
      <c r="J97" s="218"/>
      <c r="K97" s="55"/>
      <c r="L97" s="56" t="str">
        <f t="shared" si="6"/>
        <v>49TIENDONA</v>
      </c>
      <c r="M97" s="214">
        <v>49</v>
      </c>
      <c r="N97" s="212" t="s">
        <v>191</v>
      </c>
      <c r="O97" s="224" t="s">
        <v>86</v>
      </c>
      <c r="P97" s="218">
        <v>13.666666666666666</v>
      </c>
      <c r="Q97" s="218">
        <v>13</v>
      </c>
      <c r="R97" s="218">
        <v>14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42ZACATECOLUCA</v>
      </c>
      <c r="B98" s="213">
        <v>42</v>
      </c>
      <c r="C98" s="212" t="s">
        <v>181</v>
      </c>
      <c r="D98" s="243" t="s">
        <v>80</v>
      </c>
      <c r="E98" s="218">
        <v>27</v>
      </c>
      <c r="F98" s="218">
        <v>27</v>
      </c>
      <c r="G98" s="218">
        <v>27</v>
      </c>
      <c r="H98" s="218"/>
      <c r="I98" s="218"/>
      <c r="J98" s="218"/>
      <c r="K98" s="55"/>
      <c r="L98" s="56" t="str">
        <f t="shared" si="6"/>
        <v>49SONSONATE</v>
      </c>
      <c r="M98" s="214">
        <v>49</v>
      </c>
      <c r="N98" s="212" t="s">
        <v>176</v>
      </c>
      <c r="O98" s="224" t="s">
        <v>86</v>
      </c>
      <c r="P98" s="218">
        <v>15</v>
      </c>
      <c r="Q98" s="218">
        <v>15</v>
      </c>
      <c r="R98" s="218">
        <v>15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43TIENDONA</v>
      </c>
      <c r="B99" s="213">
        <v>43</v>
      </c>
      <c r="C99" s="212" t="s">
        <v>191</v>
      </c>
      <c r="D99" s="243" t="s">
        <v>81</v>
      </c>
      <c r="E99" s="218">
        <v>28</v>
      </c>
      <c r="F99" s="218">
        <v>28</v>
      </c>
      <c r="G99" s="218">
        <v>28</v>
      </c>
      <c r="H99" s="218"/>
      <c r="I99" s="218"/>
      <c r="J99" s="218"/>
      <c r="K99" s="55"/>
      <c r="L99" s="56" t="str">
        <f t="shared" si="6"/>
        <v>49SANTA ROSA DE LIMA</v>
      </c>
      <c r="M99" s="213">
        <v>49</v>
      </c>
      <c r="N99" s="212" t="s">
        <v>199</v>
      </c>
      <c r="O99" s="224" t="s">
        <v>86</v>
      </c>
      <c r="P99" s="218">
        <v>17</v>
      </c>
      <c r="Q99" s="218">
        <v>17</v>
      </c>
      <c r="R99" s="218">
        <v>17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44TIENDONA</v>
      </c>
      <c r="B100" s="213">
        <v>44</v>
      </c>
      <c r="C100" s="212" t="s">
        <v>191</v>
      </c>
      <c r="D100" s="243" t="s">
        <v>82</v>
      </c>
      <c r="E100" s="218">
        <v>20</v>
      </c>
      <c r="F100" s="218">
        <v>20</v>
      </c>
      <c r="G100" s="218">
        <v>20</v>
      </c>
      <c r="H100" s="218"/>
      <c r="I100" s="218"/>
      <c r="J100" s="218"/>
      <c r="K100" s="55"/>
      <c r="L100" s="56" t="str">
        <f t="shared" si="6"/>
        <v>50TIENDONA</v>
      </c>
      <c r="M100" s="213">
        <v>50</v>
      </c>
      <c r="N100" s="212" t="s">
        <v>191</v>
      </c>
      <c r="O100" s="224" t="s">
        <v>87</v>
      </c>
      <c r="P100" s="218">
        <v>100</v>
      </c>
      <c r="Q100" s="218">
        <v>100</v>
      </c>
      <c r="R100" s="218">
        <v>100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45TIENDONA</v>
      </c>
      <c r="B101" s="214">
        <v>45</v>
      </c>
      <c r="C101" s="212" t="s">
        <v>191</v>
      </c>
      <c r="D101" s="243" t="s">
        <v>83</v>
      </c>
      <c r="E101" s="218">
        <v>18</v>
      </c>
      <c r="F101" s="218">
        <v>18</v>
      </c>
      <c r="G101" s="218">
        <v>18</v>
      </c>
      <c r="H101" s="218"/>
      <c r="I101" s="218"/>
      <c r="J101" s="218"/>
      <c r="K101" s="55"/>
      <c r="L101" s="56" t="str">
        <f t="shared" si="6"/>
        <v>51TIENDONA</v>
      </c>
      <c r="M101" s="213">
        <v>51</v>
      </c>
      <c r="N101" s="212" t="s">
        <v>191</v>
      </c>
      <c r="O101" s="224" t="s">
        <v>87</v>
      </c>
      <c r="P101" s="218">
        <v>11.666666666666666</v>
      </c>
      <c r="Q101" s="218">
        <v>11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45SAN FRANCISCO GOTERA</v>
      </c>
      <c r="B102" s="213">
        <v>45</v>
      </c>
      <c r="C102" s="212" t="s">
        <v>183</v>
      </c>
      <c r="D102" s="243" t="s">
        <v>83</v>
      </c>
      <c r="E102" s="218">
        <v>18</v>
      </c>
      <c r="F102" s="218">
        <v>18</v>
      </c>
      <c r="G102" s="218">
        <v>18</v>
      </c>
      <c r="H102" s="218"/>
      <c r="I102" s="218"/>
      <c r="J102" s="218"/>
      <c r="K102" s="55"/>
      <c r="L102" s="56" t="str">
        <f t="shared" si="6"/>
        <v>52TIENDONA</v>
      </c>
      <c r="M102" s="214">
        <v>52</v>
      </c>
      <c r="N102" s="212" t="s">
        <v>191</v>
      </c>
      <c r="O102" s="224" t="s">
        <v>88</v>
      </c>
      <c r="P102" s="218">
        <v>175</v>
      </c>
      <c r="Q102" s="218">
        <v>175</v>
      </c>
      <c r="R102" s="218">
        <v>175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46TIENDONA</v>
      </c>
      <c r="B103" s="214">
        <v>46</v>
      </c>
      <c r="C103" s="212" t="s">
        <v>191</v>
      </c>
      <c r="D103" s="243" t="s">
        <v>84</v>
      </c>
      <c r="E103" s="218">
        <v>8</v>
      </c>
      <c r="F103" s="218">
        <v>8</v>
      </c>
      <c r="G103" s="218">
        <v>8</v>
      </c>
      <c r="H103" s="218"/>
      <c r="I103" s="218"/>
      <c r="J103" s="218"/>
      <c r="K103" s="55"/>
      <c r="L103" s="56" t="str">
        <f t="shared" si="6"/>
        <v>52SANTA ROSA DE LIMA</v>
      </c>
      <c r="M103" s="213">
        <v>52</v>
      </c>
      <c r="N103" s="212" t="s">
        <v>199</v>
      </c>
      <c r="O103" s="224" t="s">
        <v>88</v>
      </c>
      <c r="P103" s="218">
        <v>250</v>
      </c>
      <c r="Q103" s="218">
        <v>250</v>
      </c>
      <c r="R103" s="218">
        <v>250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46SAN FRANCISCO GOTERA</v>
      </c>
      <c r="B104" s="213">
        <v>46</v>
      </c>
      <c r="C104" s="212" t="s">
        <v>183</v>
      </c>
      <c r="D104" s="243" t="s">
        <v>84</v>
      </c>
      <c r="E104" s="218">
        <v>10</v>
      </c>
      <c r="F104" s="218">
        <v>10</v>
      </c>
      <c r="G104" s="218">
        <v>10</v>
      </c>
      <c r="H104" s="218"/>
      <c r="I104" s="218"/>
      <c r="J104" s="218"/>
      <c r="K104" s="55"/>
      <c r="L104" s="56" t="str">
        <f t="shared" si="6"/>
        <v>53TIENDONA</v>
      </c>
      <c r="M104" s="214">
        <v>53</v>
      </c>
      <c r="N104" s="212" t="s">
        <v>191</v>
      </c>
      <c r="O104" s="224" t="s">
        <v>89</v>
      </c>
      <c r="P104" s="218">
        <v>100</v>
      </c>
      <c r="Q104" s="218">
        <v>100</v>
      </c>
      <c r="R104" s="218">
        <v>100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47TIENDONA</v>
      </c>
      <c r="B105" s="213">
        <v>47</v>
      </c>
      <c r="C105" s="212" t="s">
        <v>191</v>
      </c>
      <c r="D105" s="243" t="s">
        <v>85</v>
      </c>
      <c r="E105" s="218">
        <v>19.333333333333332</v>
      </c>
      <c r="F105" s="218">
        <v>18</v>
      </c>
      <c r="G105" s="218">
        <v>20</v>
      </c>
      <c r="H105" s="218"/>
      <c r="I105" s="218"/>
      <c r="J105" s="218"/>
      <c r="K105" s="55"/>
      <c r="L105" s="56" t="str">
        <f t="shared" si="6"/>
        <v>53SANTA ROSA DE LIMA</v>
      </c>
      <c r="M105" s="213">
        <v>53</v>
      </c>
      <c r="N105" s="212" t="s">
        <v>199</v>
      </c>
      <c r="O105" s="224" t="s">
        <v>89</v>
      </c>
      <c r="P105" s="218">
        <v>175</v>
      </c>
      <c r="Q105" s="218">
        <v>175</v>
      </c>
      <c r="R105" s="218">
        <v>175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48TIENDONA</v>
      </c>
      <c r="B106" s="213">
        <v>48</v>
      </c>
      <c r="C106" s="212" t="s">
        <v>191</v>
      </c>
      <c r="D106" s="243" t="s">
        <v>86</v>
      </c>
      <c r="E106" s="218">
        <v>140</v>
      </c>
      <c r="F106" s="218">
        <v>140</v>
      </c>
      <c r="G106" s="218">
        <v>140</v>
      </c>
      <c r="H106" s="218"/>
      <c r="I106" s="218"/>
      <c r="J106" s="218"/>
      <c r="K106" s="55"/>
      <c r="L106" s="56" t="str">
        <f t="shared" si="6"/>
        <v>54TIENDONA</v>
      </c>
      <c r="M106" s="213">
        <v>54</v>
      </c>
      <c r="N106" s="212" t="s">
        <v>191</v>
      </c>
      <c r="O106" s="224" t="s">
        <v>90</v>
      </c>
      <c r="P106" s="218">
        <v>16.166666666666668</v>
      </c>
      <c r="Q106" s="218">
        <v>14</v>
      </c>
      <c r="R106" s="218">
        <v>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49TIENDONA</v>
      </c>
      <c r="B107" s="214">
        <v>49</v>
      </c>
      <c r="C107" s="212" t="s">
        <v>191</v>
      </c>
      <c r="D107" s="243" t="s">
        <v>86</v>
      </c>
      <c r="E107" s="218">
        <v>14</v>
      </c>
      <c r="F107" s="218">
        <v>13</v>
      </c>
      <c r="G107" s="218">
        <v>15</v>
      </c>
      <c r="H107" s="218"/>
      <c r="I107" s="218"/>
      <c r="J107" s="218"/>
      <c r="K107" s="55"/>
      <c r="L107" s="56" t="str">
        <f t="shared" si="6"/>
        <v>56TIENDONA</v>
      </c>
      <c r="M107" s="214">
        <v>56</v>
      </c>
      <c r="N107" s="212" t="s">
        <v>191</v>
      </c>
      <c r="O107" s="224" t="s">
        <v>91</v>
      </c>
      <c r="P107" s="218">
        <v>18.166666666666668</v>
      </c>
      <c r="Q107" s="218">
        <v>16</v>
      </c>
      <c r="R107" s="218">
        <v>22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49SAN FRANCISCO GOTERA</v>
      </c>
      <c r="B108" s="214">
        <v>49</v>
      </c>
      <c r="C108" s="212" t="s">
        <v>183</v>
      </c>
      <c r="D108" s="243" t="s">
        <v>86</v>
      </c>
      <c r="E108" s="218">
        <v>16</v>
      </c>
      <c r="F108" s="218">
        <v>16</v>
      </c>
      <c r="G108" s="218">
        <v>16</v>
      </c>
      <c r="H108" s="218"/>
      <c r="I108" s="218"/>
      <c r="J108" s="218"/>
      <c r="K108" s="55"/>
      <c r="L108" s="56" t="str">
        <f t="shared" si="6"/>
        <v>56SONSONATE</v>
      </c>
      <c r="M108" s="214">
        <v>56</v>
      </c>
      <c r="N108" s="212" t="s">
        <v>176</v>
      </c>
      <c r="O108" s="224" t="s">
        <v>91</v>
      </c>
      <c r="P108" s="218">
        <v>22</v>
      </c>
      <c r="Q108" s="218">
        <v>22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49ZACATECOLUCA</v>
      </c>
      <c r="B109" s="213">
        <v>49</v>
      </c>
      <c r="C109" s="212" t="s">
        <v>181</v>
      </c>
      <c r="D109" s="243" t="s">
        <v>86</v>
      </c>
      <c r="E109" s="218">
        <v>16</v>
      </c>
      <c r="F109" s="218">
        <v>16</v>
      </c>
      <c r="G109" s="218">
        <v>16</v>
      </c>
      <c r="H109" s="218"/>
      <c r="I109" s="218"/>
      <c r="J109" s="218"/>
      <c r="K109" s="55"/>
      <c r="L109" s="56" t="str">
        <f t="shared" si="6"/>
        <v>56SANTA ROSA DE LIMA</v>
      </c>
      <c r="M109" s="213">
        <v>56</v>
      </c>
      <c r="N109" s="212" t="s">
        <v>199</v>
      </c>
      <c r="O109" s="224" t="s">
        <v>91</v>
      </c>
      <c r="P109" s="218">
        <v>22.8</v>
      </c>
      <c r="Q109" s="218">
        <v>22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50TIENDONA</v>
      </c>
      <c r="B110" s="213">
        <v>50</v>
      </c>
      <c r="C110" s="212" t="s">
        <v>191</v>
      </c>
      <c r="D110" s="243" t="s">
        <v>87</v>
      </c>
      <c r="E110" s="218">
        <v>100</v>
      </c>
      <c r="F110" s="218">
        <v>100</v>
      </c>
      <c r="G110" s="218">
        <v>100</v>
      </c>
      <c r="H110" s="218"/>
      <c r="I110" s="218"/>
      <c r="J110" s="218"/>
      <c r="K110" s="55"/>
      <c r="L110" s="56" t="str">
        <f t="shared" si="6"/>
        <v>57TIENDONA</v>
      </c>
      <c r="M110" s="214">
        <v>57</v>
      </c>
      <c r="N110" s="212" t="s">
        <v>191</v>
      </c>
      <c r="O110" s="224" t="s">
        <v>92</v>
      </c>
      <c r="P110" s="218">
        <v>25</v>
      </c>
      <c r="Q110" s="218">
        <v>25</v>
      </c>
      <c r="R110" s="218">
        <v>25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51TIENDONA</v>
      </c>
      <c r="B111" s="213">
        <v>51</v>
      </c>
      <c r="C111" s="212" t="s">
        <v>191</v>
      </c>
      <c r="D111" s="243" t="s">
        <v>87</v>
      </c>
      <c r="E111" s="218">
        <v>12</v>
      </c>
      <c r="F111" s="218">
        <v>11</v>
      </c>
      <c r="G111" s="218">
        <v>13</v>
      </c>
      <c r="H111" s="218"/>
      <c r="I111" s="218"/>
      <c r="J111" s="218"/>
      <c r="K111" s="55"/>
      <c r="L111" s="56" t="str">
        <f t="shared" si="6"/>
        <v>57SANTA ROSA DE LIMA</v>
      </c>
      <c r="M111" s="213">
        <v>57</v>
      </c>
      <c r="N111" s="212" t="s">
        <v>199</v>
      </c>
      <c r="O111" s="224" t="s">
        <v>92</v>
      </c>
      <c r="P111" s="218">
        <v>21.666666666666668</v>
      </c>
      <c r="Q111" s="218">
        <v>21</v>
      </c>
      <c r="R111" s="218">
        <v>23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52TIENDONA</v>
      </c>
      <c r="B112" s="214">
        <v>52</v>
      </c>
      <c r="C112" s="212" t="s">
        <v>191</v>
      </c>
      <c r="D112" s="243" t="s">
        <v>88</v>
      </c>
      <c r="E112" s="218">
        <v>175</v>
      </c>
      <c r="F112" s="218">
        <v>175</v>
      </c>
      <c r="G112" s="218">
        <v>175</v>
      </c>
      <c r="H112" s="218"/>
      <c r="I112" s="218"/>
      <c r="J112" s="218"/>
      <c r="K112" s="55"/>
      <c r="L112" s="56" t="str">
        <f t="shared" si="6"/>
        <v>58TIENDONA</v>
      </c>
      <c r="M112" s="214">
        <v>58</v>
      </c>
      <c r="N112" s="212" t="s">
        <v>191</v>
      </c>
      <c r="O112" s="224" t="s">
        <v>93</v>
      </c>
      <c r="P112" s="218">
        <v>15.833333333333334</v>
      </c>
      <c r="Q112" s="218">
        <v>15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52SAN FRANCISCO GOTERA</v>
      </c>
      <c r="B113" s="213">
        <v>52</v>
      </c>
      <c r="C113" s="212" t="s">
        <v>183</v>
      </c>
      <c r="D113" s="243" t="s">
        <v>88</v>
      </c>
      <c r="E113" s="218">
        <v>225</v>
      </c>
      <c r="F113" s="218">
        <v>225</v>
      </c>
      <c r="G113" s="218">
        <v>225</v>
      </c>
      <c r="H113" s="218"/>
      <c r="I113" s="218"/>
      <c r="J113" s="218"/>
      <c r="K113" s="55"/>
      <c r="L113" s="56" t="str">
        <f t="shared" si="6"/>
        <v>58SONSONATE</v>
      </c>
      <c r="M113" s="214">
        <v>58</v>
      </c>
      <c r="N113" s="212" t="s">
        <v>176</v>
      </c>
      <c r="O113" s="224" t="s">
        <v>93</v>
      </c>
      <c r="P113" s="218">
        <v>18.5</v>
      </c>
      <c r="Q113" s="218">
        <v>18</v>
      </c>
      <c r="R113" s="218">
        <v>19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53TIENDONA</v>
      </c>
      <c r="B114" s="214">
        <v>53</v>
      </c>
      <c r="C114" s="212" t="s">
        <v>191</v>
      </c>
      <c r="D114" s="243" t="s">
        <v>89</v>
      </c>
      <c r="E114" s="218">
        <v>100</v>
      </c>
      <c r="F114" s="218">
        <v>100</v>
      </c>
      <c r="G114" s="218">
        <v>100</v>
      </c>
      <c r="H114" s="218"/>
      <c r="I114" s="218"/>
      <c r="J114" s="218"/>
      <c r="K114" s="55"/>
      <c r="L114" s="56" t="str">
        <f t="shared" si="6"/>
        <v>58SANTA ROSA DE LIMA</v>
      </c>
      <c r="M114" s="213">
        <v>58</v>
      </c>
      <c r="N114" s="212" t="s">
        <v>199</v>
      </c>
      <c r="O114" s="224" t="s">
        <v>93</v>
      </c>
      <c r="P114" s="218">
        <v>20.666666666666668</v>
      </c>
      <c r="Q114" s="218">
        <v>20</v>
      </c>
      <c r="R114" s="218">
        <v>21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53ZACATECOLUCA</v>
      </c>
      <c r="B115" s="213">
        <v>53</v>
      </c>
      <c r="C115" s="212" t="s">
        <v>181</v>
      </c>
      <c r="D115" s="243" t="s">
        <v>89</v>
      </c>
      <c r="E115" s="218">
        <v>80</v>
      </c>
      <c r="F115" s="218">
        <v>80</v>
      </c>
      <c r="G115" s="218">
        <v>80</v>
      </c>
      <c r="H115" s="218"/>
      <c r="I115" s="218"/>
      <c r="J115" s="218"/>
      <c r="K115" s="55"/>
      <c r="L115" s="56" t="str">
        <f t="shared" si="6"/>
        <v>59TIENDONA</v>
      </c>
      <c r="M115" s="214">
        <v>59</v>
      </c>
      <c r="N115" s="212" t="s">
        <v>191</v>
      </c>
      <c r="O115" s="224" t="s">
        <v>94</v>
      </c>
      <c r="P115" s="218">
        <v>7</v>
      </c>
      <c r="Q115" s="218">
        <v>7</v>
      </c>
      <c r="R115" s="218">
        <v>7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54TIENDONA</v>
      </c>
      <c r="B116" s="214">
        <v>54</v>
      </c>
      <c r="C116" s="212" t="s">
        <v>191</v>
      </c>
      <c r="D116" s="243" t="s">
        <v>90</v>
      </c>
      <c r="E116" s="218">
        <v>17</v>
      </c>
      <c r="F116" s="218">
        <v>16</v>
      </c>
      <c r="G116" s="218">
        <v>18</v>
      </c>
      <c r="H116" s="218"/>
      <c r="I116" s="218"/>
      <c r="J116" s="218"/>
      <c r="K116" s="55"/>
      <c r="L116" s="56" t="str">
        <f t="shared" si="6"/>
        <v>59SANTA ROSA DE LIMA</v>
      </c>
      <c r="M116" s="213">
        <v>59</v>
      </c>
      <c r="N116" s="212" t="s">
        <v>199</v>
      </c>
      <c r="O116" s="224" t="s">
        <v>94</v>
      </c>
      <c r="P116" s="218">
        <v>10</v>
      </c>
      <c r="Q116" s="218">
        <v>10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54ZACATECOLUCA</v>
      </c>
      <c r="B117" s="213">
        <v>54</v>
      </c>
      <c r="C117" s="212" t="s">
        <v>181</v>
      </c>
      <c r="D117" s="243" t="s">
        <v>90</v>
      </c>
      <c r="E117" s="218">
        <v>20</v>
      </c>
      <c r="F117" s="218">
        <v>20</v>
      </c>
      <c r="G117" s="218">
        <v>20</v>
      </c>
      <c r="H117" s="218"/>
      <c r="I117" s="218"/>
      <c r="J117" s="218"/>
      <c r="K117" s="55"/>
      <c r="L117" s="56" t="str">
        <f t="shared" si="6"/>
        <v>62TIENDONA</v>
      </c>
      <c r="M117" s="214">
        <v>62</v>
      </c>
      <c r="N117" s="212" t="s">
        <v>191</v>
      </c>
      <c r="O117" s="224" t="s">
        <v>96</v>
      </c>
      <c r="P117" s="218">
        <v>23</v>
      </c>
      <c r="Q117" s="218">
        <v>23</v>
      </c>
      <c r="R117" s="218">
        <v>23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56TIENDONA</v>
      </c>
      <c r="B118" s="214">
        <v>56</v>
      </c>
      <c r="C118" s="212" t="s">
        <v>191</v>
      </c>
      <c r="D118" s="243" t="s">
        <v>91</v>
      </c>
      <c r="E118" s="218">
        <v>19</v>
      </c>
      <c r="F118" s="218">
        <v>18</v>
      </c>
      <c r="G118" s="218">
        <v>20</v>
      </c>
      <c r="H118" s="218"/>
      <c r="I118" s="218"/>
      <c r="J118" s="218"/>
      <c r="K118" s="55"/>
      <c r="L118" s="56" t="str">
        <f t="shared" si="6"/>
        <v>62SANTA ROSA DE LIMA</v>
      </c>
      <c r="M118" s="213">
        <v>62</v>
      </c>
      <c r="N118" s="212" t="s">
        <v>199</v>
      </c>
      <c r="O118" s="224" t="s">
        <v>96</v>
      </c>
      <c r="P118" s="218">
        <v>29.333333333333332</v>
      </c>
      <c r="Q118" s="218">
        <v>29</v>
      </c>
      <c r="R118" s="218">
        <v>30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56SAN FRANCISCO GOTERA</v>
      </c>
      <c r="B119" s="214">
        <v>56</v>
      </c>
      <c r="C119" s="212" t="s">
        <v>183</v>
      </c>
      <c r="D119" s="243" t="s">
        <v>91</v>
      </c>
      <c r="E119" s="218">
        <v>22</v>
      </c>
      <c r="F119" s="218">
        <v>22</v>
      </c>
      <c r="G119" s="218">
        <v>22</v>
      </c>
      <c r="H119" s="218"/>
      <c r="I119" s="218"/>
      <c r="J119" s="218"/>
      <c r="K119" s="55"/>
      <c r="L119" s="56" t="str">
        <f t="shared" si="6"/>
        <v>63TIENDONA</v>
      </c>
      <c r="M119" s="214">
        <v>63</v>
      </c>
      <c r="N119" s="212" t="s">
        <v>191</v>
      </c>
      <c r="O119" s="224" t="s">
        <v>97</v>
      </c>
      <c r="P119" s="218">
        <v>21</v>
      </c>
      <c r="Q119" s="218">
        <v>21</v>
      </c>
      <c r="R119" s="218">
        <v>21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56ZACATECOLUCA</v>
      </c>
      <c r="B120" s="213">
        <v>56</v>
      </c>
      <c r="C120" s="212" t="s">
        <v>181</v>
      </c>
      <c r="D120" s="243" t="s">
        <v>91</v>
      </c>
      <c r="E120" s="218">
        <v>23</v>
      </c>
      <c r="F120" s="218">
        <v>23</v>
      </c>
      <c r="G120" s="218">
        <v>23</v>
      </c>
      <c r="H120" s="218"/>
      <c r="I120" s="218"/>
      <c r="J120" s="218"/>
      <c r="K120" s="55"/>
      <c r="L120" s="56" t="str">
        <f t="shared" si="6"/>
        <v>63SONSONATE</v>
      </c>
      <c r="M120" s="214">
        <v>63</v>
      </c>
      <c r="N120" s="212" t="s">
        <v>176</v>
      </c>
      <c r="O120" s="224" t="s">
        <v>97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57TIENDONA</v>
      </c>
      <c r="B121" s="214">
        <v>57</v>
      </c>
      <c r="C121" s="212" t="s">
        <v>191</v>
      </c>
      <c r="D121" s="243" t="s">
        <v>92</v>
      </c>
      <c r="E121" s="218">
        <v>25</v>
      </c>
      <c r="F121" s="218">
        <v>25</v>
      </c>
      <c r="G121" s="218">
        <v>25</v>
      </c>
      <c r="H121" s="218"/>
      <c r="I121" s="218"/>
      <c r="J121" s="218"/>
      <c r="K121" s="55"/>
      <c r="L121" s="56" t="str">
        <f t="shared" si="6"/>
        <v>63SANTA ROSA DE LIMA</v>
      </c>
      <c r="M121" s="213">
        <v>63</v>
      </c>
      <c r="N121" s="212" t="s">
        <v>199</v>
      </c>
      <c r="O121" s="224" t="s">
        <v>97</v>
      </c>
      <c r="P121" s="218">
        <v>23.333333333333332</v>
      </c>
      <c r="Q121" s="218">
        <v>23</v>
      </c>
      <c r="R121" s="218">
        <v>24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57SAN FRANCISCO GOTERA</v>
      </c>
      <c r="B122" s="213">
        <v>57</v>
      </c>
      <c r="C122" s="212" t="s">
        <v>183</v>
      </c>
      <c r="D122" s="243" t="s">
        <v>92</v>
      </c>
      <c r="E122" s="218">
        <v>22</v>
      </c>
      <c r="F122" s="218">
        <v>22</v>
      </c>
      <c r="G122" s="218">
        <v>22</v>
      </c>
      <c r="H122" s="218"/>
      <c r="I122" s="218"/>
      <c r="J122" s="218"/>
      <c r="K122" s="55"/>
      <c r="L122" s="56" t="str">
        <f t="shared" si="6"/>
        <v>64TIENDONA</v>
      </c>
      <c r="M122" s="214">
        <v>64</v>
      </c>
      <c r="N122" s="212" t="s">
        <v>191</v>
      </c>
      <c r="O122" s="224" t="s">
        <v>98</v>
      </c>
      <c r="P122" s="218">
        <v>9.1999999999999993</v>
      </c>
      <c r="Q122" s="218">
        <v>9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58TIENDONA</v>
      </c>
      <c r="B123" s="214">
        <v>58</v>
      </c>
      <c r="C123" s="212" t="s">
        <v>191</v>
      </c>
      <c r="D123" s="243" t="s">
        <v>93</v>
      </c>
      <c r="E123" s="218">
        <v>15.833333333333334</v>
      </c>
      <c r="F123" s="218">
        <v>15</v>
      </c>
      <c r="G123" s="218">
        <v>16</v>
      </c>
      <c r="H123" s="218"/>
      <c r="I123" s="218"/>
      <c r="J123" s="218"/>
      <c r="K123" s="55"/>
      <c r="L123" s="56" t="str">
        <f t="shared" si="6"/>
        <v>64SONSONATE</v>
      </c>
      <c r="M123" s="214">
        <v>64</v>
      </c>
      <c r="N123" s="212" t="s">
        <v>176</v>
      </c>
      <c r="O123" s="224" t="s">
        <v>98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58SAN FRANCISCO GOTERA</v>
      </c>
      <c r="B124" s="214">
        <v>58</v>
      </c>
      <c r="C124" s="212" t="s">
        <v>183</v>
      </c>
      <c r="D124" s="243" t="s">
        <v>93</v>
      </c>
      <c r="E124" s="218">
        <v>20</v>
      </c>
      <c r="F124" s="218">
        <v>20</v>
      </c>
      <c r="G124" s="218">
        <v>20</v>
      </c>
      <c r="H124" s="218"/>
      <c r="I124" s="218"/>
      <c r="J124" s="218"/>
      <c r="K124" s="55"/>
      <c r="L124" s="56" t="str">
        <f t="shared" si="6"/>
        <v>64SANTA ROSA DE LIMA</v>
      </c>
      <c r="M124" s="213">
        <v>64</v>
      </c>
      <c r="N124" s="212" t="s">
        <v>199</v>
      </c>
      <c r="O124" s="224" t="s">
        <v>98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58ZACATECOLUCA</v>
      </c>
      <c r="B125" s="213">
        <v>58</v>
      </c>
      <c r="C125" s="212" t="s">
        <v>181</v>
      </c>
      <c r="D125" s="243" t="s">
        <v>93</v>
      </c>
      <c r="E125" s="218">
        <v>20</v>
      </c>
      <c r="F125" s="218">
        <v>20</v>
      </c>
      <c r="G125" s="218">
        <v>20</v>
      </c>
      <c r="H125" s="218"/>
      <c r="I125" s="218"/>
      <c r="J125" s="218"/>
      <c r="K125" s="55"/>
      <c r="L125" s="56" t="str">
        <f t="shared" si="6"/>
        <v>65TIENDONA</v>
      </c>
      <c r="M125" s="214">
        <v>65</v>
      </c>
      <c r="N125" s="212" t="s">
        <v>191</v>
      </c>
      <c r="O125" s="224" t="s">
        <v>98</v>
      </c>
      <c r="P125" s="218">
        <v>8</v>
      </c>
      <c r="Q125" s="218">
        <v>7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59TIENDONA</v>
      </c>
      <c r="B126" s="214">
        <v>59</v>
      </c>
      <c r="C126" s="212" t="s">
        <v>191</v>
      </c>
      <c r="D126" s="243" t="s">
        <v>94</v>
      </c>
      <c r="E126" s="218">
        <v>7</v>
      </c>
      <c r="F126" s="218">
        <v>7</v>
      </c>
      <c r="G126" s="218">
        <v>7</v>
      </c>
      <c r="H126" s="218"/>
      <c r="I126" s="218"/>
      <c r="J126" s="218"/>
      <c r="K126" s="55"/>
      <c r="L126" s="56" t="str">
        <f t="shared" si="6"/>
        <v>65SANTA ROSA DE LIMA</v>
      </c>
      <c r="M126" s="213">
        <v>65</v>
      </c>
      <c r="N126" s="212" t="s">
        <v>199</v>
      </c>
      <c r="O126" s="224" t="s">
        <v>98</v>
      </c>
      <c r="P126" s="218">
        <v>7</v>
      </c>
      <c r="Q126" s="218">
        <v>7</v>
      </c>
      <c r="R126" s="218">
        <v>7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59SAN FRANCISCO GOTERA</v>
      </c>
      <c r="B127" s="214">
        <v>59</v>
      </c>
      <c r="C127" s="212" t="s">
        <v>183</v>
      </c>
      <c r="D127" s="243" t="s">
        <v>94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66TIENDONA</v>
      </c>
      <c r="M127" s="213">
        <v>66</v>
      </c>
      <c r="N127" s="212" t="s">
        <v>191</v>
      </c>
      <c r="O127" s="224" t="s">
        <v>99</v>
      </c>
      <c r="P127" s="218">
        <v>50</v>
      </c>
      <c r="Q127" s="218">
        <v>50</v>
      </c>
      <c r="R127" s="218">
        <v>50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59ZACATECOLUCA</v>
      </c>
      <c r="B128" s="213">
        <v>59</v>
      </c>
      <c r="C128" s="212" t="s">
        <v>181</v>
      </c>
      <c r="D128" s="243" t="s">
        <v>94</v>
      </c>
      <c r="E128" s="218">
        <v>10</v>
      </c>
      <c r="F128" s="218">
        <v>10</v>
      </c>
      <c r="G128" s="218">
        <v>10</v>
      </c>
      <c r="H128" s="218"/>
      <c r="I128" s="218"/>
      <c r="J128" s="218"/>
      <c r="K128" s="55"/>
      <c r="L128" s="56" t="str">
        <f t="shared" si="6"/>
        <v>67TIENDONA</v>
      </c>
      <c r="M128" s="213">
        <v>67</v>
      </c>
      <c r="N128" s="212" t="s">
        <v>191</v>
      </c>
      <c r="O128" s="224" t="s">
        <v>100</v>
      </c>
      <c r="P128" s="218">
        <v>77.5</v>
      </c>
      <c r="Q128" s="218">
        <v>75</v>
      </c>
      <c r="R128" s="218">
        <v>80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62TIENDONA</v>
      </c>
      <c r="B129" s="214">
        <v>62</v>
      </c>
      <c r="C129" s="212" t="s">
        <v>191</v>
      </c>
      <c r="D129" s="243" t="s">
        <v>96</v>
      </c>
      <c r="E129" s="218">
        <v>23</v>
      </c>
      <c r="F129" s="218">
        <v>23</v>
      </c>
      <c r="G129" s="218">
        <v>23</v>
      </c>
      <c r="H129" s="218"/>
      <c r="I129" s="218"/>
      <c r="J129" s="218"/>
      <c r="K129" s="55"/>
      <c r="L129" s="56" t="str">
        <f t="shared" si="6"/>
        <v>68TIENDONA</v>
      </c>
      <c r="M129" s="214">
        <v>68</v>
      </c>
      <c r="N129" s="212" t="s">
        <v>191</v>
      </c>
      <c r="O129" s="224" t="s">
        <v>101</v>
      </c>
      <c r="P129" s="218">
        <v>9.3333333333333339</v>
      </c>
      <c r="Q129" s="218">
        <v>9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62SAN FRANCISCO GOTERA</v>
      </c>
      <c r="B130" s="213">
        <v>62</v>
      </c>
      <c r="C130" s="212" t="s">
        <v>183</v>
      </c>
      <c r="D130" s="243" t="s">
        <v>96</v>
      </c>
      <c r="E130" s="218">
        <v>32</v>
      </c>
      <c r="F130" s="218">
        <v>32</v>
      </c>
      <c r="G130" s="218">
        <v>32</v>
      </c>
      <c r="H130" s="218"/>
      <c r="I130" s="218"/>
      <c r="J130" s="218"/>
      <c r="K130" s="55"/>
      <c r="L130" s="56" t="str">
        <f t="shared" si="6"/>
        <v>68SANTA ROSA DE LIMA</v>
      </c>
      <c r="M130" s="213">
        <v>68</v>
      </c>
      <c r="N130" s="212" t="s">
        <v>199</v>
      </c>
      <c r="O130" s="224" t="s">
        <v>101</v>
      </c>
      <c r="P130" s="218">
        <v>13.666666666666666</v>
      </c>
      <c r="Q130" s="218">
        <v>13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63TIENDONA</v>
      </c>
      <c r="B131" s="214">
        <v>63</v>
      </c>
      <c r="C131" s="212" t="s">
        <v>191</v>
      </c>
      <c r="D131" s="243" t="s">
        <v>97</v>
      </c>
      <c r="E131" s="218">
        <v>21</v>
      </c>
      <c r="F131" s="218">
        <v>21</v>
      </c>
      <c r="G131" s="218">
        <v>21</v>
      </c>
      <c r="H131" s="218"/>
      <c r="I131" s="218"/>
      <c r="J131" s="218"/>
      <c r="K131" s="55"/>
      <c r="L131" s="56" t="str">
        <f t="shared" si="6"/>
        <v>69TIENDONA</v>
      </c>
      <c r="M131" s="213">
        <v>69</v>
      </c>
      <c r="N131" s="212" t="s">
        <v>191</v>
      </c>
      <c r="O131" s="224" t="s">
        <v>102</v>
      </c>
      <c r="P131" s="218">
        <v>7.5</v>
      </c>
      <c r="Q131" s="218">
        <v>7</v>
      </c>
      <c r="R131" s="218">
        <v>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63SAN FRANCISCO GOTERA</v>
      </c>
      <c r="B132" s="214">
        <v>63</v>
      </c>
      <c r="C132" s="212" t="s">
        <v>183</v>
      </c>
      <c r="D132" s="243" t="s">
        <v>97</v>
      </c>
      <c r="E132" s="218">
        <v>24</v>
      </c>
      <c r="F132" s="218">
        <v>24</v>
      </c>
      <c r="G132" s="218">
        <v>24</v>
      </c>
      <c r="H132" s="218"/>
      <c r="I132" s="218"/>
      <c r="J132" s="218"/>
      <c r="K132" s="55"/>
      <c r="L132" s="56" t="str">
        <f t="shared" si="6"/>
        <v>72TIENDONA</v>
      </c>
      <c r="M132" s="214">
        <v>72</v>
      </c>
      <c r="N132" s="212" t="s">
        <v>191</v>
      </c>
      <c r="O132" s="224" t="s">
        <v>103</v>
      </c>
      <c r="P132" s="218">
        <v>9.3333333333333339</v>
      </c>
      <c r="Q132" s="218">
        <v>8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63ZACATECOLUCA</v>
      </c>
      <c r="B133" s="213">
        <v>63</v>
      </c>
      <c r="C133" s="212" t="s">
        <v>181</v>
      </c>
      <c r="D133" s="243" t="s">
        <v>97</v>
      </c>
      <c r="E133" s="218">
        <v>23</v>
      </c>
      <c r="F133" s="218">
        <v>23</v>
      </c>
      <c r="G133" s="218">
        <v>23</v>
      </c>
      <c r="H133" s="218"/>
      <c r="I133" s="218"/>
      <c r="J133" s="218"/>
      <c r="K133" s="55"/>
      <c r="L133" s="56" t="str">
        <f t="shared" si="6"/>
        <v>72SONSONATE</v>
      </c>
      <c r="M133" s="214">
        <v>72</v>
      </c>
      <c r="N133" s="212" t="s">
        <v>176</v>
      </c>
      <c r="O133" s="224" t="s">
        <v>103</v>
      </c>
      <c r="P133" s="218">
        <v>7</v>
      </c>
      <c r="Q133" s="218">
        <v>7</v>
      </c>
      <c r="R133" s="218">
        <v>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64TIENDONA</v>
      </c>
      <c r="B134" s="214">
        <v>64</v>
      </c>
      <c r="C134" s="212" t="s">
        <v>191</v>
      </c>
      <c r="D134" s="243" t="s">
        <v>98</v>
      </c>
      <c r="E134" s="218">
        <v>9.1999999999999993</v>
      </c>
      <c r="F134" s="218">
        <v>9</v>
      </c>
      <c r="G134" s="218">
        <v>10</v>
      </c>
      <c r="H134" s="218"/>
      <c r="I134" s="218"/>
      <c r="J134" s="218"/>
      <c r="K134" s="55"/>
      <c r="L134" s="56" t="str">
        <f t="shared" si="6"/>
        <v>72SANTA ROSA DE LIMA</v>
      </c>
      <c r="M134" s="213">
        <v>72</v>
      </c>
      <c r="N134" s="212" t="s">
        <v>199</v>
      </c>
      <c r="O134" s="224" t="s">
        <v>103</v>
      </c>
      <c r="P134" s="218">
        <v>12</v>
      </c>
      <c r="Q134" s="218">
        <v>12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64SAN FRANCISCO GOTERA</v>
      </c>
      <c r="B135" s="214">
        <v>64</v>
      </c>
      <c r="C135" s="212" t="s">
        <v>183</v>
      </c>
      <c r="D135" s="243" t="s">
        <v>98</v>
      </c>
      <c r="E135" s="218">
        <v>10</v>
      </c>
      <c r="F135" s="218">
        <v>10</v>
      </c>
      <c r="G135" s="218">
        <v>10</v>
      </c>
      <c r="H135" s="218"/>
      <c r="I135" s="218"/>
      <c r="J135" s="218"/>
      <c r="K135" s="55"/>
      <c r="L135" s="56" t="str">
        <f t="shared" ref="L135:L198" si="9">+M135&amp;N135</f>
        <v>73TIENDONA</v>
      </c>
      <c r="M135" s="213">
        <v>73</v>
      </c>
      <c r="N135" s="212" t="s">
        <v>191</v>
      </c>
      <c r="O135" s="224" t="s">
        <v>104</v>
      </c>
      <c r="P135" s="218">
        <v>7.333333333333333</v>
      </c>
      <c r="Q135" s="218">
        <v>6</v>
      </c>
      <c r="R135" s="218">
        <v>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64ZACATECOLUCA</v>
      </c>
      <c r="B136" s="213">
        <v>64</v>
      </c>
      <c r="C136" s="212" t="s">
        <v>181</v>
      </c>
      <c r="D136" s="243" t="s">
        <v>98</v>
      </c>
      <c r="E136" s="218">
        <v>12.5</v>
      </c>
      <c r="F136" s="218">
        <v>12</v>
      </c>
      <c r="G136" s="218">
        <v>13</v>
      </c>
      <c r="H136" s="218"/>
      <c r="I136" s="218"/>
      <c r="J136" s="218"/>
      <c r="K136" s="55"/>
      <c r="L136" s="56" t="str">
        <f t="shared" si="9"/>
        <v>74TIENDONA</v>
      </c>
      <c r="M136" s="214">
        <v>74</v>
      </c>
      <c r="N136" s="212" t="s">
        <v>191</v>
      </c>
      <c r="O136" s="224" t="s">
        <v>105</v>
      </c>
      <c r="P136" s="218">
        <v>8</v>
      </c>
      <c r="Q136" s="218">
        <v>8</v>
      </c>
      <c r="R136" s="218">
        <v>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65TIENDONA</v>
      </c>
      <c r="B137" s="214">
        <v>65</v>
      </c>
      <c r="C137" s="212" t="s">
        <v>191</v>
      </c>
      <c r="D137" s="243" t="s">
        <v>98</v>
      </c>
      <c r="E137" s="218">
        <v>8</v>
      </c>
      <c r="F137" s="218">
        <v>7</v>
      </c>
      <c r="G137" s="218">
        <v>9</v>
      </c>
      <c r="H137" s="218"/>
      <c r="I137" s="218"/>
      <c r="J137" s="218"/>
      <c r="K137" s="55"/>
      <c r="L137" s="56" t="str">
        <f t="shared" si="9"/>
        <v>74SONSONATE</v>
      </c>
      <c r="M137" s="214">
        <v>74</v>
      </c>
      <c r="N137" s="212" t="s">
        <v>176</v>
      </c>
      <c r="O137" s="224" t="s">
        <v>105</v>
      </c>
      <c r="P137" s="218">
        <v>9</v>
      </c>
      <c r="Q137" s="218">
        <v>9</v>
      </c>
      <c r="R137" s="218">
        <v>9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65SAN FRANCISCO GOTERA</v>
      </c>
      <c r="B138" s="214">
        <v>65</v>
      </c>
      <c r="C138" s="212" t="s">
        <v>183</v>
      </c>
      <c r="D138" s="243" t="s">
        <v>98</v>
      </c>
      <c r="E138" s="218">
        <v>7</v>
      </c>
      <c r="F138" s="218">
        <v>7</v>
      </c>
      <c r="G138" s="218">
        <v>7</v>
      </c>
      <c r="H138" s="218"/>
      <c r="I138" s="218"/>
      <c r="J138" s="218"/>
      <c r="K138" s="55"/>
      <c r="L138" s="56" t="str">
        <f t="shared" si="9"/>
        <v>74SANTA ROSA DE LIMA</v>
      </c>
      <c r="M138" s="213">
        <v>74</v>
      </c>
      <c r="N138" s="212" t="s">
        <v>199</v>
      </c>
      <c r="O138" s="224" t="s">
        <v>105</v>
      </c>
      <c r="P138" s="218">
        <v>7</v>
      </c>
      <c r="Q138" s="218">
        <v>7</v>
      </c>
      <c r="R138" s="218">
        <v>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65ZACATECOLUCA</v>
      </c>
      <c r="B139" s="213">
        <v>65</v>
      </c>
      <c r="C139" s="212" t="s">
        <v>181</v>
      </c>
      <c r="D139" s="243" t="s">
        <v>98</v>
      </c>
      <c r="E139" s="218">
        <v>12</v>
      </c>
      <c r="F139" s="218">
        <v>12</v>
      </c>
      <c r="G139" s="218">
        <v>12</v>
      </c>
      <c r="H139" s="218"/>
      <c r="I139" s="218"/>
      <c r="J139" s="218"/>
      <c r="K139" s="55"/>
      <c r="L139" s="56" t="str">
        <f t="shared" si="9"/>
        <v>75TIENDONA</v>
      </c>
      <c r="M139" s="213">
        <v>75</v>
      </c>
      <c r="N139" s="212" t="s">
        <v>191</v>
      </c>
      <c r="O139" s="224" t="s">
        <v>106</v>
      </c>
      <c r="P139" s="218">
        <v>6</v>
      </c>
      <c r="Q139" s="218">
        <v>6</v>
      </c>
      <c r="R139" s="218">
        <v>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66TIENDONA</v>
      </c>
      <c r="B140" s="213">
        <v>66</v>
      </c>
      <c r="C140" s="212" t="s">
        <v>191</v>
      </c>
      <c r="D140" s="243" t="s">
        <v>99</v>
      </c>
      <c r="E140" s="218">
        <v>50</v>
      </c>
      <c r="F140" s="218">
        <v>50</v>
      </c>
      <c r="G140" s="218">
        <v>50</v>
      </c>
      <c r="H140" s="218"/>
      <c r="I140" s="218"/>
      <c r="J140" s="218"/>
      <c r="K140" s="55"/>
      <c r="L140" s="56" t="str">
        <f t="shared" si="9"/>
        <v>76TIENDONA</v>
      </c>
      <c r="M140" s="213">
        <v>76</v>
      </c>
      <c r="N140" s="212" t="s">
        <v>191</v>
      </c>
      <c r="O140" s="224" t="s">
        <v>107</v>
      </c>
      <c r="P140" s="218">
        <v>12</v>
      </c>
      <c r="Q140" s="218">
        <v>12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67TIENDONA</v>
      </c>
      <c r="B141" s="213">
        <v>67</v>
      </c>
      <c r="C141" s="212" t="s">
        <v>191</v>
      </c>
      <c r="D141" s="243" t="s">
        <v>100</v>
      </c>
      <c r="E141" s="218">
        <v>78.75</v>
      </c>
      <c r="F141" s="218">
        <v>75</v>
      </c>
      <c r="G141" s="218">
        <v>80</v>
      </c>
      <c r="H141" s="218"/>
      <c r="I141" s="218"/>
      <c r="J141" s="218"/>
      <c r="K141" s="55"/>
      <c r="L141" s="56" t="str">
        <f t="shared" si="9"/>
        <v>77TIENDONA</v>
      </c>
      <c r="M141" s="213">
        <v>77</v>
      </c>
      <c r="N141" s="212" t="s">
        <v>191</v>
      </c>
      <c r="O141" s="224" t="s">
        <v>108</v>
      </c>
      <c r="P141" s="218">
        <v>8</v>
      </c>
      <c r="Q141" s="218">
        <v>8</v>
      </c>
      <c r="R141" s="218">
        <v>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68TIENDONA</v>
      </c>
      <c r="B142" s="214">
        <v>68</v>
      </c>
      <c r="C142" s="212" t="s">
        <v>191</v>
      </c>
      <c r="D142" s="243" t="s">
        <v>101</v>
      </c>
      <c r="E142" s="218">
        <v>9.3333333333333339</v>
      </c>
      <c r="F142" s="218">
        <v>9</v>
      </c>
      <c r="G142" s="218">
        <v>10</v>
      </c>
      <c r="H142" s="218"/>
      <c r="I142" s="218"/>
      <c r="J142" s="218"/>
      <c r="K142" s="55"/>
      <c r="L142" s="56" t="str">
        <f t="shared" si="9"/>
        <v>78TIENDONA</v>
      </c>
      <c r="M142" s="214">
        <v>78</v>
      </c>
      <c r="N142" s="212" t="s">
        <v>191</v>
      </c>
      <c r="O142" s="224" t="s">
        <v>109</v>
      </c>
      <c r="P142" s="218">
        <v>22</v>
      </c>
      <c r="Q142" s="218">
        <v>22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68SAN FRANCISCO GOTERA</v>
      </c>
      <c r="B143" s="213">
        <v>68</v>
      </c>
      <c r="C143" s="212" t="s">
        <v>183</v>
      </c>
      <c r="D143" s="243" t="s">
        <v>101</v>
      </c>
      <c r="E143" s="218">
        <v>13</v>
      </c>
      <c r="F143" s="218">
        <v>13</v>
      </c>
      <c r="G143" s="218">
        <v>13</v>
      </c>
      <c r="H143" s="218"/>
      <c r="I143" s="218"/>
      <c r="J143" s="218"/>
      <c r="K143" s="55"/>
      <c r="L143" s="56" t="str">
        <f t="shared" si="9"/>
        <v>78SANTA ROSA DE LIMA</v>
      </c>
      <c r="M143" s="213">
        <v>78</v>
      </c>
      <c r="N143" s="212" t="s">
        <v>199</v>
      </c>
      <c r="O143" s="224" t="s">
        <v>109</v>
      </c>
      <c r="P143" s="218">
        <v>24</v>
      </c>
      <c r="Q143" s="218">
        <v>24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69TIENDONA</v>
      </c>
      <c r="B144" s="214">
        <v>69</v>
      </c>
      <c r="C144" s="212" t="s">
        <v>191</v>
      </c>
      <c r="D144" s="243" t="s">
        <v>102</v>
      </c>
      <c r="E144" s="218">
        <v>7.5</v>
      </c>
      <c r="F144" s="218">
        <v>7</v>
      </c>
      <c r="G144" s="218">
        <v>8</v>
      </c>
      <c r="H144" s="218"/>
      <c r="I144" s="218"/>
      <c r="J144" s="218"/>
      <c r="K144" s="55"/>
      <c r="L144" s="56" t="str">
        <f t="shared" si="9"/>
        <v>79TIENDONA</v>
      </c>
      <c r="M144" s="214">
        <v>79</v>
      </c>
      <c r="N144" s="212" t="s">
        <v>191</v>
      </c>
      <c r="O144" s="224" t="s">
        <v>110</v>
      </c>
      <c r="P144" s="218">
        <v>7</v>
      </c>
      <c r="Q144" s="218">
        <v>7</v>
      </c>
      <c r="R144" s="218">
        <v>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69ZACATECOLUCA</v>
      </c>
      <c r="B145" s="213">
        <v>69</v>
      </c>
      <c r="C145" s="212" t="s">
        <v>181</v>
      </c>
      <c r="D145" s="243" t="s">
        <v>102</v>
      </c>
      <c r="E145" s="218">
        <v>8</v>
      </c>
      <c r="F145" s="218">
        <v>8</v>
      </c>
      <c r="G145" s="218">
        <v>8</v>
      </c>
      <c r="H145" s="218"/>
      <c r="I145" s="218"/>
      <c r="J145" s="218"/>
      <c r="K145" s="55"/>
      <c r="L145" s="56" t="str">
        <f t="shared" si="9"/>
        <v>79SONSONATE</v>
      </c>
      <c r="M145" s="214">
        <v>79</v>
      </c>
      <c r="N145" s="212" t="s">
        <v>176</v>
      </c>
      <c r="O145" s="224" t="s">
        <v>110</v>
      </c>
      <c r="P145" s="218">
        <v>8</v>
      </c>
      <c r="Q145" s="218">
        <v>8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72TIENDONA</v>
      </c>
      <c r="B146" s="214">
        <v>72</v>
      </c>
      <c r="C146" s="212" t="s">
        <v>191</v>
      </c>
      <c r="D146" s="243" t="s">
        <v>103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79SANTA ROSA DE LIMA</v>
      </c>
      <c r="M146" s="213">
        <v>79</v>
      </c>
      <c r="N146" s="212" t="s">
        <v>199</v>
      </c>
      <c r="O146" s="224" t="s">
        <v>110</v>
      </c>
      <c r="P146" s="218">
        <v>6</v>
      </c>
      <c r="Q146" s="218">
        <v>6</v>
      </c>
      <c r="R146" s="218">
        <v>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72SAN FRANCISCO GOTERA</v>
      </c>
      <c r="B147" s="214">
        <v>72</v>
      </c>
      <c r="C147" s="212" t="s">
        <v>183</v>
      </c>
      <c r="D147" s="243" t="s">
        <v>103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80TIENDONA</v>
      </c>
      <c r="M147" s="214">
        <v>80</v>
      </c>
      <c r="N147" s="212" t="s">
        <v>191</v>
      </c>
      <c r="O147" s="224" t="s">
        <v>111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72ZACATECOLUCA</v>
      </c>
      <c r="B148" s="213">
        <v>72</v>
      </c>
      <c r="C148" s="212" t="s">
        <v>181</v>
      </c>
      <c r="D148" s="243" t="s">
        <v>103</v>
      </c>
      <c r="E148" s="218">
        <v>9</v>
      </c>
      <c r="F148" s="218">
        <v>9</v>
      </c>
      <c r="G148" s="218">
        <v>9</v>
      </c>
      <c r="H148" s="218"/>
      <c r="I148" s="218"/>
      <c r="J148" s="218"/>
      <c r="K148" s="55"/>
      <c r="L148" s="56" t="str">
        <f t="shared" si="9"/>
        <v>80SONSONATE</v>
      </c>
      <c r="M148" s="214">
        <v>80</v>
      </c>
      <c r="N148" s="212" t="s">
        <v>176</v>
      </c>
      <c r="O148" s="224" t="s">
        <v>111</v>
      </c>
      <c r="P148" s="218">
        <v>14.5</v>
      </c>
      <c r="Q148" s="218">
        <v>14</v>
      </c>
      <c r="R148" s="218">
        <v>15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73TIENDONA</v>
      </c>
      <c r="B149" s="213">
        <v>73</v>
      </c>
      <c r="C149" s="212" t="s">
        <v>191</v>
      </c>
      <c r="D149" s="243" t="s">
        <v>104</v>
      </c>
      <c r="E149" s="218">
        <v>8</v>
      </c>
      <c r="F149" s="218">
        <v>8</v>
      </c>
      <c r="G149" s="218">
        <v>8</v>
      </c>
      <c r="H149" s="218"/>
      <c r="I149" s="218"/>
      <c r="J149" s="218"/>
      <c r="K149" s="55"/>
      <c r="L149" s="56" t="str">
        <f t="shared" si="9"/>
        <v>80SANTA ROSA DE LIMA</v>
      </c>
      <c r="M149" s="213">
        <v>80</v>
      </c>
      <c r="N149" s="212" t="s">
        <v>199</v>
      </c>
      <c r="O149" s="224" t="s">
        <v>111</v>
      </c>
      <c r="P149" s="218">
        <v>8.6666666666666661</v>
      </c>
      <c r="Q149" s="218">
        <v>8</v>
      </c>
      <c r="R149" s="218">
        <v>9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74TIENDONA</v>
      </c>
      <c r="B150" s="213">
        <v>74</v>
      </c>
      <c r="C150" s="212" t="s">
        <v>191</v>
      </c>
      <c r="D150" s="243" t="s">
        <v>105</v>
      </c>
      <c r="E150" s="218">
        <v>8</v>
      </c>
      <c r="F150" s="218">
        <v>8</v>
      </c>
      <c r="G150" s="218">
        <v>8</v>
      </c>
      <c r="H150" s="218"/>
      <c r="I150" s="218"/>
      <c r="J150" s="218"/>
      <c r="K150" s="55"/>
      <c r="L150" s="56" t="str">
        <f t="shared" si="9"/>
        <v>81TIENDONA</v>
      </c>
      <c r="M150" s="213">
        <v>81</v>
      </c>
      <c r="N150" s="212" t="s">
        <v>191</v>
      </c>
      <c r="O150" s="224" t="s">
        <v>112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75TIENDONA</v>
      </c>
      <c r="B151" s="214">
        <v>75</v>
      </c>
      <c r="C151" s="212" t="s">
        <v>191</v>
      </c>
      <c r="D151" s="243" t="s">
        <v>106</v>
      </c>
      <c r="E151" s="218">
        <v>6</v>
      </c>
      <c r="F151" s="218">
        <v>6</v>
      </c>
      <c r="G151" s="218">
        <v>6</v>
      </c>
      <c r="H151" s="218"/>
      <c r="I151" s="218"/>
      <c r="J151" s="218"/>
      <c r="K151" s="55"/>
      <c r="L151" s="56" t="str">
        <f t="shared" si="9"/>
        <v>82TIENDONA</v>
      </c>
      <c r="M151" s="213">
        <v>82</v>
      </c>
      <c r="N151" s="212" t="s">
        <v>191</v>
      </c>
      <c r="O151" s="224" t="s">
        <v>113</v>
      </c>
      <c r="P151" s="218">
        <v>9.5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75ZACATECOLUCA</v>
      </c>
      <c r="B152" s="213">
        <v>75</v>
      </c>
      <c r="C152" s="212" t="s">
        <v>181</v>
      </c>
      <c r="D152" s="243" t="s">
        <v>106</v>
      </c>
      <c r="E152" s="218">
        <v>5</v>
      </c>
      <c r="F152" s="218">
        <v>5</v>
      </c>
      <c r="G152" s="218">
        <v>5</v>
      </c>
      <c r="H152" s="218"/>
      <c r="I152" s="218"/>
      <c r="J152" s="218"/>
      <c r="K152" s="55"/>
      <c r="L152" s="56" t="str">
        <f t="shared" si="9"/>
        <v>83TIENDONA</v>
      </c>
      <c r="M152" s="213">
        <v>83</v>
      </c>
      <c r="N152" s="212" t="s">
        <v>191</v>
      </c>
      <c r="O152" s="224" t="s">
        <v>114</v>
      </c>
      <c r="P152" s="218">
        <v>18</v>
      </c>
      <c r="Q152" s="218">
        <v>18</v>
      </c>
      <c r="R152" s="218">
        <v>18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76TIENDONA</v>
      </c>
      <c r="B153" s="213">
        <v>76</v>
      </c>
      <c r="C153" s="212" t="s">
        <v>191</v>
      </c>
      <c r="D153" s="243" t="s">
        <v>107</v>
      </c>
      <c r="E153" s="218">
        <v>12</v>
      </c>
      <c r="F153" s="218">
        <v>12</v>
      </c>
      <c r="G153" s="218">
        <v>12</v>
      </c>
      <c r="H153" s="218"/>
      <c r="I153" s="218"/>
      <c r="J153" s="218"/>
      <c r="K153" s="55"/>
      <c r="L153" s="56" t="str">
        <f t="shared" si="9"/>
        <v>84TIENDONA</v>
      </c>
      <c r="M153" s="214">
        <v>84</v>
      </c>
      <c r="N153" s="212" t="s">
        <v>191</v>
      </c>
      <c r="O153" s="224" t="s">
        <v>115</v>
      </c>
      <c r="P153" s="218">
        <v>11.166666666666666</v>
      </c>
      <c r="Q153" s="218">
        <v>11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77TIENDONA</v>
      </c>
      <c r="B154" s="213">
        <v>77</v>
      </c>
      <c r="C154" s="212" t="s">
        <v>191</v>
      </c>
      <c r="D154" s="243" t="s">
        <v>108</v>
      </c>
      <c r="E154" s="218">
        <v>8</v>
      </c>
      <c r="F154" s="218">
        <v>8</v>
      </c>
      <c r="G154" s="218">
        <v>8</v>
      </c>
      <c r="H154" s="218"/>
      <c r="I154" s="218"/>
      <c r="J154" s="218"/>
      <c r="K154" s="55"/>
      <c r="L154" s="56" t="str">
        <f t="shared" si="9"/>
        <v>84SONSONATE</v>
      </c>
      <c r="M154" s="214">
        <v>84</v>
      </c>
      <c r="N154" s="212" t="s">
        <v>176</v>
      </c>
      <c r="O154" s="224" t="s">
        <v>115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78TIENDONA</v>
      </c>
      <c r="B155" s="214">
        <v>78</v>
      </c>
      <c r="C155" s="212" t="s">
        <v>191</v>
      </c>
      <c r="D155" s="243" t="s">
        <v>109</v>
      </c>
      <c r="E155" s="218">
        <v>22</v>
      </c>
      <c r="F155" s="218">
        <v>22</v>
      </c>
      <c r="G155" s="218">
        <v>22</v>
      </c>
      <c r="H155" s="218"/>
      <c r="I155" s="218"/>
      <c r="J155" s="218"/>
      <c r="K155" s="55"/>
      <c r="L155" s="56" t="str">
        <f t="shared" si="9"/>
        <v>84SANTA ROSA DE LIMA</v>
      </c>
      <c r="M155" s="213">
        <v>84</v>
      </c>
      <c r="N155" s="212" t="s">
        <v>199</v>
      </c>
      <c r="O155" s="224" t="s">
        <v>115</v>
      </c>
      <c r="P155" s="218">
        <v>14</v>
      </c>
      <c r="Q155" s="218">
        <v>14</v>
      </c>
      <c r="R155" s="218">
        <v>14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78SAN FRANCISCO GOTERA</v>
      </c>
      <c r="B156" s="213">
        <v>78</v>
      </c>
      <c r="C156" s="212" t="s">
        <v>183</v>
      </c>
      <c r="D156" s="243" t="s">
        <v>109</v>
      </c>
      <c r="E156" s="218">
        <v>24</v>
      </c>
      <c r="F156" s="218">
        <v>24</v>
      </c>
      <c r="G156" s="218">
        <v>24</v>
      </c>
      <c r="H156" s="218"/>
      <c r="I156" s="218"/>
      <c r="J156" s="218"/>
      <c r="K156" s="55"/>
      <c r="L156" s="56" t="str">
        <f t="shared" si="9"/>
        <v>85TIENDONA</v>
      </c>
      <c r="M156" s="213">
        <v>85</v>
      </c>
      <c r="N156" s="212" t="s">
        <v>191</v>
      </c>
      <c r="O156" s="224" t="s">
        <v>116</v>
      </c>
      <c r="P156" s="218">
        <v>9.1666666666666661</v>
      </c>
      <c r="Q156" s="218">
        <v>9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79TIENDONA</v>
      </c>
      <c r="B157" s="214">
        <v>79</v>
      </c>
      <c r="C157" s="212" t="s">
        <v>191</v>
      </c>
      <c r="D157" s="243" t="s">
        <v>110</v>
      </c>
      <c r="E157" s="218">
        <v>7</v>
      </c>
      <c r="F157" s="218">
        <v>7</v>
      </c>
      <c r="G157" s="218">
        <v>7</v>
      </c>
      <c r="H157" s="218"/>
      <c r="I157" s="218"/>
      <c r="J157" s="218"/>
      <c r="K157" s="55"/>
      <c r="L157" s="56" t="str">
        <f t="shared" si="9"/>
        <v>86TIENDONA</v>
      </c>
      <c r="M157" s="214">
        <v>86</v>
      </c>
      <c r="N157" s="212" t="s">
        <v>191</v>
      </c>
      <c r="O157" s="224" t="s">
        <v>117</v>
      </c>
      <c r="P157" s="218">
        <v>180</v>
      </c>
      <c r="Q157" s="218">
        <v>180</v>
      </c>
      <c r="R157" s="218">
        <v>180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79SAN FRANCISCO GOTERA</v>
      </c>
      <c r="B158" s="213">
        <v>79</v>
      </c>
      <c r="C158" s="212" t="s">
        <v>183</v>
      </c>
      <c r="D158" s="243" t="s">
        <v>110</v>
      </c>
      <c r="E158" s="218">
        <v>6</v>
      </c>
      <c r="F158" s="218">
        <v>6</v>
      </c>
      <c r="G158" s="218">
        <v>6</v>
      </c>
      <c r="H158" s="218"/>
      <c r="I158" s="218"/>
      <c r="J158" s="218"/>
      <c r="K158" s="55"/>
      <c r="L158" s="56" t="str">
        <f t="shared" si="9"/>
        <v>86SANTA ROSA DE LIMA</v>
      </c>
      <c r="M158" s="213">
        <v>86</v>
      </c>
      <c r="N158" s="212" t="s">
        <v>199</v>
      </c>
      <c r="O158" s="224" t="s">
        <v>117</v>
      </c>
      <c r="P158" s="218">
        <v>200</v>
      </c>
      <c r="Q158" s="218">
        <v>200</v>
      </c>
      <c r="R158" s="218">
        <v>200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80TIENDONA</v>
      </c>
      <c r="B159" s="214">
        <v>80</v>
      </c>
      <c r="C159" s="212" t="s">
        <v>191</v>
      </c>
      <c r="D159" s="243" t="s">
        <v>111</v>
      </c>
      <c r="E159" s="218">
        <v>12</v>
      </c>
      <c r="F159" s="218">
        <v>12</v>
      </c>
      <c r="G159" s="218">
        <v>12</v>
      </c>
      <c r="H159" s="218"/>
      <c r="I159" s="218"/>
      <c r="J159" s="218"/>
      <c r="K159" s="55"/>
      <c r="L159" s="56" t="str">
        <f t="shared" si="9"/>
        <v>87TIENDONA</v>
      </c>
      <c r="M159" s="213">
        <v>87</v>
      </c>
      <c r="N159" s="212" t="s">
        <v>191</v>
      </c>
      <c r="O159" s="224" t="s">
        <v>118</v>
      </c>
      <c r="P159" s="218">
        <v>130</v>
      </c>
      <c r="Q159" s="218">
        <v>130</v>
      </c>
      <c r="R159" s="218">
        <v>130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80SAN FRANCISCO GOTERA</v>
      </c>
      <c r="B160" s="213">
        <v>80</v>
      </c>
      <c r="C160" s="212" t="s">
        <v>183</v>
      </c>
      <c r="D160" s="243" t="s">
        <v>111</v>
      </c>
      <c r="E160" s="218">
        <v>9</v>
      </c>
      <c r="F160" s="218">
        <v>9</v>
      </c>
      <c r="G160" s="218">
        <v>9</v>
      </c>
      <c r="H160" s="218"/>
      <c r="I160" s="218"/>
      <c r="J160" s="218"/>
      <c r="K160" s="55"/>
      <c r="L160" s="56" t="str">
        <f t="shared" si="9"/>
        <v>88TIENDONA</v>
      </c>
      <c r="M160" s="214">
        <v>88</v>
      </c>
      <c r="N160" s="212" t="s">
        <v>191</v>
      </c>
      <c r="O160" s="224" t="s">
        <v>119</v>
      </c>
      <c r="P160" s="218">
        <v>125</v>
      </c>
      <c r="Q160" s="218">
        <v>125</v>
      </c>
      <c r="R160" s="218">
        <v>125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81TIENDONA</v>
      </c>
      <c r="B161" s="213">
        <v>81</v>
      </c>
      <c r="C161" s="212" t="s">
        <v>191</v>
      </c>
      <c r="D161" s="243" t="s">
        <v>112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88SONSONATE</v>
      </c>
      <c r="M161" s="214">
        <v>88</v>
      </c>
      <c r="N161" s="212" t="s">
        <v>176</v>
      </c>
      <c r="O161" s="224" t="s">
        <v>119</v>
      </c>
      <c r="P161" s="218">
        <v>117.5</v>
      </c>
      <c r="Q161" s="218">
        <v>115</v>
      </c>
      <c r="R161" s="218">
        <v>120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82TIENDONA</v>
      </c>
      <c r="B162" s="214">
        <v>82</v>
      </c>
      <c r="C162" s="212" t="s">
        <v>191</v>
      </c>
      <c r="D162" s="243" t="s">
        <v>113</v>
      </c>
      <c r="E162" s="218">
        <v>9.5</v>
      </c>
      <c r="F162" s="218">
        <v>9</v>
      </c>
      <c r="G162" s="218">
        <v>10</v>
      </c>
      <c r="H162" s="218"/>
      <c r="I162" s="218"/>
      <c r="J162" s="218"/>
      <c r="K162" s="55"/>
      <c r="L162" s="56" t="str">
        <f t="shared" si="9"/>
        <v>88SANTA ROSA DE LIMA</v>
      </c>
      <c r="M162" s="213">
        <v>88</v>
      </c>
      <c r="N162" s="212" t="s">
        <v>199</v>
      </c>
      <c r="O162" s="224" t="s">
        <v>119</v>
      </c>
      <c r="P162" s="218">
        <v>150</v>
      </c>
      <c r="Q162" s="218">
        <v>150</v>
      </c>
      <c r="R162" s="218">
        <v>150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82ZACATECOLUCA</v>
      </c>
      <c r="B163" s="213">
        <v>82</v>
      </c>
      <c r="C163" s="212" t="s">
        <v>181</v>
      </c>
      <c r="D163" s="243" t="s">
        <v>113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89TIENDONA</v>
      </c>
      <c r="M163" s="214">
        <v>89</v>
      </c>
      <c r="N163" s="212" t="s">
        <v>191</v>
      </c>
      <c r="O163" s="224" t="s">
        <v>120</v>
      </c>
      <c r="P163" s="218">
        <v>17</v>
      </c>
      <c r="Q163" s="218">
        <v>17</v>
      </c>
      <c r="R163" s="218">
        <v>17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83TIENDONA</v>
      </c>
      <c r="B164" s="213">
        <v>83</v>
      </c>
      <c r="C164" s="212" t="s">
        <v>191</v>
      </c>
      <c r="D164" s="243" t="s">
        <v>114</v>
      </c>
      <c r="E164" s="218">
        <v>20</v>
      </c>
      <c r="F164" s="218">
        <v>18</v>
      </c>
      <c r="G164" s="218">
        <v>22</v>
      </c>
      <c r="H164" s="218"/>
      <c r="I164" s="218"/>
      <c r="J164" s="218"/>
      <c r="K164" s="55"/>
      <c r="L164" s="56" t="str">
        <f t="shared" si="9"/>
        <v>89SONSONATE</v>
      </c>
      <c r="M164" s="214">
        <v>89</v>
      </c>
      <c r="N164" s="212" t="s">
        <v>176</v>
      </c>
      <c r="O164" s="224" t="s">
        <v>120</v>
      </c>
      <c r="P164" s="218">
        <v>20</v>
      </c>
      <c r="Q164" s="218">
        <v>20</v>
      </c>
      <c r="R164" s="218">
        <v>20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84TIENDONA</v>
      </c>
      <c r="B165" s="214">
        <v>84</v>
      </c>
      <c r="C165" s="212" t="s">
        <v>191</v>
      </c>
      <c r="D165" s="243" t="s">
        <v>115</v>
      </c>
      <c r="E165" s="218">
        <v>11.166666666666666</v>
      </c>
      <c r="F165" s="218">
        <v>11</v>
      </c>
      <c r="G165" s="218">
        <v>12</v>
      </c>
      <c r="H165" s="218"/>
      <c r="I165" s="218"/>
      <c r="J165" s="218"/>
      <c r="K165" s="55"/>
      <c r="L165" s="56" t="str">
        <f t="shared" si="9"/>
        <v>89SANTA ROSA DE LIMA</v>
      </c>
      <c r="M165" s="213">
        <v>89</v>
      </c>
      <c r="N165" s="212" t="s">
        <v>199</v>
      </c>
      <c r="O165" s="224" t="s">
        <v>120</v>
      </c>
      <c r="P165" s="218">
        <v>17.666666666666668</v>
      </c>
      <c r="Q165" s="218">
        <v>17</v>
      </c>
      <c r="R165" s="218">
        <v>18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84SAN FRANCISCO GOTERA</v>
      </c>
      <c r="B166" s="214">
        <v>84</v>
      </c>
      <c r="C166" s="212" t="s">
        <v>183</v>
      </c>
      <c r="D166" s="243" t="s">
        <v>115</v>
      </c>
      <c r="E166" s="218">
        <v>14</v>
      </c>
      <c r="F166" s="218">
        <v>14</v>
      </c>
      <c r="G166" s="218">
        <v>14</v>
      </c>
      <c r="H166" s="218"/>
      <c r="I166" s="218"/>
      <c r="J166" s="218"/>
      <c r="K166" s="55"/>
      <c r="L166" s="56" t="str">
        <f t="shared" si="9"/>
        <v>90TIENDONA</v>
      </c>
      <c r="M166" s="214">
        <v>90</v>
      </c>
      <c r="N166" s="212" t="s">
        <v>191</v>
      </c>
      <c r="O166" s="224" t="s">
        <v>121</v>
      </c>
      <c r="P166" s="218">
        <v>12.6</v>
      </c>
      <c r="Q166" s="218">
        <v>12</v>
      </c>
      <c r="R166" s="218">
        <v>13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84ZACATECOLUCA</v>
      </c>
      <c r="B167" s="213">
        <v>84</v>
      </c>
      <c r="C167" s="212" t="s">
        <v>181</v>
      </c>
      <c r="D167" s="243" t="s">
        <v>115</v>
      </c>
      <c r="E167" s="218">
        <v>14</v>
      </c>
      <c r="F167" s="218">
        <v>14</v>
      </c>
      <c r="G167" s="218">
        <v>14</v>
      </c>
      <c r="H167" s="218"/>
      <c r="I167" s="218"/>
      <c r="J167" s="218"/>
      <c r="K167" s="55"/>
      <c r="L167" s="56" t="str">
        <f t="shared" si="9"/>
        <v>90SANTA ROSA DE LIMA</v>
      </c>
      <c r="M167" s="213">
        <v>90</v>
      </c>
      <c r="N167" s="212" t="s">
        <v>199</v>
      </c>
      <c r="O167" s="224" t="s">
        <v>121</v>
      </c>
      <c r="P167" s="218">
        <v>14</v>
      </c>
      <c r="Q167" s="218">
        <v>14</v>
      </c>
      <c r="R167" s="218">
        <v>14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85TIENDONA</v>
      </c>
      <c r="B168" s="213">
        <v>85</v>
      </c>
      <c r="C168" s="212" t="s">
        <v>191</v>
      </c>
      <c r="D168" s="243" t="s">
        <v>116</v>
      </c>
      <c r="E168" s="218">
        <v>9.1666666666666661</v>
      </c>
      <c r="F168" s="218">
        <v>9</v>
      </c>
      <c r="G168" s="218">
        <v>10</v>
      </c>
      <c r="H168" s="218"/>
      <c r="I168" s="218"/>
      <c r="J168" s="218"/>
      <c r="K168" s="55"/>
      <c r="L168" s="56" t="str">
        <f t="shared" si="9"/>
        <v>92TIENDONA</v>
      </c>
      <c r="M168" s="214">
        <v>92</v>
      </c>
      <c r="N168" s="212" t="s">
        <v>191</v>
      </c>
      <c r="O168" s="224" t="s">
        <v>122</v>
      </c>
      <c r="P168" s="218">
        <v>95</v>
      </c>
      <c r="Q168" s="218">
        <v>95</v>
      </c>
      <c r="R168" s="218">
        <v>95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86TIENDONA</v>
      </c>
      <c r="B169" s="214">
        <v>86</v>
      </c>
      <c r="C169" s="212" t="s">
        <v>191</v>
      </c>
      <c r="D169" s="243" t="s">
        <v>117</v>
      </c>
      <c r="E169" s="218">
        <v>180</v>
      </c>
      <c r="F169" s="218">
        <v>180</v>
      </c>
      <c r="G169" s="218">
        <v>180</v>
      </c>
      <c r="H169" s="218"/>
      <c r="I169" s="218"/>
      <c r="J169" s="218"/>
      <c r="K169" s="55"/>
      <c r="L169" s="56" t="str">
        <f t="shared" si="9"/>
        <v>92SANTA ROSA DE LIMA</v>
      </c>
      <c r="M169" s="213">
        <v>92</v>
      </c>
      <c r="N169" s="212" t="s">
        <v>199</v>
      </c>
      <c r="O169" s="224" t="s">
        <v>122</v>
      </c>
      <c r="P169" s="218">
        <v>125</v>
      </c>
      <c r="Q169" s="218">
        <v>125</v>
      </c>
      <c r="R169" s="218">
        <v>125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86SAN FRANCISCO GOTERA</v>
      </c>
      <c r="B170" s="214">
        <v>86</v>
      </c>
      <c r="C170" s="212" t="s">
        <v>183</v>
      </c>
      <c r="D170" s="243" t="s">
        <v>117</v>
      </c>
      <c r="E170" s="218">
        <v>200</v>
      </c>
      <c r="F170" s="218">
        <v>200</v>
      </c>
      <c r="G170" s="218">
        <v>200</v>
      </c>
      <c r="H170" s="218"/>
      <c r="I170" s="218"/>
      <c r="J170" s="218"/>
      <c r="K170" s="55"/>
      <c r="L170" s="56" t="str">
        <f t="shared" si="9"/>
        <v>93TIENDONA</v>
      </c>
      <c r="M170" s="213">
        <v>93</v>
      </c>
      <c r="N170" s="212" t="s">
        <v>191</v>
      </c>
      <c r="O170" s="224" t="s">
        <v>123</v>
      </c>
      <c r="P170" s="218">
        <v>23</v>
      </c>
      <c r="Q170" s="218">
        <v>23</v>
      </c>
      <c r="R170" s="218">
        <v>23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86ZACATECOLUCA</v>
      </c>
      <c r="B171" s="213">
        <v>86</v>
      </c>
      <c r="C171" s="212" t="s">
        <v>181</v>
      </c>
      <c r="D171" s="243" t="s">
        <v>117</v>
      </c>
      <c r="E171" s="218">
        <v>200</v>
      </c>
      <c r="F171" s="218">
        <v>200</v>
      </c>
      <c r="G171" s="218">
        <v>200</v>
      </c>
      <c r="H171" s="218"/>
      <c r="I171" s="218"/>
      <c r="J171" s="218"/>
      <c r="K171" s="55"/>
      <c r="L171" s="56" t="str">
        <f t="shared" si="9"/>
        <v xml:space="preserve">94GERARDO BARRIOS </v>
      </c>
      <c r="M171" s="213">
        <v>94</v>
      </c>
      <c r="N171" s="212" t="s">
        <v>263</v>
      </c>
      <c r="O171" s="224" t="s">
        <v>267</v>
      </c>
      <c r="P171" s="218">
        <v>55</v>
      </c>
      <c r="Q171" s="218">
        <v>55</v>
      </c>
      <c r="R171" s="218">
        <v>55</v>
      </c>
      <c r="S171" s="218">
        <v>1</v>
      </c>
      <c r="T171" s="218">
        <v>1</v>
      </c>
      <c r="U171" s="218">
        <v>1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87TIENDONA</v>
      </c>
      <c r="B172" s="213">
        <v>87</v>
      </c>
      <c r="C172" s="212" t="s">
        <v>191</v>
      </c>
      <c r="D172" s="243" t="s">
        <v>118</v>
      </c>
      <c r="E172" s="218">
        <v>130</v>
      </c>
      <c r="F172" s="218">
        <v>130</v>
      </c>
      <c r="G172" s="218">
        <v>130</v>
      </c>
      <c r="H172" s="218"/>
      <c r="I172" s="218"/>
      <c r="J172" s="218"/>
      <c r="K172" s="55"/>
      <c r="L172" s="56" t="str">
        <f t="shared" si="9"/>
        <v xml:space="preserve">95GERARDO BARRIOS </v>
      </c>
      <c r="M172" s="214">
        <v>95</v>
      </c>
      <c r="N172" s="212" t="s">
        <v>263</v>
      </c>
      <c r="O172" s="224" t="s">
        <v>205</v>
      </c>
      <c r="P172" s="218">
        <v>60</v>
      </c>
      <c r="Q172" s="218">
        <v>60</v>
      </c>
      <c r="R172" s="218">
        <v>60</v>
      </c>
      <c r="S172" s="218">
        <v>0.8</v>
      </c>
      <c r="T172" s="218">
        <v>0.8</v>
      </c>
      <c r="U172" s="218">
        <v>0.8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88TIENDONA</v>
      </c>
      <c r="B173" s="214">
        <v>88</v>
      </c>
      <c r="C173" s="212" t="s">
        <v>191</v>
      </c>
      <c r="D173" s="243" t="s">
        <v>119</v>
      </c>
      <c r="E173" s="218">
        <v>125</v>
      </c>
      <c r="F173" s="218">
        <v>125</v>
      </c>
      <c r="G173" s="218">
        <v>125</v>
      </c>
      <c r="H173" s="218"/>
      <c r="I173" s="218"/>
      <c r="J173" s="218"/>
      <c r="K173" s="55"/>
      <c r="L173" s="56" t="str">
        <f t="shared" si="9"/>
        <v>95SONSONATE</v>
      </c>
      <c r="M173" s="214">
        <v>95</v>
      </c>
      <c r="N173" s="212" t="s">
        <v>176</v>
      </c>
      <c r="O173" s="224" t="s">
        <v>205</v>
      </c>
      <c r="P173" s="218">
        <v>55</v>
      </c>
      <c r="Q173" s="218">
        <v>55</v>
      </c>
      <c r="R173" s="218">
        <v>55</v>
      </c>
      <c r="S173" s="218">
        <v>1</v>
      </c>
      <c r="T173" s="218">
        <v>1</v>
      </c>
      <c r="U173" s="218">
        <v>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88SAN FRANCISCO GOTERA</v>
      </c>
      <c r="B174" s="213">
        <v>88</v>
      </c>
      <c r="C174" s="212" t="s">
        <v>183</v>
      </c>
      <c r="D174" s="243" t="s">
        <v>119</v>
      </c>
      <c r="E174" s="218">
        <v>150</v>
      </c>
      <c r="F174" s="218">
        <v>150</v>
      </c>
      <c r="G174" s="218">
        <v>150</v>
      </c>
      <c r="H174" s="218"/>
      <c r="I174" s="218"/>
      <c r="J174" s="218"/>
      <c r="K174" s="55"/>
      <c r="L174" s="56" t="str">
        <f t="shared" si="9"/>
        <v>95SANTA ROSA DE LIMA</v>
      </c>
      <c r="M174" s="213">
        <v>95</v>
      </c>
      <c r="N174" s="212" t="s">
        <v>199</v>
      </c>
      <c r="O174" s="224" t="s">
        <v>205</v>
      </c>
      <c r="P174" s="218"/>
      <c r="Q174" s="218"/>
      <c r="R174" s="218"/>
      <c r="S174" s="218">
        <v>1</v>
      </c>
      <c r="T174" s="218">
        <v>1</v>
      </c>
      <c r="U174" s="218">
        <v>1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89TIENDONA</v>
      </c>
      <c r="B175" s="214">
        <v>89</v>
      </c>
      <c r="C175" s="212" t="s">
        <v>191</v>
      </c>
      <c r="D175" s="243" t="s">
        <v>120</v>
      </c>
      <c r="E175" s="218">
        <v>17</v>
      </c>
      <c r="F175" s="218">
        <v>17</v>
      </c>
      <c r="G175" s="218">
        <v>17</v>
      </c>
      <c r="H175" s="218"/>
      <c r="I175" s="218"/>
      <c r="J175" s="218"/>
      <c r="K175" s="55"/>
      <c r="L175" s="56" t="str">
        <f t="shared" si="9"/>
        <v xml:space="preserve">96GERARDO BARRIOS </v>
      </c>
      <c r="M175" s="214">
        <v>96</v>
      </c>
      <c r="N175" s="212" t="s">
        <v>263</v>
      </c>
      <c r="O175" s="224" t="s">
        <v>206</v>
      </c>
      <c r="P175" s="218">
        <v>46</v>
      </c>
      <c r="Q175" s="218">
        <v>46</v>
      </c>
      <c r="R175" s="218">
        <v>46</v>
      </c>
      <c r="S175" s="218">
        <v>0.5</v>
      </c>
      <c r="T175" s="218">
        <v>0.5</v>
      </c>
      <c r="U175" s="218">
        <v>0.5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89SAN FRANCISCO GOTERA</v>
      </c>
      <c r="B176" s="214">
        <v>89</v>
      </c>
      <c r="C176" s="212" t="s">
        <v>183</v>
      </c>
      <c r="D176" s="243" t="s">
        <v>120</v>
      </c>
      <c r="E176" s="218">
        <v>16</v>
      </c>
      <c r="F176" s="218">
        <v>16</v>
      </c>
      <c r="G176" s="218">
        <v>16</v>
      </c>
      <c r="H176" s="218"/>
      <c r="I176" s="218"/>
      <c r="J176" s="218"/>
      <c r="K176" s="55"/>
      <c r="L176" s="56" t="str">
        <f t="shared" si="9"/>
        <v>96SONSONATE</v>
      </c>
      <c r="M176" s="214">
        <v>96</v>
      </c>
      <c r="N176" s="212" t="s">
        <v>176</v>
      </c>
      <c r="O176" s="224" t="s">
        <v>206</v>
      </c>
      <c r="P176" s="218">
        <v>48</v>
      </c>
      <c r="Q176" s="218">
        <v>48</v>
      </c>
      <c r="R176" s="218">
        <v>48</v>
      </c>
      <c r="S176" s="218">
        <v>0.6</v>
      </c>
      <c r="T176" s="218">
        <v>0.6</v>
      </c>
      <c r="U176" s="218">
        <v>0.6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89ZACATECOLUCA</v>
      </c>
      <c r="B177" s="213">
        <v>89</v>
      </c>
      <c r="C177" s="212" t="s">
        <v>181</v>
      </c>
      <c r="D177" s="243" t="s">
        <v>120</v>
      </c>
      <c r="E177" s="218">
        <v>18</v>
      </c>
      <c r="F177" s="218">
        <v>18</v>
      </c>
      <c r="G177" s="218">
        <v>18</v>
      </c>
      <c r="H177" s="218"/>
      <c r="I177" s="218"/>
      <c r="J177" s="218"/>
      <c r="K177" s="55"/>
      <c r="L177" s="56" t="str">
        <f t="shared" si="9"/>
        <v>96SANTA ROSA DE LIMA</v>
      </c>
      <c r="M177" s="213">
        <v>96</v>
      </c>
      <c r="N177" s="212" t="s">
        <v>199</v>
      </c>
      <c r="O177" s="224" t="s">
        <v>206</v>
      </c>
      <c r="P177" s="218">
        <v>48.625</v>
      </c>
      <c r="Q177" s="218">
        <v>48</v>
      </c>
      <c r="R177" s="218">
        <v>49</v>
      </c>
      <c r="S177" s="218">
        <v>0.54166666666666663</v>
      </c>
      <c r="T177" s="218">
        <v>0.5</v>
      </c>
      <c r="U177" s="218">
        <v>0.6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90TIENDONA</v>
      </c>
      <c r="B178" s="213">
        <v>90</v>
      </c>
      <c r="C178" s="212" t="s">
        <v>191</v>
      </c>
      <c r="D178" s="243" t="s">
        <v>121</v>
      </c>
      <c r="E178" s="218">
        <v>12.6</v>
      </c>
      <c r="F178" s="218">
        <v>12</v>
      </c>
      <c r="G178" s="218">
        <v>13</v>
      </c>
      <c r="H178" s="218"/>
      <c r="I178" s="218"/>
      <c r="J178" s="218"/>
      <c r="K178" s="55"/>
      <c r="L178" s="56" t="str">
        <f t="shared" si="9"/>
        <v xml:space="preserve">97GERARDO BARRIOS </v>
      </c>
      <c r="M178" s="214">
        <v>97</v>
      </c>
      <c r="N178" s="212" t="s">
        <v>263</v>
      </c>
      <c r="O178" s="224" t="s">
        <v>207</v>
      </c>
      <c r="P178" s="218">
        <v>55</v>
      </c>
      <c r="Q178" s="218">
        <v>55</v>
      </c>
      <c r="R178" s="218">
        <v>55</v>
      </c>
      <c r="S178" s="218">
        <v>0.8</v>
      </c>
      <c r="T178" s="218">
        <v>0.8</v>
      </c>
      <c r="U178" s="218">
        <v>0.8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92TIENDONA</v>
      </c>
      <c r="B179" s="214">
        <v>92</v>
      </c>
      <c r="C179" s="212" t="s">
        <v>191</v>
      </c>
      <c r="D179" s="243" t="s">
        <v>122</v>
      </c>
      <c r="E179" s="218">
        <v>95</v>
      </c>
      <c r="F179" s="218">
        <v>95</v>
      </c>
      <c r="G179" s="218">
        <v>95</v>
      </c>
      <c r="H179" s="218"/>
      <c r="I179" s="218"/>
      <c r="J179" s="218"/>
      <c r="K179" s="55"/>
      <c r="L179" s="56" t="str">
        <f t="shared" si="9"/>
        <v>97SONSONATE</v>
      </c>
      <c r="M179" s="214">
        <v>97</v>
      </c>
      <c r="N179" s="212" t="s">
        <v>176</v>
      </c>
      <c r="O179" s="224" t="s">
        <v>207</v>
      </c>
      <c r="P179" s="218">
        <v>84.5</v>
      </c>
      <c r="Q179" s="218">
        <v>84</v>
      </c>
      <c r="R179" s="218">
        <v>85</v>
      </c>
      <c r="S179" s="218">
        <v>1.2</v>
      </c>
      <c r="T179" s="218">
        <v>1.2</v>
      </c>
      <c r="U179" s="218">
        <v>1.2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92SAN FRANCISCO GOTERA</v>
      </c>
      <c r="B180" s="213">
        <v>92</v>
      </c>
      <c r="C180" s="212" t="s">
        <v>183</v>
      </c>
      <c r="D180" s="243" t="s">
        <v>122</v>
      </c>
      <c r="E180" s="218">
        <v>120</v>
      </c>
      <c r="F180" s="218">
        <v>120</v>
      </c>
      <c r="G180" s="218">
        <v>120</v>
      </c>
      <c r="H180" s="218"/>
      <c r="I180" s="218"/>
      <c r="J180" s="218"/>
      <c r="K180" s="55"/>
      <c r="L180" s="56" t="str">
        <f t="shared" si="9"/>
        <v>97SANTA ROSA DE LIMA</v>
      </c>
      <c r="M180" s="213">
        <v>97</v>
      </c>
      <c r="N180" s="212" t="s">
        <v>199</v>
      </c>
      <c r="O180" s="224" t="s">
        <v>207</v>
      </c>
      <c r="P180" s="218"/>
      <c r="Q180" s="218"/>
      <c r="R180" s="218"/>
      <c r="S180" s="218">
        <v>1</v>
      </c>
      <c r="T180" s="218">
        <v>1</v>
      </c>
      <c r="U180" s="218">
        <v>1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93TIENDONA</v>
      </c>
      <c r="B181" s="213">
        <v>93</v>
      </c>
      <c r="C181" s="212" t="s">
        <v>191</v>
      </c>
      <c r="D181" s="243" t="s">
        <v>123</v>
      </c>
      <c r="E181" s="218">
        <v>23</v>
      </c>
      <c r="F181" s="218">
        <v>23</v>
      </c>
      <c r="G181" s="218">
        <v>23</v>
      </c>
      <c r="H181" s="218"/>
      <c r="I181" s="218"/>
      <c r="J181" s="218"/>
      <c r="K181" s="55"/>
      <c r="L181" s="56" t="str">
        <f t="shared" si="9"/>
        <v xml:space="preserve">98GERARDO BARRIOS </v>
      </c>
      <c r="M181" s="214">
        <v>98</v>
      </c>
      <c r="N181" s="212" t="s">
        <v>263</v>
      </c>
      <c r="O181" s="224" t="s">
        <v>268</v>
      </c>
      <c r="P181" s="218">
        <v>135</v>
      </c>
      <c r="Q181" s="218">
        <v>135</v>
      </c>
      <c r="R181" s="218">
        <v>135</v>
      </c>
      <c r="S181" s="218">
        <v>1.4</v>
      </c>
      <c r="T181" s="218">
        <v>1.4</v>
      </c>
      <c r="U181" s="218">
        <v>1.4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94GERARDO BARRIOS </v>
      </c>
      <c r="B182" s="214">
        <v>94</v>
      </c>
      <c r="C182" s="212" t="s">
        <v>263</v>
      </c>
      <c r="D182" s="243" t="s">
        <v>267</v>
      </c>
      <c r="E182" s="218">
        <v>55</v>
      </c>
      <c r="F182" s="218">
        <v>55</v>
      </c>
      <c r="G182" s="218">
        <v>55</v>
      </c>
      <c r="H182" s="218">
        <v>1</v>
      </c>
      <c r="I182" s="218">
        <v>1</v>
      </c>
      <c r="J182" s="218">
        <v>1</v>
      </c>
      <c r="K182" s="55"/>
      <c r="L182" s="56" t="str">
        <f t="shared" si="9"/>
        <v>98SONSONATE</v>
      </c>
      <c r="M182" s="214">
        <v>98</v>
      </c>
      <c r="N182" s="212" t="s">
        <v>176</v>
      </c>
      <c r="O182" s="224" t="s">
        <v>268</v>
      </c>
      <c r="P182" s="218">
        <v>150</v>
      </c>
      <c r="Q182" s="218">
        <v>150</v>
      </c>
      <c r="R182" s="218">
        <v>150</v>
      </c>
      <c r="S182" s="218">
        <v>2</v>
      </c>
      <c r="T182" s="218">
        <v>2</v>
      </c>
      <c r="U182" s="218">
        <v>2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94LA UNION</v>
      </c>
      <c r="B183" s="213">
        <v>94</v>
      </c>
      <c r="C183" s="212" t="s">
        <v>262</v>
      </c>
      <c r="D183" s="243" t="s">
        <v>267</v>
      </c>
      <c r="E183" s="218"/>
      <c r="F183" s="218"/>
      <c r="G183" s="218"/>
      <c r="H183" s="218">
        <v>1</v>
      </c>
      <c r="I183" s="218">
        <v>1</v>
      </c>
      <c r="J183" s="218">
        <v>1</v>
      </c>
      <c r="K183" s="55"/>
      <c r="L183" s="56" t="str">
        <f t="shared" si="9"/>
        <v>98SANTA ROSA DE LIMA</v>
      </c>
      <c r="M183" s="213">
        <v>98</v>
      </c>
      <c r="N183" s="212" t="s">
        <v>199</v>
      </c>
      <c r="O183" s="224" t="s">
        <v>268</v>
      </c>
      <c r="P183" s="218"/>
      <c r="Q183" s="218"/>
      <c r="R183" s="218"/>
      <c r="S183" s="218">
        <v>2</v>
      </c>
      <c r="T183" s="218">
        <v>2</v>
      </c>
      <c r="U183" s="218">
        <v>2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95GERARDO BARRIOS </v>
      </c>
      <c r="B184" s="214">
        <v>95</v>
      </c>
      <c r="C184" s="212" t="s">
        <v>263</v>
      </c>
      <c r="D184" s="243" t="s">
        <v>205</v>
      </c>
      <c r="E184" s="218">
        <v>60</v>
      </c>
      <c r="F184" s="218">
        <v>60</v>
      </c>
      <c r="G184" s="218">
        <v>60</v>
      </c>
      <c r="H184" s="218">
        <v>0.8</v>
      </c>
      <c r="I184" s="218">
        <v>0.8</v>
      </c>
      <c r="J184" s="218">
        <v>0.8</v>
      </c>
      <c r="K184" s="55"/>
      <c r="L184" s="56" t="str">
        <f t="shared" si="9"/>
        <v xml:space="preserve">99GERARDO BARRIOS </v>
      </c>
      <c r="M184" s="214">
        <v>99</v>
      </c>
      <c r="N184" s="212" t="s">
        <v>263</v>
      </c>
      <c r="O184" s="224" t="s">
        <v>209</v>
      </c>
      <c r="P184" s="218">
        <v>21</v>
      </c>
      <c r="Q184" s="218">
        <v>21</v>
      </c>
      <c r="R184" s="218">
        <v>21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95SAN FRANCISCO GOTERA</v>
      </c>
      <c r="B185" s="214">
        <v>95</v>
      </c>
      <c r="C185" s="212" t="s">
        <v>183</v>
      </c>
      <c r="D185" s="243" t="s">
        <v>205</v>
      </c>
      <c r="E185" s="218"/>
      <c r="F185" s="218"/>
      <c r="G185" s="218"/>
      <c r="H185" s="218">
        <v>1</v>
      </c>
      <c r="I185" s="218">
        <v>1</v>
      </c>
      <c r="J185" s="218">
        <v>1</v>
      </c>
      <c r="K185" s="55"/>
      <c r="L185" s="56" t="str">
        <f t="shared" si="9"/>
        <v>99SONSONATE</v>
      </c>
      <c r="M185" s="213">
        <v>99</v>
      </c>
      <c r="N185" s="212" t="s">
        <v>176</v>
      </c>
      <c r="O185" s="224" t="s">
        <v>209</v>
      </c>
      <c r="P185" s="218">
        <v>20</v>
      </c>
      <c r="Q185" s="218">
        <v>20</v>
      </c>
      <c r="R185" s="218">
        <v>20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95ZACATECOLUCA</v>
      </c>
      <c r="B186" s="213">
        <v>95</v>
      </c>
      <c r="C186" s="212" t="s">
        <v>181</v>
      </c>
      <c r="D186" s="243" t="s">
        <v>205</v>
      </c>
      <c r="E186" s="218"/>
      <c r="F186" s="218"/>
      <c r="G186" s="218"/>
      <c r="H186" s="218">
        <v>1</v>
      </c>
      <c r="I186" s="218">
        <v>1</v>
      </c>
      <c r="J186" s="218">
        <v>1</v>
      </c>
      <c r="K186" s="55"/>
      <c r="L186" s="56" t="str">
        <f t="shared" si="9"/>
        <v xml:space="preserve">100GERARDO BARRIOS </v>
      </c>
      <c r="M186" s="214">
        <v>100</v>
      </c>
      <c r="N186" s="212" t="s">
        <v>263</v>
      </c>
      <c r="O186" s="224" t="s">
        <v>210</v>
      </c>
      <c r="P186" s="218">
        <v>17</v>
      </c>
      <c r="Q186" s="218">
        <v>17</v>
      </c>
      <c r="R186" s="218">
        <v>17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96GERARDO BARRIOS </v>
      </c>
      <c r="B187" s="214">
        <v>96</v>
      </c>
      <c r="C187" s="212" t="s">
        <v>263</v>
      </c>
      <c r="D187" s="243" t="s">
        <v>206</v>
      </c>
      <c r="E187" s="218">
        <v>46</v>
      </c>
      <c r="F187" s="218">
        <v>46</v>
      </c>
      <c r="G187" s="218">
        <v>46</v>
      </c>
      <c r="H187" s="218">
        <v>0.5</v>
      </c>
      <c r="I187" s="218">
        <v>0.5</v>
      </c>
      <c r="J187" s="218">
        <v>0.5</v>
      </c>
      <c r="K187" s="55"/>
      <c r="L187" s="56" t="str">
        <f t="shared" si="9"/>
        <v>100SONSONATE</v>
      </c>
      <c r="M187" s="214">
        <v>100</v>
      </c>
      <c r="N187" s="212" t="s">
        <v>176</v>
      </c>
      <c r="O187" s="224" t="s">
        <v>210</v>
      </c>
      <c r="P187" s="218">
        <v>18.5</v>
      </c>
      <c r="Q187" s="218">
        <v>18.5</v>
      </c>
      <c r="R187" s="218">
        <v>18.5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96SAN FRANCISCO GOTERA</v>
      </c>
      <c r="B188" s="214">
        <v>96</v>
      </c>
      <c r="C188" s="212" t="s">
        <v>183</v>
      </c>
      <c r="D188" s="243" t="s">
        <v>206</v>
      </c>
      <c r="E188" s="218">
        <v>48.5</v>
      </c>
      <c r="F188" s="218">
        <v>48</v>
      </c>
      <c r="G188" s="218">
        <v>49</v>
      </c>
      <c r="H188" s="218">
        <v>0.5</v>
      </c>
      <c r="I188" s="218">
        <v>0.5</v>
      </c>
      <c r="J188" s="218">
        <v>0.5</v>
      </c>
      <c r="K188" s="55"/>
      <c r="L188" s="56" t="str">
        <f t="shared" si="9"/>
        <v>100SANTA ROSA DE LIMA</v>
      </c>
      <c r="M188" s="213">
        <v>100</v>
      </c>
      <c r="N188" s="212" t="s">
        <v>199</v>
      </c>
      <c r="O188" s="224" t="s">
        <v>210</v>
      </c>
      <c r="P188" s="218">
        <v>18</v>
      </c>
      <c r="Q188" s="218">
        <v>18</v>
      </c>
      <c r="R188" s="218">
        <v>18</v>
      </c>
      <c r="S188" s="218">
        <v>0.5</v>
      </c>
      <c r="T188" s="218">
        <v>0.5</v>
      </c>
      <c r="U188" s="218">
        <v>0.5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96AHUACHAPAN</v>
      </c>
      <c r="B189" s="214">
        <v>96</v>
      </c>
      <c r="C189" s="212" t="s">
        <v>261</v>
      </c>
      <c r="D189" s="243" t="s">
        <v>206</v>
      </c>
      <c r="E189" s="218">
        <v>48</v>
      </c>
      <c r="F189" s="218">
        <v>48</v>
      </c>
      <c r="G189" s="218">
        <v>48</v>
      </c>
      <c r="H189" s="218">
        <v>0.6</v>
      </c>
      <c r="I189" s="218">
        <v>0.6</v>
      </c>
      <c r="J189" s="218">
        <v>0.6</v>
      </c>
      <c r="K189" s="55"/>
      <c r="L189" s="56" t="str">
        <f t="shared" si="9"/>
        <v xml:space="preserve">101GERARDO BARRIOS </v>
      </c>
      <c r="M189" s="214">
        <v>101</v>
      </c>
      <c r="N189" s="212" t="s">
        <v>263</v>
      </c>
      <c r="O189" s="224" t="s">
        <v>211</v>
      </c>
      <c r="P189" s="218">
        <v>16.5</v>
      </c>
      <c r="Q189" s="218">
        <v>16.5</v>
      </c>
      <c r="R189" s="218">
        <v>16.5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96ZACATECOLUCA</v>
      </c>
      <c r="B190" s="214">
        <v>96</v>
      </c>
      <c r="C190" s="212" t="s">
        <v>181</v>
      </c>
      <c r="D190" s="243" t="s">
        <v>206</v>
      </c>
      <c r="E190" s="218">
        <v>48.333333333333336</v>
      </c>
      <c r="F190" s="218">
        <v>48</v>
      </c>
      <c r="G190" s="218">
        <v>49</v>
      </c>
      <c r="H190" s="218">
        <v>0.54</v>
      </c>
      <c r="I190" s="218">
        <v>0.5</v>
      </c>
      <c r="J190" s="218">
        <v>0.55000000000000004</v>
      </c>
      <c r="K190" s="55"/>
      <c r="L190" s="56" t="str">
        <f t="shared" si="9"/>
        <v>101SONSONATE</v>
      </c>
      <c r="M190" s="214">
        <v>101</v>
      </c>
      <c r="N190" s="212" t="s">
        <v>176</v>
      </c>
      <c r="O190" s="224" t="s">
        <v>211</v>
      </c>
      <c r="P190" s="218">
        <v>17.5</v>
      </c>
      <c r="Q190" s="218">
        <v>17.5</v>
      </c>
      <c r="R190" s="218">
        <v>17.5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96LA UNION</v>
      </c>
      <c r="B191" s="213">
        <v>96</v>
      </c>
      <c r="C191" s="212" t="s">
        <v>262</v>
      </c>
      <c r="D191" s="243" t="s">
        <v>206</v>
      </c>
      <c r="E191" s="218">
        <v>49</v>
      </c>
      <c r="F191" s="218">
        <v>49</v>
      </c>
      <c r="G191" s="218">
        <v>49</v>
      </c>
      <c r="H191" s="218">
        <v>0.5</v>
      </c>
      <c r="I191" s="218">
        <v>0.5</v>
      </c>
      <c r="J191" s="218">
        <v>0.5</v>
      </c>
      <c r="K191" s="55"/>
      <c r="L191" s="56" t="str">
        <f t="shared" si="9"/>
        <v>101SANTA ROSA DE LIMA</v>
      </c>
      <c r="M191" s="213">
        <v>101</v>
      </c>
      <c r="N191" s="212" t="s">
        <v>199</v>
      </c>
      <c r="O191" s="224" t="s">
        <v>211</v>
      </c>
      <c r="P191" s="218">
        <v>17.5</v>
      </c>
      <c r="Q191" s="218">
        <v>17.5</v>
      </c>
      <c r="R191" s="218">
        <v>17.5</v>
      </c>
      <c r="S191" s="218">
        <v>0.46999999999999992</v>
      </c>
      <c r="T191" s="218">
        <v>0.45</v>
      </c>
      <c r="U191" s="218">
        <v>0.5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97GERARDO BARRIOS </v>
      </c>
      <c r="B192" s="214">
        <v>97</v>
      </c>
      <c r="C192" s="212" t="s">
        <v>263</v>
      </c>
      <c r="D192" s="243" t="s">
        <v>207</v>
      </c>
      <c r="E192" s="218">
        <v>60</v>
      </c>
      <c r="F192" s="218">
        <v>60</v>
      </c>
      <c r="G192" s="218">
        <v>60</v>
      </c>
      <c r="H192" s="218">
        <v>0.8</v>
      </c>
      <c r="I192" s="218">
        <v>0.8</v>
      </c>
      <c r="J192" s="218">
        <v>0.8</v>
      </c>
      <c r="K192" s="55"/>
      <c r="L192" s="56" t="str">
        <f t="shared" si="9"/>
        <v xml:space="preserve">102GERARDO BARRIOS </v>
      </c>
      <c r="M192" s="214">
        <v>102</v>
      </c>
      <c r="N192" s="212" t="s">
        <v>263</v>
      </c>
      <c r="O192" s="224" t="s">
        <v>212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97SAN FRANCISCO GOTERA</v>
      </c>
      <c r="B193" s="214">
        <v>97</v>
      </c>
      <c r="C193" s="212" t="s">
        <v>183</v>
      </c>
      <c r="D193" s="243" t="s">
        <v>207</v>
      </c>
      <c r="E193" s="218"/>
      <c r="F193" s="218"/>
      <c r="G193" s="218"/>
      <c r="H193" s="218">
        <v>1</v>
      </c>
      <c r="I193" s="218">
        <v>1</v>
      </c>
      <c r="J193" s="218">
        <v>1</v>
      </c>
      <c r="K193" s="55"/>
      <c r="L193" s="56" t="str">
        <f t="shared" si="9"/>
        <v>102SANTA ROSA DE LIMA</v>
      </c>
      <c r="M193" s="213">
        <v>102</v>
      </c>
      <c r="N193" s="212" t="s">
        <v>199</v>
      </c>
      <c r="O193" s="224" t="s">
        <v>212</v>
      </c>
      <c r="P193" s="218">
        <v>5</v>
      </c>
      <c r="Q193" s="218">
        <v>5</v>
      </c>
      <c r="R193" s="218">
        <v>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97ZACATECOLUCA</v>
      </c>
      <c r="B194" s="214">
        <v>97</v>
      </c>
      <c r="C194" s="212" t="s">
        <v>181</v>
      </c>
      <c r="D194" s="243" t="s">
        <v>207</v>
      </c>
      <c r="E194" s="218"/>
      <c r="F194" s="218"/>
      <c r="G194" s="218"/>
      <c r="H194" s="218">
        <v>1</v>
      </c>
      <c r="I194" s="218">
        <v>1</v>
      </c>
      <c r="J194" s="218">
        <v>1</v>
      </c>
      <c r="K194" s="55"/>
      <c r="L194" s="56" t="str">
        <f t="shared" si="9"/>
        <v xml:space="preserve">103GERARDO BARRIOS </v>
      </c>
      <c r="M194" s="214">
        <v>103</v>
      </c>
      <c r="N194" s="212" t="s">
        <v>263</v>
      </c>
      <c r="O194" s="224" t="s">
        <v>213</v>
      </c>
      <c r="P194" s="218"/>
      <c r="Q194" s="218"/>
      <c r="R194" s="218"/>
      <c r="S194" s="218">
        <v>0.8</v>
      </c>
      <c r="T194" s="218">
        <v>0.8</v>
      </c>
      <c r="U194" s="218">
        <v>0.8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97LA UNION</v>
      </c>
      <c r="B195" s="213">
        <v>97</v>
      </c>
      <c r="C195" s="212" t="s">
        <v>262</v>
      </c>
      <c r="D195" s="243" t="s">
        <v>207</v>
      </c>
      <c r="E195" s="218"/>
      <c r="F195" s="218"/>
      <c r="G195" s="218"/>
      <c r="H195" s="218">
        <v>1</v>
      </c>
      <c r="I195" s="218">
        <v>1</v>
      </c>
      <c r="J195" s="218">
        <v>1</v>
      </c>
      <c r="K195" s="55"/>
      <c r="L195" s="56" t="str">
        <f t="shared" si="9"/>
        <v>103SONSONATE</v>
      </c>
      <c r="M195" s="214">
        <v>103</v>
      </c>
      <c r="N195" s="212" t="s">
        <v>176</v>
      </c>
      <c r="O195" s="224" t="s">
        <v>213</v>
      </c>
      <c r="P195" s="218">
        <v>80</v>
      </c>
      <c r="Q195" s="218">
        <v>80</v>
      </c>
      <c r="R195" s="218">
        <v>80</v>
      </c>
      <c r="S195" s="218">
        <v>1</v>
      </c>
      <c r="T195" s="218">
        <v>1</v>
      </c>
      <c r="U195" s="218">
        <v>1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98GERARDO BARRIOS </v>
      </c>
      <c r="B196" s="214">
        <v>98</v>
      </c>
      <c r="C196" s="212" t="s">
        <v>263</v>
      </c>
      <c r="D196" s="243" t="s">
        <v>268</v>
      </c>
      <c r="E196" s="218">
        <v>140</v>
      </c>
      <c r="F196" s="218">
        <v>140</v>
      </c>
      <c r="G196" s="218">
        <v>140</v>
      </c>
      <c r="H196" s="218">
        <v>1.6</v>
      </c>
      <c r="I196" s="218">
        <v>1.6</v>
      </c>
      <c r="J196" s="218">
        <v>1.6</v>
      </c>
      <c r="K196" s="55"/>
      <c r="L196" s="56" t="str">
        <f t="shared" si="9"/>
        <v>103SANTA ROSA DE LIMA</v>
      </c>
      <c r="M196" s="213">
        <v>103</v>
      </c>
      <c r="N196" s="212" t="s">
        <v>199</v>
      </c>
      <c r="O196" s="224" t="s">
        <v>213</v>
      </c>
      <c r="P196" s="218"/>
      <c r="Q196" s="218"/>
      <c r="R196" s="218"/>
      <c r="S196" s="218">
        <v>1.1800000000000002</v>
      </c>
      <c r="T196" s="218">
        <v>1.1000000000000001</v>
      </c>
      <c r="U196" s="218">
        <v>1.25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98SAN FRANCISCO GOTERA</v>
      </c>
      <c r="B197" s="214">
        <v>98</v>
      </c>
      <c r="C197" s="212" t="s">
        <v>183</v>
      </c>
      <c r="D197" s="243" t="s">
        <v>268</v>
      </c>
      <c r="E197" s="218"/>
      <c r="F197" s="218"/>
      <c r="G197" s="218"/>
      <c r="H197" s="218">
        <v>2</v>
      </c>
      <c r="I197" s="218">
        <v>2</v>
      </c>
      <c r="J197" s="218">
        <v>2</v>
      </c>
      <c r="K197" s="55"/>
      <c r="L197" s="56" t="str">
        <f t="shared" si="9"/>
        <v xml:space="preserve">105GERARDO BARRIOS </v>
      </c>
      <c r="M197" s="214">
        <v>105</v>
      </c>
      <c r="N197" s="212" t="s">
        <v>263</v>
      </c>
      <c r="O197" s="224" t="s">
        <v>269</v>
      </c>
      <c r="P197" s="218">
        <v>9</v>
      </c>
      <c r="Q197" s="218">
        <v>9</v>
      </c>
      <c r="R197" s="218">
        <v>9</v>
      </c>
      <c r="S197" s="218">
        <v>0.10833333333333334</v>
      </c>
      <c r="T197" s="218">
        <v>0.1</v>
      </c>
      <c r="U197" s="218">
        <v>0.15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98ZACATECOLUCA</v>
      </c>
      <c r="B198" s="214">
        <v>98</v>
      </c>
      <c r="C198" s="212" t="s">
        <v>181</v>
      </c>
      <c r="D198" s="243" t="s">
        <v>268</v>
      </c>
      <c r="E198" s="218"/>
      <c r="F198" s="218"/>
      <c r="G198" s="218"/>
      <c r="H198" s="218">
        <v>1.95</v>
      </c>
      <c r="I198" s="218">
        <v>1.9</v>
      </c>
      <c r="J198" s="218">
        <v>2</v>
      </c>
      <c r="K198" s="55"/>
      <c r="L198" s="56" t="str">
        <f t="shared" si="9"/>
        <v>105SONSONATE</v>
      </c>
      <c r="M198" s="214">
        <v>105</v>
      </c>
      <c r="N198" s="212" t="s">
        <v>176</v>
      </c>
      <c r="O198" s="224" t="s">
        <v>269</v>
      </c>
      <c r="P198" s="218">
        <v>11.5</v>
      </c>
      <c r="Q198" s="218">
        <v>10</v>
      </c>
      <c r="R198" s="218">
        <v>12</v>
      </c>
      <c r="S198" s="218">
        <v>0.1875</v>
      </c>
      <c r="T198" s="218">
        <v>0.15</v>
      </c>
      <c r="U198" s="218">
        <v>0.2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98LA UNION</v>
      </c>
      <c r="B199" s="213">
        <v>98</v>
      </c>
      <c r="C199" s="212" t="s">
        <v>262</v>
      </c>
      <c r="D199" s="243" t="s">
        <v>268</v>
      </c>
      <c r="E199" s="218"/>
      <c r="F199" s="218"/>
      <c r="G199" s="218"/>
      <c r="H199" s="218">
        <v>2</v>
      </c>
      <c r="I199" s="218">
        <v>2</v>
      </c>
      <c r="J199" s="218">
        <v>2</v>
      </c>
      <c r="K199" s="55"/>
      <c r="L199" s="56" t="str">
        <f t="shared" ref="L199:L262" si="11">+M199&amp;N199</f>
        <v>105SANTA ROSA DE LIMA</v>
      </c>
      <c r="M199" s="213">
        <v>105</v>
      </c>
      <c r="N199" s="212" t="s">
        <v>199</v>
      </c>
      <c r="O199" s="224" t="s">
        <v>269</v>
      </c>
      <c r="P199" s="218">
        <v>12</v>
      </c>
      <c r="Q199" s="218">
        <v>12</v>
      </c>
      <c r="R199" s="218">
        <v>12</v>
      </c>
      <c r="S199" s="218">
        <v>0.15</v>
      </c>
      <c r="T199" s="218">
        <v>0.15</v>
      </c>
      <c r="U199" s="218">
        <v>0.15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99GERARDO BARRIOS </v>
      </c>
      <c r="B200" s="214">
        <v>99</v>
      </c>
      <c r="C200" s="212" t="s">
        <v>263</v>
      </c>
      <c r="D200" s="243" t="s">
        <v>209</v>
      </c>
      <c r="E200" s="218">
        <v>21</v>
      </c>
      <c r="F200" s="218">
        <v>21</v>
      </c>
      <c r="G200" s="218">
        <v>21</v>
      </c>
      <c r="H200" s="218"/>
      <c r="I200" s="218"/>
      <c r="J200" s="218"/>
      <c r="K200" s="55"/>
      <c r="L200" s="56" t="str">
        <f t="shared" si="11"/>
        <v xml:space="preserve">106GERARDO BARRIOS </v>
      </c>
      <c r="M200" s="213">
        <v>106</v>
      </c>
      <c r="N200" s="212" t="s">
        <v>263</v>
      </c>
      <c r="O200" s="224" t="s">
        <v>270</v>
      </c>
      <c r="P200" s="218">
        <v>60</v>
      </c>
      <c r="Q200" s="218">
        <v>60</v>
      </c>
      <c r="R200" s="218">
        <v>60</v>
      </c>
      <c r="S200" s="218">
        <v>0.7</v>
      </c>
      <c r="T200" s="218">
        <v>0.7</v>
      </c>
      <c r="U200" s="218">
        <v>0.7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99AHUACHAPAN</v>
      </c>
      <c r="B201" s="213">
        <v>99</v>
      </c>
      <c r="C201" s="212" t="s">
        <v>261</v>
      </c>
      <c r="D201" s="243" t="s">
        <v>209</v>
      </c>
      <c r="E201" s="218">
        <v>20</v>
      </c>
      <c r="F201" s="218">
        <v>20</v>
      </c>
      <c r="G201" s="218">
        <v>20</v>
      </c>
      <c r="H201" s="218"/>
      <c r="I201" s="218"/>
      <c r="J201" s="218"/>
      <c r="K201" s="55"/>
      <c r="L201" s="56" t="str">
        <f t="shared" si="11"/>
        <v xml:space="preserve">107GERARDO BARRIOS </v>
      </c>
      <c r="M201" s="213">
        <v>107</v>
      </c>
      <c r="N201" s="212" t="s">
        <v>263</v>
      </c>
      <c r="O201" s="224" t="s">
        <v>271</v>
      </c>
      <c r="P201" s="218">
        <v>40</v>
      </c>
      <c r="Q201" s="218">
        <v>40</v>
      </c>
      <c r="R201" s="218">
        <v>40</v>
      </c>
      <c r="S201" s="218">
        <v>0.6</v>
      </c>
      <c r="T201" s="218">
        <v>0.6</v>
      </c>
      <c r="U201" s="218">
        <v>0.6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100GERARDO BARRIOS </v>
      </c>
      <c r="B202" s="214">
        <v>100</v>
      </c>
      <c r="C202" s="212" t="s">
        <v>263</v>
      </c>
      <c r="D202" s="243" t="s">
        <v>210</v>
      </c>
      <c r="E202" s="218">
        <v>17</v>
      </c>
      <c r="F202" s="218">
        <v>17</v>
      </c>
      <c r="G202" s="218">
        <v>17</v>
      </c>
      <c r="H202" s="218"/>
      <c r="I202" s="218"/>
      <c r="J202" s="218"/>
      <c r="K202" s="55"/>
      <c r="L202" s="56" t="str">
        <f t="shared" si="11"/>
        <v>109MERCADO CENTRAL</v>
      </c>
      <c r="M202" s="214">
        <v>109</v>
      </c>
      <c r="N202" s="212" t="s">
        <v>230</v>
      </c>
      <c r="O202" s="224" t="s">
        <v>216</v>
      </c>
      <c r="P202" s="218">
        <v>4.8</v>
      </c>
      <c r="Q202" s="218">
        <v>4.8</v>
      </c>
      <c r="R202" s="218">
        <v>4.8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100SAN FRANCISCO GOTERA</v>
      </c>
      <c r="B203" s="213">
        <v>100</v>
      </c>
      <c r="C203" s="212" t="s">
        <v>183</v>
      </c>
      <c r="D203" s="243" t="s">
        <v>210</v>
      </c>
      <c r="E203" s="218">
        <v>18.5</v>
      </c>
      <c r="F203" s="218">
        <v>18.5</v>
      </c>
      <c r="G203" s="218">
        <v>18.5</v>
      </c>
      <c r="H203" s="218">
        <v>0.5</v>
      </c>
      <c r="I203" s="218">
        <v>0.5</v>
      </c>
      <c r="J203" s="218">
        <v>0.5</v>
      </c>
      <c r="K203" s="55"/>
      <c r="L203" s="56" t="str">
        <f t="shared" si="11"/>
        <v>109SONSONATE</v>
      </c>
      <c r="M203" s="214">
        <v>109</v>
      </c>
      <c r="N203" s="212" t="s">
        <v>176</v>
      </c>
      <c r="O203" s="224" t="s">
        <v>216</v>
      </c>
      <c r="P203" s="218">
        <v>4</v>
      </c>
      <c r="Q203" s="218">
        <v>4</v>
      </c>
      <c r="R203" s="218">
        <v>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101GERARDO BARRIOS </v>
      </c>
      <c r="B204" s="214">
        <v>101</v>
      </c>
      <c r="C204" s="212" t="s">
        <v>263</v>
      </c>
      <c r="D204" s="243" t="s">
        <v>211</v>
      </c>
      <c r="E204" s="218">
        <v>16.25</v>
      </c>
      <c r="F204" s="218">
        <v>16.25</v>
      </c>
      <c r="G204" s="218">
        <v>16.25</v>
      </c>
      <c r="H204" s="218"/>
      <c r="I204" s="218"/>
      <c r="J204" s="218"/>
      <c r="K204" s="55"/>
      <c r="L204" s="56" t="str">
        <f t="shared" si="11"/>
        <v>109SANTA ROSA DE LIMA</v>
      </c>
      <c r="M204" s="213">
        <v>109</v>
      </c>
      <c r="N204" s="212" t="s">
        <v>199</v>
      </c>
      <c r="O204" s="224" t="s">
        <v>216</v>
      </c>
      <c r="P204" s="218">
        <v>3.625</v>
      </c>
      <c r="Q204" s="218">
        <v>3.5</v>
      </c>
      <c r="R204" s="218">
        <v>3.75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101SAN FRANCISCO GOTERA</v>
      </c>
      <c r="B205" s="214">
        <v>101</v>
      </c>
      <c r="C205" s="212" t="s">
        <v>183</v>
      </c>
      <c r="D205" s="243" t="s">
        <v>211</v>
      </c>
      <c r="E205" s="218">
        <v>17.75</v>
      </c>
      <c r="F205" s="218">
        <v>17.5</v>
      </c>
      <c r="G205" s="218">
        <v>18</v>
      </c>
      <c r="H205" s="218">
        <v>0.45</v>
      </c>
      <c r="I205" s="218">
        <v>0.45</v>
      </c>
      <c r="J205" s="218">
        <v>0.45</v>
      </c>
      <c r="K205" s="55"/>
      <c r="L205" s="56" t="str">
        <f t="shared" si="11"/>
        <v>110MERCADO CENTRAL</v>
      </c>
      <c r="M205" s="214">
        <v>110</v>
      </c>
      <c r="N205" s="212" t="s">
        <v>230</v>
      </c>
      <c r="O205" s="224" t="s">
        <v>217</v>
      </c>
      <c r="P205" s="218">
        <v>4.5999999999999996</v>
      </c>
      <c r="Q205" s="218">
        <v>4.5999999999999996</v>
      </c>
      <c r="R205" s="218">
        <v>4.5999999999999996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101ZACATECOLUCA</v>
      </c>
      <c r="B206" s="214">
        <v>101</v>
      </c>
      <c r="C206" s="212" t="s">
        <v>181</v>
      </c>
      <c r="D206" s="243" t="s">
        <v>211</v>
      </c>
      <c r="E206" s="218"/>
      <c r="F206" s="218"/>
      <c r="G206" s="218"/>
      <c r="H206" s="218">
        <v>0.5</v>
      </c>
      <c r="I206" s="218">
        <v>0.5</v>
      </c>
      <c r="J206" s="218">
        <v>0.5</v>
      </c>
      <c r="K206" s="55"/>
      <c r="L206" s="56" t="str">
        <f t="shared" si="11"/>
        <v>110SONSONATE</v>
      </c>
      <c r="M206" s="214">
        <v>110</v>
      </c>
      <c r="N206" s="212" t="s">
        <v>176</v>
      </c>
      <c r="O206" s="224" t="s">
        <v>217</v>
      </c>
      <c r="P206" s="218">
        <v>4</v>
      </c>
      <c r="Q206" s="218">
        <v>4</v>
      </c>
      <c r="R206" s="218">
        <v>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101LA UNION</v>
      </c>
      <c r="B207" s="213">
        <v>101</v>
      </c>
      <c r="C207" s="212" t="s">
        <v>262</v>
      </c>
      <c r="D207" s="243" t="s">
        <v>211</v>
      </c>
      <c r="E207" s="218">
        <v>18</v>
      </c>
      <c r="F207" s="218">
        <v>18</v>
      </c>
      <c r="G207" s="218">
        <v>18</v>
      </c>
      <c r="H207" s="218">
        <v>0.5</v>
      </c>
      <c r="I207" s="218">
        <v>0.5</v>
      </c>
      <c r="J207" s="218">
        <v>0.5</v>
      </c>
      <c r="K207" s="55"/>
      <c r="L207" s="56" t="str">
        <f t="shared" si="11"/>
        <v>110SANTA ROSA DE LIMA</v>
      </c>
      <c r="M207" s="213">
        <v>110</v>
      </c>
      <c r="N207" s="212" t="s">
        <v>199</v>
      </c>
      <c r="O207" s="224" t="s">
        <v>217</v>
      </c>
      <c r="P207" s="218">
        <v>3.75</v>
      </c>
      <c r="Q207" s="218">
        <v>3.75</v>
      </c>
      <c r="R207" s="218">
        <v>3.75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102GERARDO BARRIOS </v>
      </c>
      <c r="B208" s="214">
        <v>102</v>
      </c>
      <c r="C208" s="212" t="s">
        <v>263</v>
      </c>
      <c r="D208" s="243" t="s">
        <v>212</v>
      </c>
      <c r="E208" s="218">
        <v>5</v>
      </c>
      <c r="F208" s="218">
        <v>5</v>
      </c>
      <c r="G208" s="218">
        <v>5</v>
      </c>
      <c r="H208" s="218"/>
      <c r="I208" s="218"/>
      <c r="J208" s="218"/>
      <c r="K208" s="55"/>
      <c r="L208" s="56" t="str">
        <f t="shared" si="11"/>
        <v>111MERCADO CENTRAL</v>
      </c>
      <c r="M208" s="214">
        <v>111</v>
      </c>
      <c r="N208" s="212" t="s">
        <v>230</v>
      </c>
      <c r="O208" s="224" t="s">
        <v>218</v>
      </c>
      <c r="P208" s="218">
        <v>4.5999999999999996</v>
      </c>
      <c r="Q208" s="218">
        <v>4.5999999999999996</v>
      </c>
      <c r="R208" s="218">
        <v>4.5999999999999996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102SAN FRANCISCO GOTERA</v>
      </c>
      <c r="B209" s="214">
        <v>102</v>
      </c>
      <c r="C209" s="212" t="s">
        <v>183</v>
      </c>
      <c r="D209" s="243" t="s">
        <v>212</v>
      </c>
      <c r="E209" s="218">
        <v>5</v>
      </c>
      <c r="F209" s="218">
        <v>5</v>
      </c>
      <c r="G209" s="218">
        <v>5</v>
      </c>
      <c r="H209" s="218"/>
      <c r="I209" s="218"/>
      <c r="J209" s="218"/>
      <c r="K209" s="55"/>
      <c r="L209" s="56" t="str">
        <f t="shared" si="11"/>
        <v>111SONSONATE</v>
      </c>
      <c r="M209" s="214">
        <v>111</v>
      </c>
      <c r="N209" s="212" t="s">
        <v>176</v>
      </c>
      <c r="O209" s="224" t="s">
        <v>218</v>
      </c>
      <c r="P209" s="218">
        <v>4</v>
      </c>
      <c r="Q209" s="218">
        <v>4</v>
      </c>
      <c r="R209" s="218">
        <v>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102ZACATECOLUCA</v>
      </c>
      <c r="B210" s="213">
        <v>102</v>
      </c>
      <c r="C210" s="212" t="s">
        <v>181</v>
      </c>
      <c r="D210" s="243" t="s">
        <v>212</v>
      </c>
      <c r="E210" s="218">
        <v>5</v>
      </c>
      <c r="F210" s="218">
        <v>5</v>
      </c>
      <c r="G210" s="218">
        <v>5</v>
      </c>
      <c r="H210" s="218"/>
      <c r="I210" s="218"/>
      <c r="J210" s="218"/>
      <c r="K210" s="55"/>
      <c r="L210" s="56" t="str">
        <f t="shared" si="11"/>
        <v>111SANTA ROSA DE LIMA</v>
      </c>
      <c r="M210" s="213">
        <v>111</v>
      </c>
      <c r="N210" s="212" t="s">
        <v>199</v>
      </c>
      <c r="O210" s="224" t="s">
        <v>218</v>
      </c>
      <c r="P210" s="218">
        <v>3.5</v>
      </c>
      <c r="Q210" s="218">
        <v>3.5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103GERARDO BARRIOS </v>
      </c>
      <c r="B211" s="214">
        <v>103</v>
      </c>
      <c r="C211" s="212" t="s">
        <v>263</v>
      </c>
      <c r="D211" s="243" t="s">
        <v>213</v>
      </c>
      <c r="E211" s="218"/>
      <c r="F211" s="218"/>
      <c r="G211" s="218"/>
      <c r="H211" s="218">
        <v>0.8</v>
      </c>
      <c r="I211" s="218">
        <v>0.8</v>
      </c>
      <c r="J211" s="218">
        <v>0.8</v>
      </c>
      <c r="K211" s="55"/>
      <c r="L211" s="56" t="str">
        <f t="shared" si="11"/>
        <v>112MERCADO CENTRAL</v>
      </c>
      <c r="M211" s="214">
        <v>112</v>
      </c>
      <c r="N211" s="212" t="s">
        <v>230</v>
      </c>
      <c r="O211" s="224" t="s">
        <v>219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103SAN FRANCISCO GOTERA</v>
      </c>
      <c r="B212" s="214">
        <v>103</v>
      </c>
      <c r="C212" s="212" t="s">
        <v>183</v>
      </c>
      <c r="D212" s="243" t="s">
        <v>213</v>
      </c>
      <c r="E212" s="218"/>
      <c r="F212" s="218"/>
      <c r="G212" s="218"/>
      <c r="H212" s="218">
        <v>1.1000000000000001</v>
      </c>
      <c r="I212" s="218">
        <v>1</v>
      </c>
      <c r="J212" s="218">
        <v>1.2</v>
      </c>
      <c r="K212" s="55"/>
      <c r="L212" s="56" t="str">
        <f t="shared" si="11"/>
        <v>112SONSONATE</v>
      </c>
      <c r="M212" s="214">
        <v>112</v>
      </c>
      <c r="N212" s="212" t="s">
        <v>176</v>
      </c>
      <c r="O212" s="224" t="s">
        <v>219</v>
      </c>
      <c r="P212" s="218">
        <v>3.5</v>
      </c>
      <c r="Q212" s="218">
        <v>3.5</v>
      </c>
      <c r="R212" s="218">
        <v>3.5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103AHUACHAPAN</v>
      </c>
      <c r="B213" s="214">
        <v>103</v>
      </c>
      <c r="C213" s="212" t="s">
        <v>261</v>
      </c>
      <c r="D213" s="243" t="s">
        <v>213</v>
      </c>
      <c r="E213" s="218">
        <v>80</v>
      </c>
      <c r="F213" s="218">
        <v>80</v>
      </c>
      <c r="G213" s="218">
        <v>80</v>
      </c>
      <c r="H213" s="218">
        <v>1</v>
      </c>
      <c r="I213" s="218">
        <v>1</v>
      </c>
      <c r="J213" s="218">
        <v>1</v>
      </c>
      <c r="K213" s="55"/>
      <c r="L213" s="56" t="str">
        <f t="shared" si="11"/>
        <v>112SANTA ROSA DE LIMA</v>
      </c>
      <c r="M213" s="213">
        <v>112</v>
      </c>
      <c r="N213" s="212" t="s">
        <v>199</v>
      </c>
      <c r="O213" s="224" t="s">
        <v>219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103ZACATECOLUCA</v>
      </c>
      <c r="B214" s="213">
        <v>103</v>
      </c>
      <c r="C214" s="212" t="s">
        <v>181</v>
      </c>
      <c r="D214" s="243" t="s">
        <v>213</v>
      </c>
      <c r="E214" s="218">
        <v>70</v>
      </c>
      <c r="F214" s="218">
        <v>70</v>
      </c>
      <c r="G214" s="218">
        <v>70</v>
      </c>
      <c r="H214" s="218">
        <v>1.0666666666666667</v>
      </c>
      <c r="I214" s="218">
        <v>1</v>
      </c>
      <c r="J214" s="218">
        <v>1.2</v>
      </c>
      <c r="K214" s="55"/>
      <c r="L214" s="56" t="str">
        <f t="shared" si="11"/>
        <v>113MERCADO CENTRAL</v>
      </c>
      <c r="M214" s="214">
        <v>113</v>
      </c>
      <c r="N214" s="212" t="s">
        <v>230</v>
      </c>
      <c r="O214" s="224" t="s">
        <v>220</v>
      </c>
      <c r="P214" s="218">
        <v>3.9</v>
      </c>
      <c r="Q214" s="218">
        <v>3.9</v>
      </c>
      <c r="R214" s="218">
        <v>3.9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104ZACATECOLUCA</v>
      </c>
      <c r="B215" s="213">
        <v>104</v>
      </c>
      <c r="C215" s="212" t="s">
        <v>181</v>
      </c>
      <c r="D215" s="243" t="s">
        <v>214</v>
      </c>
      <c r="E215" s="218">
        <v>60</v>
      </c>
      <c r="F215" s="218">
        <v>60</v>
      </c>
      <c r="G215" s="218">
        <v>60</v>
      </c>
      <c r="H215" s="218">
        <v>0.9</v>
      </c>
      <c r="I215" s="218">
        <v>0.9</v>
      </c>
      <c r="J215" s="218">
        <v>0.9</v>
      </c>
      <c r="K215" s="55"/>
      <c r="L215" s="56" t="str">
        <f t="shared" si="11"/>
        <v>113SONSONATE</v>
      </c>
      <c r="M215" s="214">
        <v>113</v>
      </c>
      <c r="N215" s="212" t="s">
        <v>176</v>
      </c>
      <c r="O215" s="224" t="s">
        <v>220</v>
      </c>
      <c r="P215" s="218">
        <v>3.75</v>
      </c>
      <c r="Q215" s="218">
        <v>3.75</v>
      </c>
      <c r="R215" s="218">
        <v>3.75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105GERARDO BARRIOS </v>
      </c>
      <c r="B216" s="214">
        <v>105</v>
      </c>
      <c r="C216" s="212" t="s">
        <v>263</v>
      </c>
      <c r="D216" s="243" t="s">
        <v>269</v>
      </c>
      <c r="E216" s="218">
        <v>9</v>
      </c>
      <c r="F216" s="218">
        <v>9</v>
      </c>
      <c r="G216" s="218">
        <v>9</v>
      </c>
      <c r="H216" s="218"/>
      <c r="I216" s="218"/>
      <c r="J216" s="218"/>
      <c r="K216" s="55"/>
      <c r="L216" s="56" t="str">
        <f t="shared" si="11"/>
        <v>113SANTA ROSA DE LIMA</v>
      </c>
      <c r="M216" s="213">
        <v>113</v>
      </c>
      <c r="N216" s="212" t="s">
        <v>199</v>
      </c>
      <c r="O216" s="224" t="s">
        <v>220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105SAN FRANCISCO GOTERA</v>
      </c>
      <c r="B217" s="214">
        <v>105</v>
      </c>
      <c r="C217" s="212" t="s">
        <v>183</v>
      </c>
      <c r="D217" s="243" t="s">
        <v>269</v>
      </c>
      <c r="E217" s="218">
        <v>12.5</v>
      </c>
      <c r="F217" s="218">
        <v>12</v>
      </c>
      <c r="G217" s="218">
        <v>13</v>
      </c>
      <c r="H217" s="218">
        <v>0.2</v>
      </c>
      <c r="I217" s="218">
        <v>0.15</v>
      </c>
      <c r="J217" s="218">
        <v>0.25</v>
      </c>
      <c r="K217" s="55"/>
      <c r="L217" s="56" t="str">
        <f t="shared" si="11"/>
        <v>114MERCADO CENTRAL</v>
      </c>
      <c r="M217" s="214">
        <v>114</v>
      </c>
      <c r="N217" s="212" t="s">
        <v>230</v>
      </c>
      <c r="O217" s="224" t="s">
        <v>221</v>
      </c>
      <c r="P217" s="218">
        <v>3.9</v>
      </c>
      <c r="Q217" s="218">
        <v>3.9</v>
      </c>
      <c r="R217" s="218">
        <v>3.9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105AHUACHAPAN</v>
      </c>
      <c r="B218" s="214">
        <v>105</v>
      </c>
      <c r="C218" s="212" t="s">
        <v>261</v>
      </c>
      <c r="D218" s="243" t="s">
        <v>269</v>
      </c>
      <c r="E218" s="218">
        <v>12.5</v>
      </c>
      <c r="F218" s="218">
        <v>12</v>
      </c>
      <c r="G218" s="218">
        <v>13</v>
      </c>
      <c r="H218" s="218">
        <v>0.2</v>
      </c>
      <c r="I218" s="218">
        <v>0.2</v>
      </c>
      <c r="J218" s="218">
        <v>0.2</v>
      </c>
      <c r="K218" s="55"/>
      <c r="L218" s="56" t="str">
        <f t="shared" si="11"/>
        <v>114SONSONATE</v>
      </c>
      <c r="M218" s="214">
        <v>114</v>
      </c>
      <c r="N218" s="212" t="s">
        <v>176</v>
      </c>
      <c r="O218" s="224" t="s">
        <v>221</v>
      </c>
      <c r="P218" s="218">
        <v>3.75</v>
      </c>
      <c r="Q218" s="218">
        <v>3.75</v>
      </c>
      <c r="R218" s="218">
        <v>3.75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105ZACATECOLUCA</v>
      </c>
      <c r="B219" s="213">
        <v>105</v>
      </c>
      <c r="C219" s="212" t="s">
        <v>181</v>
      </c>
      <c r="D219" s="243" t="s">
        <v>269</v>
      </c>
      <c r="E219" s="218">
        <v>11.5</v>
      </c>
      <c r="F219" s="218">
        <v>11</v>
      </c>
      <c r="G219" s="218">
        <v>12</v>
      </c>
      <c r="H219" s="218">
        <v>0.15</v>
      </c>
      <c r="I219" s="218">
        <v>0.15</v>
      </c>
      <c r="J219" s="218">
        <v>0.15</v>
      </c>
      <c r="K219" s="55"/>
      <c r="L219" s="56" t="str">
        <f t="shared" si="11"/>
        <v>114SANTA ROSA DE LIMA</v>
      </c>
      <c r="M219" s="213">
        <v>114</v>
      </c>
      <c r="N219" s="212" t="s">
        <v>199</v>
      </c>
      <c r="O219" s="224" t="s">
        <v>221</v>
      </c>
      <c r="P219" s="218">
        <v>3.5</v>
      </c>
      <c r="Q219" s="218">
        <v>3.5</v>
      </c>
      <c r="R219" s="218">
        <v>3.5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106GERARDO BARRIOS </v>
      </c>
      <c r="B220" s="213">
        <v>106</v>
      </c>
      <c r="C220" s="212" t="s">
        <v>263</v>
      </c>
      <c r="D220" s="243" t="s">
        <v>270</v>
      </c>
      <c r="E220" s="218">
        <v>60</v>
      </c>
      <c r="F220" s="218">
        <v>60</v>
      </c>
      <c r="G220" s="218">
        <v>60</v>
      </c>
      <c r="H220" s="218">
        <v>0.7</v>
      </c>
      <c r="I220" s="218">
        <v>0.7</v>
      </c>
      <c r="J220" s="218">
        <v>0.7</v>
      </c>
      <c r="K220" s="55"/>
      <c r="L220" s="56" t="str">
        <f t="shared" si="11"/>
        <v>115MERCADO CENTRAL</v>
      </c>
      <c r="M220" s="214">
        <v>115</v>
      </c>
      <c r="N220" s="212" t="s">
        <v>230</v>
      </c>
      <c r="O220" s="224" t="s">
        <v>222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107GERARDO BARRIOS </v>
      </c>
      <c r="B221" s="213">
        <v>107</v>
      </c>
      <c r="C221" s="212" t="s">
        <v>263</v>
      </c>
      <c r="D221" s="243" t="s">
        <v>271</v>
      </c>
      <c r="E221" s="218">
        <v>40</v>
      </c>
      <c r="F221" s="218">
        <v>40</v>
      </c>
      <c r="G221" s="218">
        <v>40</v>
      </c>
      <c r="H221" s="218">
        <v>0.6</v>
      </c>
      <c r="I221" s="218">
        <v>0.6</v>
      </c>
      <c r="J221" s="218">
        <v>0.6</v>
      </c>
      <c r="K221" s="55"/>
      <c r="L221" s="56" t="str">
        <f t="shared" si="11"/>
        <v>115SONSONATE</v>
      </c>
      <c r="M221" s="214">
        <v>115</v>
      </c>
      <c r="N221" s="212" t="s">
        <v>176</v>
      </c>
      <c r="O221" s="224" t="s">
        <v>222</v>
      </c>
      <c r="P221" s="218">
        <v>3.75</v>
      </c>
      <c r="Q221" s="218">
        <v>3.75</v>
      </c>
      <c r="R221" s="218">
        <v>3.75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109GERARDO BARRIOS </v>
      </c>
      <c r="B222" s="214">
        <v>109</v>
      </c>
      <c r="C222" s="212" t="s">
        <v>263</v>
      </c>
      <c r="D222" s="243" t="s">
        <v>216</v>
      </c>
      <c r="E222" s="218">
        <v>4.8</v>
      </c>
      <c r="F222" s="218">
        <v>4.8</v>
      </c>
      <c r="G222" s="218">
        <v>4.8</v>
      </c>
      <c r="H222" s="218"/>
      <c r="I222" s="218"/>
      <c r="J222" s="218"/>
      <c r="K222" s="55"/>
      <c r="L222" s="56" t="str">
        <f t="shared" si="11"/>
        <v>115SANTA ROSA DE LIMA</v>
      </c>
      <c r="M222" s="213">
        <v>115</v>
      </c>
      <c r="N222" s="212" t="s">
        <v>199</v>
      </c>
      <c r="O222" s="224" t="s">
        <v>222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109SAN FRANCISCO GOTERA</v>
      </c>
      <c r="B223" s="214">
        <v>109</v>
      </c>
      <c r="C223" s="212" t="s">
        <v>183</v>
      </c>
      <c r="D223" s="243" t="s">
        <v>216</v>
      </c>
      <c r="E223" s="218">
        <v>4</v>
      </c>
      <c r="F223" s="218">
        <v>4</v>
      </c>
      <c r="G223" s="218">
        <v>4</v>
      </c>
      <c r="H223" s="218"/>
      <c r="I223" s="218"/>
      <c r="J223" s="218"/>
      <c r="K223" s="55"/>
      <c r="L223" s="56" t="str">
        <f t="shared" si="11"/>
        <v>116MERCADO CENTRAL</v>
      </c>
      <c r="M223" s="214">
        <v>116</v>
      </c>
      <c r="N223" s="212" t="s">
        <v>230</v>
      </c>
      <c r="O223" s="224" t="s">
        <v>223</v>
      </c>
      <c r="P223" s="218">
        <v>3.9</v>
      </c>
      <c r="Q223" s="218">
        <v>3.9</v>
      </c>
      <c r="R223" s="218">
        <v>3.9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109ZACATECOLUCA</v>
      </c>
      <c r="B224" s="213">
        <v>109</v>
      </c>
      <c r="C224" s="212" t="s">
        <v>181</v>
      </c>
      <c r="D224" s="243" t="s">
        <v>216</v>
      </c>
      <c r="E224" s="218">
        <v>5</v>
      </c>
      <c r="F224" s="218">
        <v>5</v>
      </c>
      <c r="G224" s="218">
        <v>5</v>
      </c>
      <c r="H224" s="218"/>
      <c r="I224" s="218"/>
      <c r="J224" s="218"/>
      <c r="K224" s="55"/>
      <c r="L224" s="56" t="str">
        <f t="shared" si="11"/>
        <v>116SONSONATE</v>
      </c>
      <c r="M224" s="214">
        <v>116</v>
      </c>
      <c r="N224" s="212" t="s">
        <v>176</v>
      </c>
      <c r="O224" s="224" t="s">
        <v>223</v>
      </c>
      <c r="P224" s="218">
        <v>3.75</v>
      </c>
      <c r="Q224" s="218">
        <v>3.75</v>
      </c>
      <c r="R224" s="218">
        <v>3.75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110GERARDO BARRIOS </v>
      </c>
      <c r="B225" s="214">
        <v>110</v>
      </c>
      <c r="C225" s="212" t="s">
        <v>263</v>
      </c>
      <c r="D225" s="243" t="s">
        <v>217</v>
      </c>
      <c r="E225" s="218">
        <v>4.5999999999999996</v>
      </c>
      <c r="F225" s="218">
        <v>4.5999999999999996</v>
      </c>
      <c r="G225" s="218">
        <v>4.5999999999999996</v>
      </c>
      <c r="H225" s="218"/>
      <c r="I225" s="218"/>
      <c r="J225" s="218"/>
      <c r="K225" s="55"/>
      <c r="L225" s="56" t="str">
        <f t="shared" si="11"/>
        <v>116SANTA ROSA DE LIMA</v>
      </c>
      <c r="M225" s="213">
        <v>116</v>
      </c>
      <c r="N225" s="212" t="s">
        <v>199</v>
      </c>
      <c r="O225" s="224" t="s">
        <v>223</v>
      </c>
      <c r="P225" s="218">
        <v>3.5</v>
      </c>
      <c r="Q225" s="218">
        <v>3.5</v>
      </c>
      <c r="R225" s="218">
        <v>3.5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110SAN FRANCISCO GOTERA</v>
      </c>
      <c r="B226" s="214">
        <v>110</v>
      </c>
      <c r="C226" s="212" t="s">
        <v>183</v>
      </c>
      <c r="D226" s="243" t="s">
        <v>217</v>
      </c>
      <c r="E226" s="218">
        <v>4</v>
      </c>
      <c r="F226" s="218">
        <v>4</v>
      </c>
      <c r="G226" s="218">
        <v>4</v>
      </c>
      <c r="H226" s="218"/>
      <c r="I226" s="218"/>
      <c r="J226" s="218"/>
      <c r="K226" s="55"/>
      <c r="L226" s="56" t="str">
        <f t="shared" si="11"/>
        <v>119MERCADO CENTRAL</v>
      </c>
      <c r="M226" s="214">
        <v>119</v>
      </c>
      <c r="N226" s="212" t="s">
        <v>230</v>
      </c>
      <c r="O226" s="224" t="s">
        <v>145</v>
      </c>
      <c r="P226" s="218">
        <v>6</v>
      </c>
      <c r="Q226" s="218">
        <v>6</v>
      </c>
      <c r="R226" s="218">
        <v>6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110ZACATECOLUCA</v>
      </c>
      <c r="B227" s="213">
        <v>110</v>
      </c>
      <c r="C227" s="212" t="s">
        <v>181</v>
      </c>
      <c r="D227" s="243" t="s">
        <v>217</v>
      </c>
      <c r="E227" s="218">
        <v>5</v>
      </c>
      <c r="F227" s="218">
        <v>5</v>
      </c>
      <c r="G227" s="218">
        <v>5</v>
      </c>
      <c r="H227" s="218"/>
      <c r="I227" s="218"/>
      <c r="J227" s="218"/>
      <c r="K227" s="55"/>
      <c r="L227" s="56" t="str">
        <f t="shared" si="11"/>
        <v>119SONSONATE</v>
      </c>
      <c r="M227" s="214">
        <v>119</v>
      </c>
      <c r="N227" s="212" t="s">
        <v>176</v>
      </c>
      <c r="O227" s="224" t="s">
        <v>145</v>
      </c>
      <c r="P227" s="218">
        <v>4</v>
      </c>
      <c r="Q227" s="218">
        <v>4</v>
      </c>
      <c r="R227" s="218">
        <v>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111GERARDO BARRIOS </v>
      </c>
      <c r="B228" s="214">
        <v>111</v>
      </c>
      <c r="C228" s="212" t="s">
        <v>263</v>
      </c>
      <c r="D228" s="243" t="s">
        <v>218</v>
      </c>
      <c r="E228" s="218">
        <v>4.5999999999999996</v>
      </c>
      <c r="F228" s="218">
        <v>4.5999999999999996</v>
      </c>
      <c r="G228" s="218">
        <v>4.5999999999999996</v>
      </c>
      <c r="H228" s="218"/>
      <c r="I228" s="218"/>
      <c r="J228" s="218"/>
      <c r="K228" s="55"/>
      <c r="L228" s="56" t="str">
        <f t="shared" si="11"/>
        <v>119SANTA ROSA DE LIMA</v>
      </c>
      <c r="M228" s="213">
        <v>119</v>
      </c>
      <c r="N228" s="212" t="s">
        <v>199</v>
      </c>
      <c r="O228" s="224" t="s">
        <v>145</v>
      </c>
      <c r="P228" s="218">
        <v>6</v>
      </c>
      <c r="Q228" s="218">
        <v>6</v>
      </c>
      <c r="R228" s="218">
        <v>6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111SAN FRANCISCO GOTERA</v>
      </c>
      <c r="B229" s="214">
        <v>111</v>
      </c>
      <c r="C229" s="212" t="s">
        <v>183</v>
      </c>
      <c r="D229" s="243" t="s">
        <v>218</v>
      </c>
      <c r="E229" s="218">
        <v>4</v>
      </c>
      <c r="F229" s="218">
        <v>4</v>
      </c>
      <c r="G229" s="218">
        <v>4</v>
      </c>
      <c r="H229" s="218"/>
      <c r="I229" s="218"/>
      <c r="J229" s="218"/>
      <c r="K229" s="55"/>
      <c r="L229" s="56" t="str">
        <f t="shared" si="11"/>
        <v>120MERCADO CENTRAL</v>
      </c>
      <c r="M229" s="214">
        <v>120</v>
      </c>
      <c r="N229" s="212" t="s">
        <v>230</v>
      </c>
      <c r="O229" s="224" t="s">
        <v>146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111ZACATECOLUCA</v>
      </c>
      <c r="B230" s="213">
        <v>111</v>
      </c>
      <c r="C230" s="212" t="s">
        <v>181</v>
      </c>
      <c r="D230" s="243" t="s">
        <v>218</v>
      </c>
      <c r="E230" s="218">
        <v>4.5</v>
      </c>
      <c r="F230" s="218">
        <v>4.5</v>
      </c>
      <c r="G230" s="218">
        <v>4.5</v>
      </c>
      <c r="H230" s="218"/>
      <c r="I230" s="218"/>
      <c r="J230" s="218"/>
      <c r="K230" s="55"/>
      <c r="L230" s="56" t="str">
        <f t="shared" si="11"/>
        <v>120SONSONATE</v>
      </c>
      <c r="M230" s="214">
        <v>120</v>
      </c>
      <c r="N230" s="212" t="s">
        <v>176</v>
      </c>
      <c r="O230" s="224" t="s">
        <v>146</v>
      </c>
      <c r="P230" s="218">
        <v>2.5</v>
      </c>
      <c r="Q230" s="218">
        <v>2.5</v>
      </c>
      <c r="R230" s="218">
        <v>2.5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112GERARDO BARRIOS </v>
      </c>
      <c r="B231" s="214">
        <v>112</v>
      </c>
      <c r="C231" s="212" t="s">
        <v>263</v>
      </c>
      <c r="D231" s="243" t="s">
        <v>219</v>
      </c>
      <c r="E231" s="218">
        <v>3.5</v>
      </c>
      <c r="F231" s="218">
        <v>3.5</v>
      </c>
      <c r="G231" s="218">
        <v>3.5</v>
      </c>
      <c r="H231" s="218"/>
      <c r="I231" s="218"/>
      <c r="J231" s="218"/>
      <c r="K231" s="55"/>
      <c r="L231" s="56" t="str">
        <f t="shared" si="11"/>
        <v>120SANTA ROSA DE LIMA</v>
      </c>
      <c r="M231" s="213">
        <v>120</v>
      </c>
      <c r="N231" s="212" t="s">
        <v>199</v>
      </c>
      <c r="O231" s="224" t="s">
        <v>146</v>
      </c>
      <c r="P231" s="218">
        <v>3</v>
      </c>
      <c r="Q231" s="218">
        <v>3</v>
      </c>
      <c r="R231" s="218">
        <v>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112SAN FRANCISCO GOTERA</v>
      </c>
      <c r="B232" s="214">
        <v>112</v>
      </c>
      <c r="C232" s="212" t="s">
        <v>183</v>
      </c>
      <c r="D232" s="243" t="s">
        <v>219</v>
      </c>
      <c r="E232" s="218">
        <v>3.5</v>
      </c>
      <c r="F232" s="218">
        <v>3.5</v>
      </c>
      <c r="G232" s="218">
        <v>3.5</v>
      </c>
      <c r="H232" s="218"/>
      <c r="I232" s="218"/>
      <c r="J232" s="218"/>
      <c r="K232" s="55"/>
      <c r="L232" s="56" t="str">
        <f t="shared" si="11"/>
        <v>121MERCADO CENTRAL</v>
      </c>
      <c r="M232" s="214">
        <v>121</v>
      </c>
      <c r="N232" s="212" t="s">
        <v>230</v>
      </c>
      <c r="O232" s="224" t="s">
        <v>147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112ZACATECOLUCA</v>
      </c>
      <c r="B233" s="213">
        <v>112</v>
      </c>
      <c r="C233" s="212" t="s">
        <v>181</v>
      </c>
      <c r="D233" s="243" t="s">
        <v>219</v>
      </c>
      <c r="E233" s="218">
        <v>3.5</v>
      </c>
      <c r="F233" s="218">
        <v>3.5</v>
      </c>
      <c r="G233" s="218">
        <v>3.5</v>
      </c>
      <c r="H233" s="218"/>
      <c r="I233" s="218"/>
      <c r="J233" s="218"/>
      <c r="K233" s="55"/>
      <c r="L233" s="56" t="str">
        <f t="shared" si="11"/>
        <v>121SONSONATE</v>
      </c>
      <c r="M233" s="214">
        <v>121</v>
      </c>
      <c r="N233" s="212" t="s">
        <v>176</v>
      </c>
      <c r="O233" s="224" t="s">
        <v>147</v>
      </c>
      <c r="P233" s="218">
        <v>2.5</v>
      </c>
      <c r="Q233" s="218">
        <v>2.5</v>
      </c>
      <c r="R233" s="218">
        <v>2.5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113GERARDO BARRIOS </v>
      </c>
      <c r="B234" s="214">
        <v>113</v>
      </c>
      <c r="C234" s="212" t="s">
        <v>263</v>
      </c>
      <c r="D234" s="243" t="s">
        <v>220</v>
      </c>
      <c r="E234" s="218">
        <v>3.9</v>
      </c>
      <c r="F234" s="218">
        <v>3.9</v>
      </c>
      <c r="G234" s="218">
        <v>3.9</v>
      </c>
      <c r="H234" s="218"/>
      <c r="I234" s="218"/>
      <c r="J234" s="218"/>
      <c r="K234" s="55"/>
      <c r="L234" s="56" t="str">
        <f t="shared" si="11"/>
        <v>121SANTA ROSA DE LIMA</v>
      </c>
      <c r="M234" s="213">
        <v>121</v>
      </c>
      <c r="N234" s="212" t="s">
        <v>199</v>
      </c>
      <c r="O234" s="224" t="s">
        <v>147</v>
      </c>
      <c r="P234" s="218">
        <v>3</v>
      </c>
      <c r="Q234" s="218">
        <v>3</v>
      </c>
      <c r="R234" s="218">
        <v>3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113SAN FRANCISCO GOTERA</v>
      </c>
      <c r="B235" s="214">
        <v>113</v>
      </c>
      <c r="C235" s="212" t="s">
        <v>183</v>
      </c>
      <c r="D235" s="243" t="s">
        <v>220</v>
      </c>
      <c r="E235" s="218">
        <v>3.5</v>
      </c>
      <c r="F235" s="218">
        <v>3.5</v>
      </c>
      <c r="G235" s="218">
        <v>3.5</v>
      </c>
      <c r="H235" s="218"/>
      <c r="I235" s="218"/>
      <c r="J235" s="218"/>
      <c r="K235" s="55"/>
      <c r="L235" s="56" t="str">
        <f t="shared" si="11"/>
        <v>122MERCADO CENTRAL</v>
      </c>
      <c r="M235" s="214">
        <v>122</v>
      </c>
      <c r="N235" s="212" t="s">
        <v>230</v>
      </c>
      <c r="O235" s="224" t="s">
        <v>156</v>
      </c>
      <c r="P235" s="218">
        <v>2.7</v>
      </c>
      <c r="Q235" s="218">
        <v>2.7</v>
      </c>
      <c r="R235" s="218">
        <v>2.7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113ZACATECOLUCA</v>
      </c>
      <c r="B236" s="213">
        <v>113</v>
      </c>
      <c r="C236" s="212" t="s">
        <v>181</v>
      </c>
      <c r="D236" s="243" t="s">
        <v>220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>122SONSONATE</v>
      </c>
      <c r="M236" s="214">
        <v>122</v>
      </c>
      <c r="N236" s="212" t="s">
        <v>176</v>
      </c>
      <c r="O236" s="224" t="s">
        <v>156</v>
      </c>
      <c r="P236" s="218">
        <v>2.5</v>
      </c>
      <c r="Q236" s="218">
        <v>2.5</v>
      </c>
      <c r="R236" s="218">
        <v>2.5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114GERARDO BARRIOS </v>
      </c>
      <c r="B237" s="214">
        <v>114</v>
      </c>
      <c r="C237" s="212" t="s">
        <v>263</v>
      </c>
      <c r="D237" s="243" t="s">
        <v>221</v>
      </c>
      <c r="E237" s="218">
        <v>3.9</v>
      </c>
      <c r="F237" s="218">
        <v>3.9</v>
      </c>
      <c r="G237" s="218">
        <v>3.9</v>
      </c>
      <c r="H237" s="218"/>
      <c r="I237" s="218"/>
      <c r="J237" s="218"/>
      <c r="K237" s="55"/>
      <c r="L237" s="56" t="str">
        <f t="shared" si="11"/>
        <v>122SANTA ROSA DE LIMA</v>
      </c>
      <c r="M237" s="213">
        <v>122</v>
      </c>
      <c r="N237" s="212" t="s">
        <v>199</v>
      </c>
      <c r="O237" s="224" t="s">
        <v>156</v>
      </c>
      <c r="P237" s="218">
        <v>3</v>
      </c>
      <c r="Q237" s="218">
        <v>3</v>
      </c>
      <c r="R237" s="218">
        <v>3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114SAN FRANCISCO GOTERA</v>
      </c>
      <c r="B238" s="214">
        <v>114</v>
      </c>
      <c r="C238" s="212" t="s">
        <v>183</v>
      </c>
      <c r="D238" s="243" t="s">
        <v>221</v>
      </c>
      <c r="E238" s="218">
        <v>3.5</v>
      </c>
      <c r="F238" s="218">
        <v>3.5</v>
      </c>
      <c r="G238" s="218">
        <v>3.5</v>
      </c>
      <c r="H238" s="218"/>
      <c r="I238" s="218"/>
      <c r="J238" s="218"/>
      <c r="K238" s="55"/>
      <c r="L238" s="56" t="str">
        <f t="shared" si="11"/>
        <v>123MERCADO CENTRAL</v>
      </c>
      <c r="M238" s="214">
        <v>123</v>
      </c>
      <c r="N238" s="212" t="s">
        <v>230</v>
      </c>
      <c r="O238" s="224" t="s">
        <v>284</v>
      </c>
      <c r="P238" s="218">
        <v>1.25</v>
      </c>
      <c r="Q238" s="218">
        <v>1.25</v>
      </c>
      <c r="R238" s="218">
        <v>1.25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114ZACATECOLUCA</v>
      </c>
      <c r="B239" s="213">
        <v>114</v>
      </c>
      <c r="C239" s="212" t="s">
        <v>181</v>
      </c>
      <c r="D239" s="243" t="s">
        <v>221</v>
      </c>
      <c r="E239" s="218">
        <v>4</v>
      </c>
      <c r="F239" s="218">
        <v>4</v>
      </c>
      <c r="G239" s="218">
        <v>4</v>
      </c>
      <c r="H239" s="218"/>
      <c r="I239" s="218"/>
      <c r="J239" s="218"/>
      <c r="K239" s="55"/>
      <c r="L239" s="56" t="str">
        <f t="shared" si="11"/>
        <v>123SONSONATE</v>
      </c>
      <c r="M239" s="213">
        <v>123</v>
      </c>
      <c r="N239" s="212" t="s">
        <v>176</v>
      </c>
      <c r="O239" s="224" t="s">
        <v>284</v>
      </c>
      <c r="P239" s="218">
        <v>1.4</v>
      </c>
      <c r="Q239" s="218">
        <v>1.4</v>
      </c>
      <c r="R239" s="218">
        <v>1.4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115GERARDO BARRIOS </v>
      </c>
      <c r="B240" s="214">
        <v>115</v>
      </c>
      <c r="C240" s="212" t="s">
        <v>263</v>
      </c>
      <c r="D240" s="243" t="s">
        <v>222</v>
      </c>
      <c r="E240" s="218">
        <v>3.5</v>
      </c>
      <c r="F240" s="218">
        <v>3.5</v>
      </c>
      <c r="G240" s="218">
        <v>3.5</v>
      </c>
      <c r="H240" s="218"/>
      <c r="I240" s="218"/>
      <c r="J240" s="218"/>
      <c r="K240" s="55"/>
      <c r="L240" s="56" t="str">
        <f t="shared" si="11"/>
        <v>124MERCADO CENTRAL</v>
      </c>
      <c r="M240" s="214">
        <v>124</v>
      </c>
      <c r="N240" s="212" t="s">
        <v>230</v>
      </c>
      <c r="O240" s="224" t="s">
        <v>148</v>
      </c>
      <c r="P240" s="218">
        <v>1.3</v>
      </c>
      <c r="Q240" s="218">
        <v>1.25</v>
      </c>
      <c r="R240" s="218">
        <v>1.35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115SAN FRANCISCO GOTERA</v>
      </c>
      <c r="B241" s="214">
        <v>115</v>
      </c>
      <c r="C241" s="212" t="s">
        <v>183</v>
      </c>
      <c r="D241" s="243" t="s">
        <v>222</v>
      </c>
      <c r="E241" s="218">
        <v>3.5</v>
      </c>
      <c r="F241" s="218">
        <v>3.5</v>
      </c>
      <c r="G241" s="218">
        <v>3.5</v>
      </c>
      <c r="H241" s="218"/>
      <c r="I241" s="218"/>
      <c r="J241" s="218"/>
      <c r="K241" s="55"/>
      <c r="L241" s="56" t="str">
        <f t="shared" si="11"/>
        <v>124SANTA ROSA DE LIMA</v>
      </c>
      <c r="M241" s="213">
        <v>124</v>
      </c>
      <c r="N241" s="212" t="s">
        <v>199</v>
      </c>
      <c r="O241" s="224" t="s">
        <v>148</v>
      </c>
      <c r="P241" s="218">
        <v>1.25</v>
      </c>
      <c r="Q241" s="218">
        <v>1.25</v>
      </c>
      <c r="R241" s="218">
        <v>1.25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115ZACATECOLUCA</v>
      </c>
      <c r="B242" s="213">
        <v>115</v>
      </c>
      <c r="C242" s="212" t="s">
        <v>181</v>
      </c>
      <c r="D242" s="243" t="s">
        <v>222</v>
      </c>
      <c r="E242" s="218">
        <v>3.5</v>
      </c>
      <c r="F242" s="218">
        <v>3.5</v>
      </c>
      <c r="G242" s="218">
        <v>3.5</v>
      </c>
      <c r="H242" s="218"/>
      <c r="I242" s="218"/>
      <c r="J242" s="218"/>
      <c r="K242" s="55"/>
      <c r="L242" s="56" t="str">
        <f t="shared" si="11"/>
        <v>125MERCADO CENTRAL</v>
      </c>
      <c r="M242" s="214">
        <v>125</v>
      </c>
      <c r="N242" s="212" t="s">
        <v>230</v>
      </c>
      <c r="O242" s="224" t="s">
        <v>149</v>
      </c>
      <c r="P242" s="218">
        <v>1.375</v>
      </c>
      <c r="Q242" s="218">
        <v>1.35</v>
      </c>
      <c r="R242" s="218">
        <v>1.4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116GERARDO BARRIOS </v>
      </c>
      <c r="B243" s="214">
        <v>116</v>
      </c>
      <c r="C243" s="212" t="s">
        <v>263</v>
      </c>
      <c r="D243" s="243" t="s">
        <v>223</v>
      </c>
      <c r="E243" s="218">
        <v>3.9</v>
      </c>
      <c r="F243" s="218">
        <v>3.9</v>
      </c>
      <c r="G243" s="218">
        <v>3.9</v>
      </c>
      <c r="H243" s="218"/>
      <c r="I243" s="218"/>
      <c r="J243" s="218"/>
      <c r="K243" s="55"/>
      <c r="L243" s="56" t="str">
        <f t="shared" si="11"/>
        <v>125SANTA ROSA DE LIMA</v>
      </c>
      <c r="M243" s="213">
        <v>125</v>
      </c>
      <c r="N243" s="212" t="s">
        <v>199</v>
      </c>
      <c r="O243" s="224" t="s">
        <v>149</v>
      </c>
      <c r="P243" s="218">
        <v>1.7166666666666668</v>
      </c>
      <c r="Q243" s="218">
        <v>1.7</v>
      </c>
      <c r="R243" s="218">
        <v>1.75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116SAN FRANCISCO GOTERA</v>
      </c>
      <c r="B244" s="214">
        <v>116</v>
      </c>
      <c r="C244" s="212" t="s">
        <v>183</v>
      </c>
      <c r="D244" s="243" t="s">
        <v>223</v>
      </c>
      <c r="E244" s="218">
        <v>3.5</v>
      </c>
      <c r="F244" s="218">
        <v>3.5</v>
      </c>
      <c r="G244" s="218">
        <v>3.5</v>
      </c>
      <c r="H244" s="218"/>
      <c r="I244" s="218"/>
      <c r="J244" s="218"/>
      <c r="K244" s="55"/>
      <c r="L244" s="56" t="str">
        <f t="shared" si="11"/>
        <v>126MERCADO CENTRAL</v>
      </c>
      <c r="M244" s="214">
        <v>126</v>
      </c>
      <c r="N244" s="212" t="s">
        <v>230</v>
      </c>
      <c r="O244" s="224" t="s">
        <v>272</v>
      </c>
      <c r="P244" s="218">
        <v>4.125</v>
      </c>
      <c r="Q244" s="218">
        <v>4</v>
      </c>
      <c r="R244" s="218">
        <v>4.25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116ZACATECOLUCA</v>
      </c>
      <c r="B245" s="213">
        <v>116</v>
      </c>
      <c r="C245" s="212" t="s">
        <v>181</v>
      </c>
      <c r="D245" s="243" t="s">
        <v>223</v>
      </c>
      <c r="E245" s="218">
        <v>3.5</v>
      </c>
      <c r="F245" s="218">
        <v>3.5</v>
      </c>
      <c r="G245" s="218">
        <v>3.5</v>
      </c>
      <c r="H245" s="218"/>
      <c r="I245" s="218"/>
      <c r="J245" s="218"/>
      <c r="K245" s="55"/>
      <c r="L245" s="56" t="str">
        <f t="shared" si="11"/>
        <v>126SONSONATE</v>
      </c>
      <c r="M245" s="214">
        <v>126</v>
      </c>
      <c r="N245" s="212" t="s">
        <v>176</v>
      </c>
      <c r="O245" s="224" t="s">
        <v>272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119GERARDO BARRIOS </v>
      </c>
      <c r="B246" s="214">
        <v>119</v>
      </c>
      <c r="C246" s="212" t="s">
        <v>263</v>
      </c>
      <c r="D246" s="243" t="s">
        <v>145</v>
      </c>
      <c r="E246" s="218">
        <v>6</v>
      </c>
      <c r="F246" s="218">
        <v>6</v>
      </c>
      <c r="G246" s="218">
        <v>6</v>
      </c>
      <c r="H246" s="218"/>
      <c r="I246" s="218"/>
      <c r="J246" s="218"/>
      <c r="K246" s="55"/>
      <c r="L246" s="56" t="str">
        <f t="shared" si="11"/>
        <v>126SANTA ROSA DE LIMA</v>
      </c>
      <c r="M246" s="213">
        <v>126</v>
      </c>
      <c r="N246" s="212" t="s">
        <v>199</v>
      </c>
      <c r="O246" s="224" t="s">
        <v>272</v>
      </c>
      <c r="P246" s="218">
        <v>4.5999999999999996</v>
      </c>
      <c r="Q246" s="218">
        <v>4.5</v>
      </c>
      <c r="R246" s="218">
        <v>4.75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119SAN FRANCISCO GOTERA</v>
      </c>
      <c r="B247" s="214">
        <v>119</v>
      </c>
      <c r="C247" s="212" t="s">
        <v>183</v>
      </c>
      <c r="D247" s="243" t="s">
        <v>145</v>
      </c>
      <c r="E247" s="218">
        <v>6</v>
      </c>
      <c r="F247" s="218">
        <v>6</v>
      </c>
      <c r="G247" s="218">
        <v>6</v>
      </c>
      <c r="H247" s="218"/>
      <c r="I247" s="218"/>
      <c r="J247" s="218"/>
      <c r="K247" s="55"/>
      <c r="L247" s="56" t="str">
        <f t="shared" si="11"/>
        <v>127MERCADO CENTRAL</v>
      </c>
      <c r="M247" s="214">
        <v>127</v>
      </c>
      <c r="N247" s="212" t="s">
        <v>230</v>
      </c>
      <c r="O247" s="224" t="s">
        <v>273</v>
      </c>
      <c r="P247" s="218">
        <v>3.95</v>
      </c>
      <c r="Q247" s="218">
        <v>3.9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119ZACATECOLUCA</v>
      </c>
      <c r="B248" s="213">
        <v>119</v>
      </c>
      <c r="C248" s="212" t="s">
        <v>181</v>
      </c>
      <c r="D248" s="243" t="s">
        <v>145</v>
      </c>
      <c r="E248" s="218">
        <v>5.5</v>
      </c>
      <c r="F248" s="218">
        <v>5.5</v>
      </c>
      <c r="G248" s="218">
        <v>5.5</v>
      </c>
      <c r="H248" s="218"/>
      <c r="I248" s="218"/>
      <c r="J248" s="218"/>
      <c r="K248" s="55"/>
      <c r="L248" s="56" t="str">
        <f t="shared" si="11"/>
        <v>127SONSONATE</v>
      </c>
      <c r="M248" s="214">
        <v>127</v>
      </c>
      <c r="N248" s="212" t="s">
        <v>176</v>
      </c>
      <c r="O248" s="224" t="s">
        <v>273</v>
      </c>
      <c r="P248" s="218">
        <v>3.85</v>
      </c>
      <c r="Q248" s="218">
        <v>3.85</v>
      </c>
      <c r="R248" s="218">
        <v>3.85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120GERARDO BARRIOS </v>
      </c>
      <c r="B249" s="214">
        <v>120</v>
      </c>
      <c r="C249" s="212" t="s">
        <v>263</v>
      </c>
      <c r="D249" s="243" t="s">
        <v>146</v>
      </c>
      <c r="E249" s="218">
        <v>3</v>
      </c>
      <c r="F249" s="218">
        <v>3</v>
      </c>
      <c r="G249" s="218">
        <v>3</v>
      </c>
      <c r="H249" s="218"/>
      <c r="I249" s="218"/>
      <c r="J249" s="218"/>
      <c r="K249" s="55"/>
      <c r="L249" s="56" t="str">
        <f t="shared" si="11"/>
        <v>127SANTA ROSA DE LIMA</v>
      </c>
      <c r="M249" s="213">
        <v>127</v>
      </c>
      <c r="N249" s="212" t="s">
        <v>199</v>
      </c>
      <c r="O249" s="224" t="s">
        <v>273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120SAN FRANCISCO GOTERA</v>
      </c>
      <c r="B250" s="214">
        <v>120</v>
      </c>
      <c r="C250" s="212" t="s">
        <v>183</v>
      </c>
      <c r="D250" s="243" t="s">
        <v>146</v>
      </c>
      <c r="E250" s="218">
        <v>3</v>
      </c>
      <c r="F250" s="218">
        <v>3</v>
      </c>
      <c r="G250" s="218">
        <v>3</v>
      </c>
      <c r="H250" s="218"/>
      <c r="I250" s="218"/>
      <c r="J250" s="218"/>
      <c r="K250" s="55"/>
      <c r="L250" s="56" t="str">
        <f t="shared" si="11"/>
        <v>128MERCADO CENTRAL</v>
      </c>
      <c r="M250" s="213">
        <v>128</v>
      </c>
      <c r="N250" s="212" t="s">
        <v>230</v>
      </c>
      <c r="O250" s="224" t="s">
        <v>285</v>
      </c>
      <c r="P250" s="218">
        <v>45.5</v>
      </c>
      <c r="Q250" s="218">
        <v>45</v>
      </c>
      <c r="R250" s="218">
        <v>46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120ZACATECOLUCA</v>
      </c>
      <c r="B251" s="213">
        <v>120</v>
      </c>
      <c r="C251" s="212" t="s">
        <v>181</v>
      </c>
      <c r="D251" s="243" t="s">
        <v>146</v>
      </c>
      <c r="E251" s="218">
        <v>3.25</v>
      </c>
      <c r="F251" s="218">
        <v>3.25</v>
      </c>
      <c r="G251" s="218">
        <v>3.25</v>
      </c>
      <c r="H251" s="218"/>
      <c r="I251" s="218"/>
      <c r="J251" s="218"/>
      <c r="K251" s="55"/>
      <c r="L251" s="57" t="str">
        <f t="shared" si="11"/>
        <v>129MERCADO CENTRAL</v>
      </c>
      <c r="M251" s="213">
        <v>129</v>
      </c>
      <c r="N251" s="212" t="s">
        <v>230</v>
      </c>
      <c r="O251" s="224" t="s">
        <v>286</v>
      </c>
      <c r="P251" s="218">
        <v>43</v>
      </c>
      <c r="Q251" s="218">
        <v>43</v>
      </c>
      <c r="R251" s="218">
        <v>43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121GERARDO BARRIOS </v>
      </c>
      <c r="B252" s="214">
        <v>121</v>
      </c>
      <c r="C252" s="212" t="s">
        <v>263</v>
      </c>
      <c r="D252" s="243" t="s">
        <v>147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>130MERCADO CENTRAL</v>
      </c>
      <c r="M252" s="214">
        <v>130</v>
      </c>
      <c r="N252" s="212" t="s">
        <v>230</v>
      </c>
      <c r="O252" s="224" t="s">
        <v>151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121SAN FRANCISCO GOTERA</v>
      </c>
      <c r="B253" s="214">
        <v>121</v>
      </c>
      <c r="C253" s="212" t="s">
        <v>183</v>
      </c>
      <c r="D253" s="243" t="s">
        <v>147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130SONSONATE</v>
      </c>
      <c r="M253" s="214">
        <v>130</v>
      </c>
      <c r="N253" s="212" t="s">
        <v>176</v>
      </c>
      <c r="O253" s="224" t="s">
        <v>151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121ZACATECOLUCA</v>
      </c>
      <c r="B254" s="213">
        <v>121</v>
      </c>
      <c r="C254" s="212" t="s">
        <v>181</v>
      </c>
      <c r="D254" s="243" t="s">
        <v>147</v>
      </c>
      <c r="E254" s="218">
        <v>3.25</v>
      </c>
      <c r="F254" s="218">
        <v>3.25</v>
      </c>
      <c r="G254" s="218">
        <v>3.25</v>
      </c>
      <c r="H254" s="218"/>
      <c r="I254" s="218"/>
      <c r="J254" s="218"/>
      <c r="K254" s="55"/>
      <c r="L254" s="57" t="str">
        <f t="shared" si="11"/>
        <v>130SANTA ROSA DE LIMA</v>
      </c>
      <c r="M254" s="213">
        <v>130</v>
      </c>
      <c r="N254" s="212" t="s">
        <v>199</v>
      </c>
      <c r="O254" s="224" t="s">
        <v>151</v>
      </c>
      <c r="P254" s="218">
        <v>3.125</v>
      </c>
      <c r="Q254" s="218">
        <v>2.5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122GERARDO BARRIOS </v>
      </c>
      <c r="B255" s="214">
        <v>122</v>
      </c>
      <c r="C255" s="212" t="s">
        <v>263</v>
      </c>
      <c r="D255" s="243" t="s">
        <v>156</v>
      </c>
      <c r="E255" s="218">
        <v>2.6</v>
      </c>
      <c r="F255" s="218">
        <v>2.6</v>
      </c>
      <c r="G255" s="218">
        <v>2.6</v>
      </c>
      <c r="H255" s="218"/>
      <c r="I255" s="218"/>
      <c r="J255" s="218"/>
      <c r="K255" s="55"/>
      <c r="L255" s="57" t="str">
        <f t="shared" si="11"/>
        <v>132MERCADO CENTRAL</v>
      </c>
      <c r="M255" s="214">
        <v>132</v>
      </c>
      <c r="N255" s="212" t="s">
        <v>230</v>
      </c>
      <c r="O255" s="224" t="s">
        <v>152</v>
      </c>
      <c r="P255" s="218">
        <v>2</v>
      </c>
      <c r="Q255" s="218">
        <v>2</v>
      </c>
      <c r="R255" s="218">
        <v>2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122SAN FRANCISCO GOTERA</v>
      </c>
      <c r="B256" s="214">
        <v>122</v>
      </c>
      <c r="C256" s="212" t="s">
        <v>183</v>
      </c>
      <c r="D256" s="243" t="s">
        <v>156</v>
      </c>
      <c r="E256" s="218">
        <v>3</v>
      </c>
      <c r="F256" s="218">
        <v>3</v>
      </c>
      <c r="G256" s="218">
        <v>3</v>
      </c>
      <c r="H256" s="218"/>
      <c r="I256" s="218"/>
      <c r="J256" s="218"/>
      <c r="K256" s="55"/>
      <c r="L256" s="57" t="str">
        <f t="shared" si="11"/>
        <v>132SONSONATE</v>
      </c>
      <c r="M256" s="214">
        <v>132</v>
      </c>
      <c r="N256" s="212" t="s">
        <v>176</v>
      </c>
      <c r="O256" s="224" t="s">
        <v>152</v>
      </c>
      <c r="P256" s="218">
        <v>2.2999999999999998</v>
      </c>
      <c r="Q256" s="218">
        <v>2.2999999999999998</v>
      </c>
      <c r="R256" s="218">
        <v>2.2999999999999998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122ZACATECOLUCA</v>
      </c>
      <c r="B257" s="213">
        <v>122</v>
      </c>
      <c r="C257" s="212" t="s">
        <v>181</v>
      </c>
      <c r="D257" s="243" t="s">
        <v>156</v>
      </c>
      <c r="E257" s="218">
        <v>3.25</v>
      </c>
      <c r="F257" s="218">
        <v>3.25</v>
      </c>
      <c r="G257" s="218">
        <v>3.25</v>
      </c>
      <c r="H257" s="218"/>
      <c r="I257" s="218"/>
      <c r="J257" s="218"/>
      <c r="K257" s="55"/>
      <c r="L257" s="57" t="str">
        <f t="shared" si="11"/>
        <v>132SANTA ROSA DE LIMA</v>
      </c>
      <c r="M257" s="213">
        <v>132</v>
      </c>
      <c r="N257" s="212" t="s">
        <v>199</v>
      </c>
      <c r="O257" s="224" t="s">
        <v>152</v>
      </c>
      <c r="P257" s="218">
        <v>2.375</v>
      </c>
      <c r="Q257" s="218">
        <v>2</v>
      </c>
      <c r="R257" s="218">
        <v>2.5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123MERCADO CENTRAL</v>
      </c>
      <c r="B258" s="214">
        <v>123</v>
      </c>
      <c r="C258" s="212" t="s">
        <v>230</v>
      </c>
      <c r="D258" s="243" t="s">
        <v>284</v>
      </c>
      <c r="E258" s="218">
        <v>1.35</v>
      </c>
      <c r="F258" s="218">
        <v>1.35</v>
      </c>
      <c r="G258" s="218">
        <v>1.35</v>
      </c>
      <c r="H258" s="218"/>
      <c r="I258" s="218"/>
      <c r="J258" s="218"/>
      <c r="K258" s="55"/>
      <c r="L258" s="57" t="str">
        <f t="shared" si="11"/>
        <v>133MERCADO CENTRAL</v>
      </c>
      <c r="M258" s="214">
        <v>133</v>
      </c>
      <c r="N258" s="212" t="s">
        <v>230</v>
      </c>
      <c r="O258" s="224" t="s">
        <v>153</v>
      </c>
      <c r="P258" s="218">
        <v>3</v>
      </c>
      <c r="Q258" s="218">
        <v>3</v>
      </c>
      <c r="R258" s="218">
        <v>3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123ZACATECOLUCA</v>
      </c>
      <c r="B259" s="213">
        <v>123</v>
      </c>
      <c r="C259" s="212" t="s">
        <v>181</v>
      </c>
      <c r="D259" s="243" t="s">
        <v>284</v>
      </c>
      <c r="E259" s="218">
        <v>1.0900000000000001</v>
      </c>
      <c r="F259" s="218">
        <v>1.0900000000000001</v>
      </c>
      <c r="G259" s="218">
        <v>1.0900000000000001</v>
      </c>
      <c r="H259" s="218"/>
      <c r="I259" s="218"/>
      <c r="J259" s="218"/>
      <c r="K259" s="55"/>
      <c r="L259" s="57" t="str">
        <f t="shared" si="11"/>
        <v>133SONSONATE</v>
      </c>
      <c r="M259" s="214">
        <v>133</v>
      </c>
      <c r="N259" s="212" t="s">
        <v>176</v>
      </c>
      <c r="O259" s="224" t="s">
        <v>153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124MERCADO CENTRAL</v>
      </c>
      <c r="B260" s="214">
        <v>124</v>
      </c>
      <c r="C260" s="212" t="s">
        <v>230</v>
      </c>
      <c r="D260" s="243" t="s">
        <v>148</v>
      </c>
      <c r="E260" s="218">
        <v>1.25</v>
      </c>
      <c r="F260" s="218">
        <v>1.25</v>
      </c>
      <c r="G260" s="218">
        <v>1.25</v>
      </c>
      <c r="H260" s="218"/>
      <c r="I260" s="218"/>
      <c r="J260" s="218"/>
      <c r="K260" s="55"/>
      <c r="L260" s="57" t="str">
        <f t="shared" si="11"/>
        <v>133SANTA ROSA DE LIMA</v>
      </c>
      <c r="M260" s="213">
        <v>133</v>
      </c>
      <c r="N260" s="212" t="s">
        <v>199</v>
      </c>
      <c r="O260" s="224" t="s">
        <v>153</v>
      </c>
      <c r="P260" s="218">
        <v>3.7916666666666665</v>
      </c>
      <c r="Q260" s="218">
        <v>3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124SAN FRANCISCO GOTERA</v>
      </c>
      <c r="B261" s="214">
        <v>124</v>
      </c>
      <c r="C261" s="212" t="s">
        <v>183</v>
      </c>
      <c r="D261" s="243" t="s">
        <v>148</v>
      </c>
      <c r="E261" s="218">
        <v>1.25</v>
      </c>
      <c r="F261" s="218">
        <v>1.25</v>
      </c>
      <c r="G261" s="218">
        <v>1.25</v>
      </c>
      <c r="H261" s="218"/>
      <c r="I261" s="218"/>
      <c r="J261" s="218"/>
      <c r="K261" s="55"/>
      <c r="L261" s="57" t="str">
        <f t="shared" si="11"/>
        <v>134MERCADO CENTRAL</v>
      </c>
      <c r="M261" s="214">
        <v>134</v>
      </c>
      <c r="N261" s="212" t="s">
        <v>230</v>
      </c>
      <c r="O261" s="224" t="s">
        <v>154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124ZACATECOLUCA</v>
      </c>
      <c r="B262" s="213">
        <v>124</v>
      </c>
      <c r="C262" s="212" t="s">
        <v>181</v>
      </c>
      <c r="D262" s="243" t="s">
        <v>148</v>
      </c>
      <c r="E262" s="218">
        <v>1.2833333333333334</v>
      </c>
      <c r="F262" s="218">
        <v>1.25</v>
      </c>
      <c r="G262" s="218">
        <v>1.3</v>
      </c>
      <c r="H262" s="218"/>
      <c r="I262" s="218"/>
      <c r="J262" s="218"/>
      <c r="K262" s="55"/>
      <c r="L262" s="57" t="str">
        <f t="shared" si="11"/>
        <v>134SANTA ROSA DE LIMA</v>
      </c>
      <c r="M262" s="213">
        <v>134</v>
      </c>
      <c r="N262" s="212" t="s">
        <v>199</v>
      </c>
      <c r="O262" s="224" t="s">
        <v>154</v>
      </c>
      <c r="P262" s="218">
        <v>4.833333333333333</v>
      </c>
      <c r="Q262" s="218">
        <v>4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125MERCADO CENTRAL</v>
      </c>
      <c r="B263" s="214">
        <v>125</v>
      </c>
      <c r="C263" s="212" t="s">
        <v>230</v>
      </c>
      <c r="D263" s="243" t="s">
        <v>149</v>
      </c>
      <c r="E263" s="218">
        <v>1.35</v>
      </c>
      <c r="F263" s="218">
        <v>1.35</v>
      </c>
      <c r="G263" s="218">
        <v>1.35</v>
      </c>
      <c r="H263" s="218"/>
      <c r="I263" s="218"/>
      <c r="J263" s="218"/>
      <c r="K263" s="55"/>
      <c r="L263" s="57" t="str">
        <f t="shared" ref="L263:L326" si="14">+M263&amp;N263</f>
        <v>135MERCADO CENTRAL</v>
      </c>
      <c r="M263" s="214">
        <v>135</v>
      </c>
      <c r="N263" s="212" t="s">
        <v>230</v>
      </c>
      <c r="O263" s="224" t="s">
        <v>155</v>
      </c>
      <c r="P263" s="218">
        <v>1.5</v>
      </c>
      <c r="Q263" s="218">
        <v>1.5</v>
      </c>
      <c r="R263" s="218">
        <v>1.5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125SAN FRANCISCO GOTERA</v>
      </c>
      <c r="B264" s="214">
        <v>125</v>
      </c>
      <c r="C264" s="212" t="s">
        <v>183</v>
      </c>
      <c r="D264" s="243" t="s">
        <v>149</v>
      </c>
      <c r="E264" s="218">
        <v>1.7</v>
      </c>
      <c r="F264" s="218">
        <v>1.7</v>
      </c>
      <c r="G264" s="218">
        <v>1.7</v>
      </c>
      <c r="H264" s="218"/>
      <c r="I264" s="218"/>
      <c r="J264" s="218"/>
      <c r="K264" s="55"/>
      <c r="L264" s="57" t="str">
        <f t="shared" si="14"/>
        <v>135SONSONATE</v>
      </c>
      <c r="M264" s="213">
        <v>135</v>
      </c>
      <c r="N264" s="212" t="s">
        <v>176</v>
      </c>
      <c r="O264" s="224" t="s">
        <v>155</v>
      </c>
      <c r="P264" s="218">
        <v>1.5</v>
      </c>
      <c r="Q264" s="218">
        <v>1.5</v>
      </c>
      <c r="R264" s="218">
        <v>1.5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125ZACATECOLUCA</v>
      </c>
      <c r="B265" s="213">
        <v>125</v>
      </c>
      <c r="C265" s="212" t="s">
        <v>181</v>
      </c>
      <c r="D265" s="243" t="s">
        <v>149</v>
      </c>
      <c r="E265" s="218">
        <v>1.7</v>
      </c>
      <c r="F265" s="218">
        <v>1.7</v>
      </c>
      <c r="G265" s="218">
        <v>1.7</v>
      </c>
      <c r="H265" s="218"/>
      <c r="I265" s="218"/>
      <c r="J265" s="218"/>
      <c r="K265" s="55"/>
      <c r="L265" s="57" t="str">
        <f t="shared" si="14"/>
        <v>136TIENDONA</v>
      </c>
      <c r="M265" s="214">
        <v>136</v>
      </c>
      <c r="N265" s="212" t="s">
        <v>191</v>
      </c>
      <c r="O265" s="224" t="s">
        <v>224</v>
      </c>
      <c r="P265" s="218">
        <v>1.5</v>
      </c>
      <c r="Q265" s="218">
        <v>1.5</v>
      </c>
      <c r="R265" s="218">
        <v>1.5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126MERCADO CENTRAL</v>
      </c>
      <c r="B266" s="214">
        <v>126</v>
      </c>
      <c r="C266" s="212" t="s">
        <v>230</v>
      </c>
      <c r="D266" s="243" t="s">
        <v>272</v>
      </c>
      <c r="E266" s="218">
        <v>4.25</v>
      </c>
      <c r="F266" s="218">
        <v>4.25</v>
      </c>
      <c r="G266" s="218">
        <v>4.25</v>
      </c>
      <c r="H266" s="218"/>
      <c r="I266" s="218"/>
      <c r="J266" s="218"/>
      <c r="K266" s="55"/>
      <c r="L266" s="57" t="str">
        <f t="shared" si="14"/>
        <v>136MERCADO CENTRAL</v>
      </c>
      <c r="M266" s="214">
        <v>136</v>
      </c>
      <c r="N266" s="212" t="s">
        <v>230</v>
      </c>
      <c r="O266" s="224" t="s">
        <v>224</v>
      </c>
      <c r="P266" s="218">
        <v>2</v>
      </c>
      <c r="Q266" s="218">
        <v>2</v>
      </c>
      <c r="R266" s="218">
        <v>2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126SAN FRANCISCO GOTERA</v>
      </c>
      <c r="B267" s="214">
        <v>126</v>
      </c>
      <c r="C267" s="212" t="s">
        <v>183</v>
      </c>
      <c r="D267" s="243" t="s">
        <v>272</v>
      </c>
      <c r="E267" s="218">
        <v>4.5</v>
      </c>
      <c r="F267" s="218">
        <v>4.5</v>
      </c>
      <c r="G267" s="218">
        <v>4.5</v>
      </c>
      <c r="H267" s="218"/>
      <c r="I267" s="218"/>
      <c r="J267" s="218"/>
      <c r="K267" s="55"/>
      <c r="L267" s="57" t="str">
        <f t="shared" si="14"/>
        <v>136SONSONATE</v>
      </c>
      <c r="M267" s="214">
        <v>136</v>
      </c>
      <c r="N267" s="212" t="s">
        <v>176</v>
      </c>
      <c r="O267" s="224" t="s">
        <v>224</v>
      </c>
      <c r="P267" s="218">
        <v>1.75</v>
      </c>
      <c r="Q267" s="218">
        <v>1.75</v>
      </c>
      <c r="R267" s="218">
        <v>1.75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126ZACATECOLUCA</v>
      </c>
      <c r="B268" s="213">
        <v>126</v>
      </c>
      <c r="C268" s="212" t="s">
        <v>181</v>
      </c>
      <c r="D268" s="243" t="s">
        <v>272</v>
      </c>
      <c r="E268" s="218">
        <v>4.0142857142857142</v>
      </c>
      <c r="F268" s="218">
        <v>3.85</v>
      </c>
      <c r="G268" s="218">
        <v>4.25</v>
      </c>
      <c r="H268" s="218"/>
      <c r="I268" s="218"/>
      <c r="J268" s="218"/>
      <c r="K268" s="55"/>
      <c r="L268" s="57" t="str">
        <f t="shared" si="14"/>
        <v>136SANTA ROSA DE LIMA</v>
      </c>
      <c r="M268" s="213">
        <v>136</v>
      </c>
      <c r="N268" s="212" t="s">
        <v>199</v>
      </c>
      <c r="O268" s="224" t="s">
        <v>224</v>
      </c>
      <c r="P268" s="218">
        <v>1.9166666666666667</v>
      </c>
      <c r="Q268" s="218">
        <v>1.75</v>
      </c>
      <c r="R268" s="218">
        <v>2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127MERCADO CENTRAL</v>
      </c>
      <c r="B269" s="214">
        <v>127</v>
      </c>
      <c r="C269" s="212" t="s">
        <v>230</v>
      </c>
      <c r="D269" s="243" t="s">
        <v>273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137TIENDONA</v>
      </c>
      <c r="M269" s="214">
        <v>137</v>
      </c>
      <c r="N269" s="212" t="s">
        <v>191</v>
      </c>
      <c r="O269" s="224" t="s">
        <v>241</v>
      </c>
      <c r="P269" s="218">
        <v>3.25</v>
      </c>
      <c r="Q269" s="218">
        <v>3.25</v>
      </c>
      <c r="R269" s="218">
        <v>3.25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127ZACATECOLUCA</v>
      </c>
      <c r="B270" s="213">
        <v>127</v>
      </c>
      <c r="C270" s="212" t="s">
        <v>181</v>
      </c>
      <c r="D270" s="243" t="s">
        <v>273</v>
      </c>
      <c r="E270" s="218">
        <v>3.75</v>
      </c>
      <c r="F270" s="218">
        <v>3.65</v>
      </c>
      <c r="G270" s="218">
        <v>3.85</v>
      </c>
      <c r="H270" s="218"/>
      <c r="I270" s="218"/>
      <c r="J270" s="218"/>
      <c r="K270" s="55"/>
      <c r="L270" s="57" t="str">
        <f t="shared" si="14"/>
        <v>137MERCADO CENTRAL</v>
      </c>
      <c r="M270" s="214">
        <v>137</v>
      </c>
      <c r="N270" s="212" t="s">
        <v>230</v>
      </c>
      <c r="O270" s="224" t="s">
        <v>241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128MERCADO CENTRAL</v>
      </c>
      <c r="B271" s="214">
        <v>128</v>
      </c>
      <c r="C271" s="212" t="s">
        <v>230</v>
      </c>
      <c r="D271" s="243" t="s">
        <v>285</v>
      </c>
      <c r="E271" s="218">
        <v>46</v>
      </c>
      <c r="F271" s="218">
        <v>46</v>
      </c>
      <c r="G271" s="218">
        <v>46</v>
      </c>
      <c r="H271" s="218"/>
      <c r="I271" s="218"/>
      <c r="J271" s="218"/>
      <c r="K271" s="55"/>
      <c r="L271" s="57" t="str">
        <f t="shared" si="14"/>
        <v>137SANTA ROSA DE LIMA</v>
      </c>
      <c r="M271" s="213">
        <v>137</v>
      </c>
      <c r="N271" s="212" t="s">
        <v>199</v>
      </c>
      <c r="O271" s="224" t="s">
        <v>241</v>
      </c>
      <c r="P271" s="218">
        <v>3.25</v>
      </c>
      <c r="Q271" s="218">
        <v>3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128ZACATECOLUCA</v>
      </c>
      <c r="B272" s="213">
        <v>128</v>
      </c>
      <c r="C272" s="212" t="s">
        <v>181</v>
      </c>
      <c r="D272" s="243" t="s">
        <v>285</v>
      </c>
      <c r="E272" s="218">
        <v>44.25</v>
      </c>
      <c r="F272" s="218">
        <v>44</v>
      </c>
      <c r="G272" s="218">
        <v>45</v>
      </c>
      <c r="H272" s="218"/>
      <c r="I272" s="218"/>
      <c r="J272" s="218"/>
      <c r="K272" s="55"/>
      <c r="L272" s="57" t="str">
        <f t="shared" si="14"/>
        <v>138TIENDONA</v>
      </c>
      <c r="M272" s="214">
        <v>138</v>
      </c>
      <c r="N272" s="212" t="s">
        <v>191</v>
      </c>
      <c r="O272" s="224" t="s">
        <v>242</v>
      </c>
      <c r="P272" s="218">
        <v>5</v>
      </c>
      <c r="Q272" s="218">
        <v>5</v>
      </c>
      <c r="R272" s="218">
        <v>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129MERCADO CENTRAL</v>
      </c>
      <c r="B273" s="214">
        <v>129</v>
      </c>
      <c r="C273" s="212" t="s">
        <v>230</v>
      </c>
      <c r="D273" s="243" t="s">
        <v>286</v>
      </c>
      <c r="E273" s="218">
        <v>44</v>
      </c>
      <c r="F273" s="218">
        <v>44</v>
      </c>
      <c r="G273" s="218">
        <v>44</v>
      </c>
      <c r="H273" s="218"/>
      <c r="I273" s="218"/>
      <c r="J273" s="218"/>
      <c r="K273" s="55"/>
      <c r="L273" s="57" t="str">
        <f t="shared" si="14"/>
        <v>138MERCADO CENTRAL</v>
      </c>
      <c r="M273" s="214">
        <v>138</v>
      </c>
      <c r="N273" s="212" t="s">
        <v>230</v>
      </c>
      <c r="O273" s="224" t="s">
        <v>242</v>
      </c>
      <c r="P273" s="218">
        <v>6</v>
      </c>
      <c r="Q273" s="218">
        <v>6</v>
      </c>
      <c r="R273" s="218">
        <v>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129ZACATECOLUCA</v>
      </c>
      <c r="B274" s="213">
        <v>129</v>
      </c>
      <c r="C274" s="212" t="s">
        <v>181</v>
      </c>
      <c r="D274" s="243" t="s">
        <v>286</v>
      </c>
      <c r="E274" s="218">
        <v>42</v>
      </c>
      <c r="F274" s="218">
        <v>42</v>
      </c>
      <c r="G274" s="218">
        <v>42</v>
      </c>
      <c r="H274" s="218"/>
      <c r="I274" s="218"/>
      <c r="J274" s="218"/>
      <c r="K274" s="55"/>
      <c r="L274" s="57" t="str">
        <f t="shared" si="14"/>
        <v>138SONSONATE</v>
      </c>
      <c r="M274" s="214">
        <v>138</v>
      </c>
      <c r="N274" s="212" t="s">
        <v>176</v>
      </c>
      <c r="O274" s="224" t="s">
        <v>242</v>
      </c>
      <c r="P274" s="218">
        <v>6</v>
      </c>
      <c r="Q274" s="218">
        <v>6</v>
      </c>
      <c r="R274" s="218">
        <v>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130GERARDO BARRIOS </v>
      </c>
      <c r="B275" s="214">
        <v>130</v>
      </c>
      <c r="C275" s="212" t="s">
        <v>263</v>
      </c>
      <c r="D275" s="243" t="s">
        <v>151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138SANTA ROSA DE LIMA</v>
      </c>
      <c r="M275" s="213">
        <v>138</v>
      </c>
      <c r="N275" s="212" t="s">
        <v>199</v>
      </c>
      <c r="O275" s="224" t="s">
        <v>242</v>
      </c>
      <c r="P275" s="218">
        <v>4.166666666666667</v>
      </c>
      <c r="Q275" s="218">
        <v>4</v>
      </c>
      <c r="R275" s="218">
        <v>4.5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130MERCADO CENTRAL</v>
      </c>
      <c r="B276" s="214">
        <v>130</v>
      </c>
      <c r="C276" s="212" t="s">
        <v>230</v>
      </c>
      <c r="D276" s="243" t="s">
        <v>151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139TIENDONA</v>
      </c>
      <c r="M276" s="214">
        <v>139</v>
      </c>
      <c r="N276" s="212" t="s">
        <v>191</v>
      </c>
      <c r="O276" s="224" t="s">
        <v>243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130ZACATECOLUCA</v>
      </c>
      <c r="B277" s="213">
        <v>130</v>
      </c>
      <c r="C277" s="212" t="s">
        <v>181</v>
      </c>
      <c r="D277" s="243" t="s">
        <v>151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139MERCADO CENTRAL</v>
      </c>
      <c r="M277" s="213">
        <v>139</v>
      </c>
      <c r="N277" s="212" t="s">
        <v>230</v>
      </c>
      <c r="O277" s="224" t="s">
        <v>243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132GERARDO BARRIOS </v>
      </c>
      <c r="B278" s="214">
        <v>132</v>
      </c>
      <c r="C278" s="212" t="s">
        <v>263</v>
      </c>
      <c r="D278" s="243" t="s">
        <v>152</v>
      </c>
      <c r="E278" s="218">
        <v>2</v>
      </c>
      <c r="F278" s="218">
        <v>2</v>
      </c>
      <c r="G278" s="218">
        <v>2</v>
      </c>
      <c r="H278" s="218"/>
      <c r="I278" s="218"/>
      <c r="J278" s="218"/>
      <c r="K278" s="55"/>
      <c r="L278" s="57" t="str">
        <f t="shared" si="14"/>
        <v>140TIENDONA</v>
      </c>
      <c r="M278" s="214">
        <v>140</v>
      </c>
      <c r="N278" s="212" t="s">
        <v>191</v>
      </c>
      <c r="O278" s="224" t="s">
        <v>225</v>
      </c>
      <c r="P278" s="218">
        <v>7</v>
      </c>
      <c r="Q278" s="218">
        <v>7</v>
      </c>
      <c r="R278" s="218">
        <v>7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132MERCADO CENTRAL</v>
      </c>
      <c r="B279" s="214">
        <v>132</v>
      </c>
      <c r="C279" s="212" t="s">
        <v>230</v>
      </c>
      <c r="D279" s="243" t="s">
        <v>152</v>
      </c>
      <c r="E279" s="218">
        <v>2</v>
      </c>
      <c r="F279" s="218">
        <v>2</v>
      </c>
      <c r="G279" s="218">
        <v>2</v>
      </c>
      <c r="H279" s="218"/>
      <c r="I279" s="218"/>
      <c r="J279" s="218"/>
      <c r="K279" s="55"/>
      <c r="L279" s="57" t="str">
        <f t="shared" si="14"/>
        <v>140MERCADO CENTRAL</v>
      </c>
      <c r="M279" s="214">
        <v>140</v>
      </c>
      <c r="N279" s="212" t="s">
        <v>230</v>
      </c>
      <c r="O279" s="224" t="s">
        <v>225</v>
      </c>
      <c r="P279" s="218">
        <v>8</v>
      </c>
      <c r="Q279" s="218">
        <v>8</v>
      </c>
      <c r="R279" s="218">
        <v>8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132ZACATECOLUCA</v>
      </c>
      <c r="B280" s="213">
        <v>132</v>
      </c>
      <c r="C280" s="212" t="s">
        <v>181</v>
      </c>
      <c r="D280" s="243" t="s">
        <v>152</v>
      </c>
      <c r="E280" s="218">
        <v>2.5</v>
      </c>
      <c r="F280" s="218">
        <v>2.5</v>
      </c>
      <c r="G280" s="218">
        <v>2.5</v>
      </c>
      <c r="H280" s="218"/>
      <c r="I280" s="218"/>
      <c r="J280" s="218"/>
      <c r="K280" s="55"/>
      <c r="L280" s="57" t="str">
        <f t="shared" si="14"/>
        <v>140SONSONATE</v>
      </c>
      <c r="M280" s="214">
        <v>140</v>
      </c>
      <c r="N280" s="212" t="s">
        <v>176</v>
      </c>
      <c r="O280" s="224" t="s">
        <v>225</v>
      </c>
      <c r="P280" s="218">
        <v>8</v>
      </c>
      <c r="Q280" s="218">
        <v>8</v>
      </c>
      <c r="R280" s="218">
        <v>8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133GERARDO BARRIOS </v>
      </c>
      <c r="B281" s="214">
        <v>133</v>
      </c>
      <c r="C281" s="212" t="s">
        <v>263</v>
      </c>
      <c r="D281" s="243" t="s">
        <v>153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140SANTA ROSA DE LIMA</v>
      </c>
      <c r="M281" s="213">
        <v>140</v>
      </c>
      <c r="N281" s="212" t="s">
        <v>199</v>
      </c>
      <c r="O281" s="224" t="s">
        <v>225</v>
      </c>
      <c r="P281" s="218">
        <v>6</v>
      </c>
      <c r="Q281" s="218">
        <v>6</v>
      </c>
      <c r="R281" s="218">
        <v>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133MERCADO CENTRAL</v>
      </c>
      <c r="B282" s="214">
        <v>133</v>
      </c>
      <c r="C282" s="212" t="s">
        <v>230</v>
      </c>
      <c r="D282" s="243" t="s">
        <v>153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141TIENDONA</v>
      </c>
      <c r="M282" s="214">
        <v>141</v>
      </c>
      <c r="N282" s="212" t="s">
        <v>191</v>
      </c>
      <c r="O282" s="224" t="s">
        <v>244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133ZACATECOLUCA</v>
      </c>
      <c r="B283" s="213">
        <v>133</v>
      </c>
      <c r="C283" s="212" t="s">
        <v>181</v>
      </c>
      <c r="D283" s="243" t="s">
        <v>153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141MERCADO CENTRAL</v>
      </c>
      <c r="M283" s="214">
        <v>141</v>
      </c>
      <c r="N283" s="212" t="s">
        <v>230</v>
      </c>
      <c r="O283" s="224" t="s">
        <v>244</v>
      </c>
      <c r="P283" s="218">
        <v>5</v>
      </c>
      <c r="Q283" s="218">
        <v>5</v>
      </c>
      <c r="R283" s="218">
        <v>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134GERARDO BARRIOS </v>
      </c>
      <c r="B284" s="214">
        <v>134</v>
      </c>
      <c r="C284" s="212" t="s">
        <v>263</v>
      </c>
      <c r="D284" s="243" t="s">
        <v>154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141SANTA ROSA DE LIMA</v>
      </c>
      <c r="M284" s="213">
        <v>141</v>
      </c>
      <c r="N284" s="212" t="s">
        <v>199</v>
      </c>
      <c r="O284" s="224" t="s">
        <v>244</v>
      </c>
      <c r="P284" s="218">
        <v>4.5</v>
      </c>
      <c r="Q284" s="218">
        <v>4.5</v>
      </c>
      <c r="R284" s="218">
        <v>4.5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134MERCADO CENTRAL</v>
      </c>
      <c r="B285" s="214">
        <v>134</v>
      </c>
      <c r="C285" s="212" t="s">
        <v>230</v>
      </c>
      <c r="D285" s="243" t="s">
        <v>154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142TIENDONA</v>
      </c>
      <c r="M285" s="214">
        <v>142</v>
      </c>
      <c r="N285" s="212" t="s">
        <v>191</v>
      </c>
      <c r="O285" s="224" t="s">
        <v>226</v>
      </c>
      <c r="P285" s="218">
        <v>3.25</v>
      </c>
      <c r="Q285" s="218">
        <v>3.25</v>
      </c>
      <c r="R285" s="218">
        <v>3.25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134ZACATECOLUCA</v>
      </c>
      <c r="B286" s="213">
        <v>134</v>
      </c>
      <c r="C286" s="212" t="s">
        <v>181</v>
      </c>
      <c r="D286" s="243" t="s">
        <v>154</v>
      </c>
      <c r="E286" s="218">
        <v>5.75</v>
      </c>
      <c r="F286" s="218">
        <v>5.75</v>
      </c>
      <c r="G286" s="218">
        <v>5.75</v>
      </c>
      <c r="H286" s="218"/>
      <c r="I286" s="218"/>
      <c r="J286" s="218"/>
      <c r="K286" s="55"/>
      <c r="L286" s="57" t="str">
        <f t="shared" si="14"/>
        <v>142MERCADO CENTRAL</v>
      </c>
      <c r="M286" s="214">
        <v>142</v>
      </c>
      <c r="N286" s="212" t="s">
        <v>230</v>
      </c>
      <c r="O286" s="224" t="s">
        <v>226</v>
      </c>
      <c r="P286" s="218">
        <v>2.5</v>
      </c>
      <c r="Q286" s="218">
        <v>2.5</v>
      </c>
      <c r="R286" s="218">
        <v>2.5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135GERARDO BARRIOS </v>
      </c>
      <c r="B287" s="214">
        <v>135</v>
      </c>
      <c r="C287" s="212" t="s">
        <v>263</v>
      </c>
      <c r="D287" s="243" t="s">
        <v>155</v>
      </c>
      <c r="E287" s="218">
        <v>1.5</v>
      </c>
      <c r="F287" s="218">
        <v>1.5</v>
      </c>
      <c r="G287" s="218">
        <v>1.5</v>
      </c>
      <c r="H287" s="218"/>
      <c r="I287" s="218"/>
      <c r="J287" s="218"/>
      <c r="K287" s="55"/>
      <c r="L287" s="57" t="str">
        <f t="shared" si="14"/>
        <v>142SONSONATE</v>
      </c>
      <c r="M287" s="214">
        <v>142</v>
      </c>
      <c r="N287" s="212" t="s">
        <v>176</v>
      </c>
      <c r="O287" s="224" t="s">
        <v>226</v>
      </c>
      <c r="P287" s="218">
        <v>3.25</v>
      </c>
      <c r="Q287" s="218">
        <v>3.25</v>
      </c>
      <c r="R287" s="218">
        <v>3.25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135MERCADO CENTRAL</v>
      </c>
      <c r="B288" s="213">
        <v>135</v>
      </c>
      <c r="C288" s="212" t="s">
        <v>230</v>
      </c>
      <c r="D288" s="243" t="s">
        <v>155</v>
      </c>
      <c r="E288" s="218">
        <v>1.75</v>
      </c>
      <c r="F288" s="218">
        <v>1.75</v>
      </c>
      <c r="G288" s="218">
        <v>1.75</v>
      </c>
      <c r="H288" s="218"/>
      <c r="I288" s="218"/>
      <c r="J288" s="218"/>
      <c r="K288" s="55"/>
      <c r="L288" s="57" t="str">
        <f t="shared" si="14"/>
        <v>142SANTA ROSA DE LIMA</v>
      </c>
      <c r="M288" s="213">
        <v>142</v>
      </c>
      <c r="N288" s="212" t="s">
        <v>199</v>
      </c>
      <c r="O288" s="224" t="s">
        <v>226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136TIENDONA</v>
      </c>
      <c r="B289" s="213">
        <v>136</v>
      </c>
      <c r="C289" s="212" t="s">
        <v>191</v>
      </c>
      <c r="D289" s="243" t="s">
        <v>224</v>
      </c>
      <c r="E289" s="218">
        <v>1.5</v>
      </c>
      <c r="F289" s="218">
        <v>1.5</v>
      </c>
      <c r="G289" s="218">
        <v>1.5</v>
      </c>
      <c r="H289" s="218"/>
      <c r="I289" s="218"/>
      <c r="J289" s="218"/>
      <c r="K289" s="55"/>
      <c r="L289" s="57" t="str">
        <f t="shared" si="14"/>
        <v>143TIENDONA</v>
      </c>
      <c r="M289" s="214">
        <v>143</v>
      </c>
      <c r="N289" s="212" t="s">
        <v>191</v>
      </c>
      <c r="O289" s="224" t="s">
        <v>227</v>
      </c>
      <c r="P289" s="218">
        <v>2.5</v>
      </c>
      <c r="Q289" s="218">
        <v>2.5</v>
      </c>
      <c r="R289" s="218">
        <v>2.5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137TIENDONA</v>
      </c>
      <c r="B290" s="213">
        <v>137</v>
      </c>
      <c r="C290" s="212" t="s">
        <v>191</v>
      </c>
      <c r="D290" s="243" t="s">
        <v>241</v>
      </c>
      <c r="E290" s="218">
        <v>3.375</v>
      </c>
      <c r="F290" s="218">
        <v>3.25</v>
      </c>
      <c r="G290" s="218">
        <v>3.5</v>
      </c>
      <c r="H290" s="218"/>
      <c r="I290" s="218"/>
      <c r="J290" s="218"/>
      <c r="K290" s="55"/>
      <c r="L290" s="57" t="str">
        <f t="shared" si="14"/>
        <v>143MERCADO CENTRAL</v>
      </c>
      <c r="M290" s="214">
        <v>143</v>
      </c>
      <c r="N290" s="212" t="s">
        <v>230</v>
      </c>
      <c r="O290" s="224" t="s">
        <v>227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138TIENDONA</v>
      </c>
      <c r="B291" s="213">
        <v>138</v>
      </c>
      <c r="C291" s="212" t="s">
        <v>191</v>
      </c>
      <c r="D291" s="243" t="s">
        <v>242</v>
      </c>
      <c r="E291" s="218">
        <v>5</v>
      </c>
      <c r="F291" s="218">
        <v>5</v>
      </c>
      <c r="G291" s="218">
        <v>5</v>
      </c>
      <c r="H291" s="218"/>
      <c r="I291" s="218"/>
      <c r="J291" s="218"/>
      <c r="K291" s="55"/>
      <c r="L291" s="57" t="str">
        <f t="shared" si="14"/>
        <v>143SONSONATE</v>
      </c>
      <c r="M291" s="214">
        <v>143</v>
      </c>
      <c r="N291" s="212" t="s">
        <v>176</v>
      </c>
      <c r="O291" s="224" t="s">
        <v>227</v>
      </c>
      <c r="P291" s="218">
        <v>2.25</v>
      </c>
      <c r="Q291" s="218">
        <v>2.25</v>
      </c>
      <c r="R291" s="218">
        <v>2.25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139TIENDONA</v>
      </c>
      <c r="B292" s="213">
        <v>139</v>
      </c>
      <c r="C292" s="212" t="s">
        <v>191</v>
      </c>
      <c r="D292" s="243" t="s">
        <v>243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143SANTA ROSA DE LIMA</v>
      </c>
      <c r="M292" s="213">
        <v>143</v>
      </c>
      <c r="N292" s="212" t="s">
        <v>199</v>
      </c>
      <c r="O292" s="224" t="s">
        <v>227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140TIENDONA</v>
      </c>
      <c r="B293" s="213">
        <v>140</v>
      </c>
      <c r="C293" s="212" t="s">
        <v>191</v>
      </c>
      <c r="D293" s="243" t="s">
        <v>225</v>
      </c>
      <c r="E293" s="218">
        <v>7</v>
      </c>
      <c r="F293" s="218">
        <v>7</v>
      </c>
      <c r="G293" s="218">
        <v>7</v>
      </c>
      <c r="H293" s="218"/>
      <c r="I293" s="218"/>
      <c r="J293" s="218"/>
      <c r="K293" s="55"/>
      <c r="L293" s="57" t="str">
        <f t="shared" si="14"/>
        <v>145TIENDONA</v>
      </c>
      <c r="M293" s="214">
        <v>145</v>
      </c>
      <c r="N293" s="212" t="s">
        <v>191</v>
      </c>
      <c r="O293" s="224" t="s">
        <v>246</v>
      </c>
      <c r="P293" s="218">
        <v>4.5</v>
      </c>
      <c r="Q293" s="218">
        <v>4.5</v>
      </c>
      <c r="R293" s="218">
        <v>4.5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141TIENDONA</v>
      </c>
      <c r="B294" s="213">
        <v>141</v>
      </c>
      <c r="C294" s="212" t="s">
        <v>191</v>
      </c>
      <c r="D294" s="243" t="s">
        <v>244</v>
      </c>
      <c r="E294" s="218">
        <v>4.5</v>
      </c>
      <c r="F294" s="218">
        <v>4.5</v>
      </c>
      <c r="G294" s="218">
        <v>4.5</v>
      </c>
      <c r="H294" s="218"/>
      <c r="I294" s="218"/>
      <c r="J294" s="218"/>
      <c r="K294" s="55"/>
      <c r="L294" s="57" t="str">
        <f t="shared" si="14"/>
        <v>145MERCADO CENTRAL</v>
      </c>
      <c r="M294" s="213">
        <v>145</v>
      </c>
      <c r="N294" s="212" t="s">
        <v>230</v>
      </c>
      <c r="O294" s="224" t="s">
        <v>246</v>
      </c>
      <c r="P294" s="218">
        <v>5</v>
      </c>
      <c r="Q294" s="218">
        <v>5</v>
      </c>
      <c r="R294" s="218">
        <v>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142TIENDONA</v>
      </c>
      <c r="B295" s="213">
        <v>142</v>
      </c>
      <c r="C295" s="212" t="s">
        <v>191</v>
      </c>
      <c r="D295" s="243" t="s">
        <v>226</v>
      </c>
      <c r="E295" s="218">
        <v>3.25</v>
      </c>
      <c r="F295" s="218">
        <v>3.25</v>
      </c>
      <c r="G295" s="218">
        <v>3.25</v>
      </c>
      <c r="H295" s="218"/>
      <c r="I295" s="218"/>
      <c r="J295" s="218"/>
      <c r="K295" s="55"/>
      <c r="L295" s="57" t="str">
        <f t="shared" si="14"/>
        <v>146TIENDONA</v>
      </c>
      <c r="M295" s="214">
        <v>146</v>
      </c>
      <c r="N295" s="212" t="s">
        <v>191</v>
      </c>
      <c r="O295" s="224" t="s">
        <v>247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143TIENDONA</v>
      </c>
      <c r="B296" s="213">
        <v>143</v>
      </c>
      <c r="C296" s="212" t="s">
        <v>191</v>
      </c>
      <c r="D296" s="243" t="s">
        <v>227</v>
      </c>
      <c r="E296" s="218">
        <v>2.5</v>
      </c>
      <c r="F296" s="218">
        <v>2.5</v>
      </c>
      <c r="G296" s="218">
        <v>2.5</v>
      </c>
      <c r="H296" s="218"/>
      <c r="I296" s="218"/>
      <c r="J296" s="218"/>
      <c r="K296" s="55"/>
      <c r="L296" s="57" t="str">
        <f t="shared" si="14"/>
        <v>146MERCADO CENTRAL</v>
      </c>
      <c r="M296" s="213">
        <v>146</v>
      </c>
      <c r="N296" s="212" t="s">
        <v>230</v>
      </c>
      <c r="O296" s="224" t="s">
        <v>247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145TIENDONA</v>
      </c>
      <c r="B297" s="213">
        <v>145</v>
      </c>
      <c r="C297" s="212" t="s">
        <v>191</v>
      </c>
      <c r="D297" s="243" t="s">
        <v>246</v>
      </c>
      <c r="E297" s="218">
        <v>4.5</v>
      </c>
      <c r="F297" s="218">
        <v>4.5</v>
      </c>
      <c r="G297" s="218">
        <v>4.5</v>
      </c>
      <c r="H297" s="218"/>
      <c r="I297" s="218"/>
      <c r="J297" s="218"/>
      <c r="K297" s="55"/>
      <c r="L297" s="57" t="str">
        <f t="shared" si="14"/>
        <v>147TIENDONA</v>
      </c>
      <c r="M297" s="214">
        <v>147</v>
      </c>
      <c r="N297" s="212" t="s">
        <v>191</v>
      </c>
      <c r="O297" s="224" t="s">
        <v>228</v>
      </c>
      <c r="P297" s="218">
        <v>1.75</v>
      </c>
      <c r="Q297" s="218">
        <v>1.75</v>
      </c>
      <c r="R297" s="218">
        <v>1.75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146TIENDONA</v>
      </c>
      <c r="B298" s="213">
        <v>146</v>
      </c>
      <c r="C298" s="212" t="s">
        <v>191</v>
      </c>
      <c r="D298" s="243" t="s">
        <v>247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147MERCADO CENTRAL</v>
      </c>
      <c r="M298" s="214">
        <v>147</v>
      </c>
      <c r="N298" s="212" t="s">
        <v>230</v>
      </c>
      <c r="O298" s="224" t="s">
        <v>228</v>
      </c>
      <c r="P298" s="218">
        <v>2</v>
      </c>
      <c r="Q298" s="218">
        <v>2</v>
      </c>
      <c r="R298" s="218">
        <v>2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147TIENDONA</v>
      </c>
      <c r="B299" s="213">
        <v>147</v>
      </c>
      <c r="C299" s="212" t="s">
        <v>191</v>
      </c>
      <c r="D299" s="243" t="s">
        <v>228</v>
      </c>
      <c r="E299" s="218">
        <v>1.75</v>
      </c>
      <c r="F299" s="218">
        <v>1.75</v>
      </c>
      <c r="G299" s="218">
        <v>1.75</v>
      </c>
      <c r="H299" s="218"/>
      <c r="I299" s="218"/>
      <c r="J299" s="218"/>
      <c r="K299" s="55"/>
      <c r="L299" s="57" t="str">
        <f t="shared" si="14"/>
        <v>147SONSONATE</v>
      </c>
      <c r="M299" s="214">
        <v>147</v>
      </c>
      <c r="N299" s="212" t="s">
        <v>176</v>
      </c>
      <c r="O299" s="224" t="s">
        <v>228</v>
      </c>
      <c r="P299" s="218">
        <v>2.25</v>
      </c>
      <c r="Q299" s="218">
        <v>2.25</v>
      </c>
      <c r="R299" s="218">
        <v>2.25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148TIENDONA</v>
      </c>
      <c r="B300" s="213">
        <v>148</v>
      </c>
      <c r="C300" s="212" t="s">
        <v>191</v>
      </c>
      <c r="D300" s="243" t="s">
        <v>248</v>
      </c>
      <c r="E300" s="218">
        <v>5</v>
      </c>
      <c r="F300" s="218">
        <v>5</v>
      </c>
      <c r="G300" s="218">
        <v>5</v>
      </c>
      <c r="H300" s="218"/>
      <c r="I300" s="218"/>
      <c r="J300" s="218"/>
      <c r="K300" s="55"/>
      <c r="L300" s="57" t="str">
        <f t="shared" si="14"/>
        <v>147SANTA ROSA DE LIMA</v>
      </c>
      <c r="M300" s="213">
        <v>147</v>
      </c>
      <c r="N300" s="212" t="s">
        <v>199</v>
      </c>
      <c r="O300" s="224" t="s">
        <v>228</v>
      </c>
      <c r="P300" s="218">
        <v>2</v>
      </c>
      <c r="Q300" s="218">
        <v>2</v>
      </c>
      <c r="R300" s="218">
        <v>2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149TIENDONA</v>
      </c>
      <c r="B301" s="213">
        <v>149</v>
      </c>
      <c r="C301" s="212" t="s">
        <v>191</v>
      </c>
      <c r="D301" s="243" t="s">
        <v>249</v>
      </c>
      <c r="E301" s="218">
        <v>2.5</v>
      </c>
      <c r="F301" s="218">
        <v>2.5</v>
      </c>
      <c r="G301" s="218">
        <v>2.5</v>
      </c>
      <c r="H301" s="218"/>
      <c r="I301" s="218"/>
      <c r="J301" s="218"/>
      <c r="K301" s="55"/>
      <c r="L301" s="57" t="str">
        <f t="shared" si="14"/>
        <v>148TIENDONA</v>
      </c>
      <c r="M301" s="214">
        <v>148</v>
      </c>
      <c r="N301" s="212" t="s">
        <v>191</v>
      </c>
      <c r="O301" s="224" t="s">
        <v>248</v>
      </c>
      <c r="P301" s="218">
        <v>5</v>
      </c>
      <c r="Q301" s="218">
        <v>5</v>
      </c>
      <c r="R301" s="218">
        <v>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150TIENDONA</v>
      </c>
      <c r="B302" s="213">
        <v>150</v>
      </c>
      <c r="C302" s="212" t="s">
        <v>191</v>
      </c>
      <c r="D302" s="243" t="s">
        <v>229</v>
      </c>
      <c r="E302" s="218">
        <v>1.25</v>
      </c>
      <c r="F302" s="218">
        <v>1.25</v>
      </c>
      <c r="G302" s="218">
        <v>1.25</v>
      </c>
      <c r="H302" s="218"/>
      <c r="I302" s="218"/>
      <c r="J302" s="218"/>
      <c r="K302" s="55"/>
      <c r="L302" s="57" t="str">
        <f t="shared" si="14"/>
        <v>148MERCADO CENTRAL</v>
      </c>
      <c r="M302" s="214">
        <v>148</v>
      </c>
      <c r="N302" s="212" t="s">
        <v>230</v>
      </c>
      <c r="O302" s="224" t="s">
        <v>248</v>
      </c>
      <c r="P302" s="218">
        <v>6</v>
      </c>
      <c r="Q302" s="218">
        <v>6</v>
      </c>
      <c r="R302" s="218">
        <v>6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24"/>
      <c r="E303" s="218"/>
      <c r="F303" s="218"/>
      <c r="G303" s="218"/>
      <c r="H303" s="218"/>
      <c r="I303" s="218"/>
      <c r="J303" s="218"/>
      <c r="K303" s="55"/>
      <c r="L303" s="57" t="str">
        <f t="shared" si="14"/>
        <v>148SANTA ROSA DE LIMA</v>
      </c>
      <c r="M303" s="213">
        <v>148</v>
      </c>
      <c r="N303" s="212" t="s">
        <v>199</v>
      </c>
      <c r="O303" s="224" t="s">
        <v>248</v>
      </c>
      <c r="P303" s="218">
        <v>3.8333333333333335</v>
      </c>
      <c r="Q303" s="218">
        <v>3.5</v>
      </c>
      <c r="R303" s="218">
        <v>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4"/>
      <c r="E304" s="218"/>
      <c r="F304" s="218"/>
      <c r="G304" s="218"/>
      <c r="H304" s="218"/>
      <c r="I304" s="218"/>
      <c r="J304" s="218"/>
      <c r="K304" s="55"/>
      <c r="L304" s="57" t="str">
        <f t="shared" si="14"/>
        <v>149TIENDONA</v>
      </c>
      <c r="M304" s="214">
        <v>149</v>
      </c>
      <c r="N304" s="212" t="s">
        <v>191</v>
      </c>
      <c r="O304" s="224" t="s">
        <v>249</v>
      </c>
      <c r="P304" s="218">
        <v>2.5</v>
      </c>
      <c r="Q304" s="218">
        <v>2.5</v>
      </c>
      <c r="R304" s="218">
        <v>2.5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4"/>
      <c r="E305" s="218"/>
      <c r="F305" s="218"/>
      <c r="G305" s="218"/>
      <c r="H305" s="218"/>
      <c r="I305" s="218"/>
      <c r="J305" s="218"/>
      <c r="K305" s="55"/>
      <c r="L305" s="57" t="str">
        <f t="shared" si="14"/>
        <v>149MERCADO CENTRAL</v>
      </c>
      <c r="M305" s="214">
        <v>149</v>
      </c>
      <c r="N305" s="212" t="s">
        <v>230</v>
      </c>
      <c r="O305" s="224" t="s">
        <v>249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3"/>
      <c r="C306" s="212"/>
      <c r="D306" s="224"/>
      <c r="E306" s="218"/>
      <c r="F306" s="218"/>
      <c r="G306" s="218"/>
      <c r="H306" s="218"/>
      <c r="I306" s="218"/>
      <c r="J306" s="218"/>
      <c r="K306" s="55"/>
      <c r="L306" s="57" t="str">
        <f t="shared" si="14"/>
        <v>149SANTA ROSA DE LIMA</v>
      </c>
      <c r="M306" s="213">
        <v>149</v>
      </c>
      <c r="N306" s="212" t="s">
        <v>199</v>
      </c>
      <c r="O306" s="224" t="s">
        <v>249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4"/>
      <c r="E307" s="218"/>
      <c r="F307" s="218"/>
      <c r="G307" s="218"/>
      <c r="H307" s="218"/>
      <c r="I307" s="218"/>
      <c r="J307" s="218"/>
      <c r="K307" s="55"/>
      <c r="L307" s="57" t="str">
        <f t="shared" si="14"/>
        <v>150TIENDONA</v>
      </c>
      <c r="M307" s="214">
        <v>150</v>
      </c>
      <c r="N307" s="212" t="s">
        <v>191</v>
      </c>
      <c r="O307" s="224" t="s">
        <v>229</v>
      </c>
      <c r="P307" s="218">
        <v>1.25</v>
      </c>
      <c r="Q307" s="218">
        <v>1.25</v>
      </c>
      <c r="R307" s="218">
        <v>1.25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3"/>
      <c r="C308" s="212"/>
      <c r="D308" s="224"/>
      <c r="E308" s="218"/>
      <c r="F308" s="218"/>
      <c r="G308" s="218"/>
      <c r="H308" s="218"/>
      <c r="I308" s="218"/>
      <c r="J308" s="218"/>
      <c r="K308" s="55"/>
      <c r="L308" s="57" t="str">
        <f t="shared" si="14"/>
        <v>150MERCADO CENTRAL</v>
      </c>
      <c r="M308" s="213">
        <v>150</v>
      </c>
      <c r="N308" s="212" t="s">
        <v>230</v>
      </c>
      <c r="O308" s="224" t="s">
        <v>229</v>
      </c>
      <c r="P308" s="218">
        <v>1.5</v>
      </c>
      <c r="Q308" s="218">
        <v>1.5</v>
      </c>
      <c r="R308" s="218">
        <v>1.5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4"/>
      <c r="E309" s="218"/>
      <c r="F309" s="218"/>
      <c r="G309" s="218"/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4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3"/>
      <c r="C310" s="212"/>
      <c r="D310" s="224"/>
      <c r="E310" s="218"/>
      <c r="F310" s="218"/>
      <c r="G310" s="218"/>
      <c r="H310" s="218"/>
      <c r="I310" s="218"/>
      <c r="J310" s="218"/>
      <c r="K310" s="55"/>
      <c r="L310" s="57" t="str">
        <f t="shared" si="14"/>
        <v/>
      </c>
      <c r="M310" s="213"/>
      <c r="N310" s="212"/>
      <c r="O310" s="224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4"/>
      <c r="E311" s="218"/>
      <c r="F311" s="218"/>
      <c r="G311" s="218"/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4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24"/>
      <c r="E312" s="218"/>
      <c r="F312" s="218"/>
      <c r="G312" s="218"/>
      <c r="H312" s="218"/>
      <c r="I312" s="218"/>
      <c r="J312" s="218"/>
      <c r="K312" s="55"/>
      <c r="L312" s="57" t="str">
        <f t="shared" si="14"/>
        <v/>
      </c>
      <c r="M312" s="213"/>
      <c r="N312" s="212"/>
      <c r="O312" s="224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4"/>
      <c r="E313" s="218"/>
      <c r="F313" s="218"/>
      <c r="G313" s="218"/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4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4"/>
      <c r="E314" s="218"/>
      <c r="F314" s="218"/>
      <c r="G314" s="218"/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4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4"/>
      <c r="E315" s="218"/>
      <c r="F315" s="218"/>
      <c r="G315" s="218"/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4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4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4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4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4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4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3"/>
      <c r="N318" s="212"/>
      <c r="O318" s="224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4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4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24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24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4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4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4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4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24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3"/>
      <c r="N323" s="212"/>
      <c r="O323" s="224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4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4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4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4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4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4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4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24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24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24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3"/>
      <c r="C329" s="212"/>
      <c r="D329" s="224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3"/>
      <c r="N329" s="212"/>
      <c r="O329" s="224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4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4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4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24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3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4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3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4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3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4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3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4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3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4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3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4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3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4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3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4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3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4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3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4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3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4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3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4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3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4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3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4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3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4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23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3"/>
      <c r="N347" s="212"/>
      <c r="O347" s="224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3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4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3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4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3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4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3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4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3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4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3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4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3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4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3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4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3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4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3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4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3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4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3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4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3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4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3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4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3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4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3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24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3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4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3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4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3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4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3"/>
      <c r="C367" s="212"/>
      <c r="D367" s="223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3"/>
      <c r="N367" s="212"/>
      <c r="O367" s="224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3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4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3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4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3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4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3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4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3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4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3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4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3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4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3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4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3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4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3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4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3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4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3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4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3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4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3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4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3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4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3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4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4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4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3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4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3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4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3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4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3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4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3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4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3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4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3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3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3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3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3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3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3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3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3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3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3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3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3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3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3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3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3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3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3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3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3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3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3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3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53" zoomScale="80" zoomScaleNormal="80" workbookViewId="0">
      <selection activeCell="B303" sqref="B303:J30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3" t="s">
        <v>277</v>
      </c>
      <c r="E5" s="243" t="s">
        <v>278</v>
      </c>
      <c r="F5" s="243" t="s">
        <v>279</v>
      </c>
      <c r="G5" s="243" t="s">
        <v>280</v>
      </c>
      <c r="H5" s="243" t="s">
        <v>281</v>
      </c>
      <c r="I5" s="243" t="s">
        <v>282</v>
      </c>
    </row>
    <row r="6" spans="1:9">
      <c r="A6" s="243">
        <v>1</v>
      </c>
      <c r="B6" s="243" t="s">
        <v>263</v>
      </c>
      <c r="C6" s="243" t="s">
        <v>124</v>
      </c>
      <c r="D6" s="218">
        <v>42</v>
      </c>
      <c r="E6" s="218">
        <v>38</v>
      </c>
      <c r="F6" s="218">
        <v>68</v>
      </c>
      <c r="G6" s="218">
        <v>0.5</v>
      </c>
      <c r="H6" s="218">
        <v>0.5</v>
      </c>
      <c r="I6" s="218">
        <v>0.5</v>
      </c>
    </row>
    <row r="7" spans="1:9">
      <c r="A7" s="243">
        <v>1</v>
      </c>
      <c r="B7" s="243" t="s">
        <v>183</v>
      </c>
      <c r="C7" s="243" t="s">
        <v>124</v>
      </c>
      <c r="D7" s="218">
        <v>41.857142857142854</v>
      </c>
      <c r="E7" s="218">
        <v>40</v>
      </c>
      <c r="F7" s="218">
        <v>44</v>
      </c>
      <c r="G7" s="218">
        <v>0.51428571428571435</v>
      </c>
      <c r="H7" s="218">
        <v>0.5</v>
      </c>
      <c r="I7" s="218">
        <v>0.6</v>
      </c>
    </row>
    <row r="8" spans="1:9">
      <c r="A8" s="243">
        <v>1</v>
      </c>
      <c r="B8" s="243" t="s">
        <v>261</v>
      </c>
      <c r="C8" s="243" t="s">
        <v>124</v>
      </c>
      <c r="D8" s="218">
        <v>43</v>
      </c>
      <c r="E8" s="218">
        <v>43</v>
      </c>
      <c r="F8" s="218">
        <v>43</v>
      </c>
      <c r="G8" s="218">
        <v>0.53333333333333333</v>
      </c>
      <c r="H8" s="218">
        <v>0.5</v>
      </c>
      <c r="I8" s="218">
        <v>0.55000000000000004</v>
      </c>
    </row>
    <row r="9" spans="1:9">
      <c r="A9" s="243">
        <v>1</v>
      </c>
      <c r="B9" s="243" t="s">
        <v>181</v>
      </c>
      <c r="C9" s="243" t="s">
        <v>124</v>
      </c>
      <c r="D9" s="218">
        <v>40.5</v>
      </c>
      <c r="E9" s="218">
        <v>40</v>
      </c>
      <c r="F9" s="218">
        <v>42</v>
      </c>
      <c r="G9" s="218">
        <v>0.51249999999999996</v>
      </c>
      <c r="H9" s="218">
        <v>0.5</v>
      </c>
      <c r="I9" s="218">
        <v>0.55000000000000004</v>
      </c>
    </row>
    <row r="10" spans="1:9">
      <c r="A10" s="243">
        <v>1</v>
      </c>
      <c r="B10" s="243" t="s">
        <v>262</v>
      </c>
      <c r="C10" s="243" t="s">
        <v>124</v>
      </c>
      <c r="D10" s="218">
        <v>43</v>
      </c>
      <c r="E10" s="218">
        <v>43</v>
      </c>
      <c r="F10" s="218">
        <v>43</v>
      </c>
      <c r="G10" s="218">
        <v>0.5</v>
      </c>
      <c r="H10" s="218">
        <v>0.5</v>
      </c>
      <c r="I10" s="218">
        <v>0.5</v>
      </c>
    </row>
    <row r="11" spans="1:9">
      <c r="A11" s="243">
        <v>2</v>
      </c>
      <c r="B11" s="243" t="s">
        <v>263</v>
      </c>
      <c r="C11" s="243" t="s">
        <v>125</v>
      </c>
      <c r="D11" s="218">
        <v>38.666666666666664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3">
        <v>3</v>
      </c>
      <c r="B12" s="243" t="s">
        <v>263</v>
      </c>
      <c r="C12" s="243" t="s">
        <v>126</v>
      </c>
      <c r="D12" s="218">
        <v>55</v>
      </c>
      <c r="E12" s="218">
        <v>55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>
      <c r="A13" s="243">
        <v>4</v>
      </c>
      <c r="B13" s="243" t="s">
        <v>263</v>
      </c>
      <c r="C13" s="243" t="s">
        <v>127</v>
      </c>
      <c r="D13" s="218">
        <v>58.5</v>
      </c>
      <c r="E13" s="218">
        <v>55</v>
      </c>
      <c r="F13" s="218">
        <v>62</v>
      </c>
      <c r="G13" s="218">
        <v>0.71250000000000002</v>
      </c>
      <c r="H13" s="218">
        <v>0.65</v>
      </c>
      <c r="I13" s="218">
        <v>0.75</v>
      </c>
    </row>
    <row r="14" spans="1:9">
      <c r="A14" s="243">
        <v>4</v>
      </c>
      <c r="B14" s="243" t="s">
        <v>183</v>
      </c>
      <c r="C14" s="243" t="s">
        <v>127</v>
      </c>
      <c r="D14" s="218">
        <v>63.714285714285715</v>
      </c>
      <c r="E14" s="218">
        <v>60</v>
      </c>
      <c r="F14" s="218">
        <v>66</v>
      </c>
      <c r="G14" s="218">
        <v>0.75</v>
      </c>
      <c r="H14" s="218">
        <v>0.75</v>
      </c>
      <c r="I14" s="218">
        <v>0.75</v>
      </c>
    </row>
    <row r="15" spans="1:9">
      <c r="A15" s="243">
        <v>4</v>
      </c>
      <c r="B15" s="243" t="s">
        <v>261</v>
      </c>
      <c r="C15" s="243" t="s">
        <v>127</v>
      </c>
      <c r="D15" s="218">
        <v>58.5</v>
      </c>
      <c r="E15" s="218">
        <v>57</v>
      </c>
      <c r="F15" s="218">
        <v>60</v>
      </c>
      <c r="G15" s="218">
        <v>0.72499999999999998</v>
      </c>
      <c r="H15" s="218">
        <v>0.7</v>
      </c>
      <c r="I15" s="218">
        <v>0.75</v>
      </c>
    </row>
    <row r="16" spans="1:9">
      <c r="A16" s="243">
        <v>4</v>
      </c>
      <c r="B16" s="243" t="s">
        <v>181</v>
      </c>
      <c r="C16" s="243" t="s">
        <v>127</v>
      </c>
      <c r="D16" s="218">
        <v>64.833333333333329</v>
      </c>
      <c r="E16" s="218">
        <v>63</v>
      </c>
      <c r="F16" s="218">
        <v>68</v>
      </c>
      <c r="G16" s="218">
        <v>0.84999999999999987</v>
      </c>
      <c r="H16" s="218">
        <v>0.8</v>
      </c>
      <c r="I16" s="218">
        <v>0.9</v>
      </c>
    </row>
    <row r="17" spans="1:9">
      <c r="A17" s="243">
        <v>4</v>
      </c>
      <c r="B17" s="243" t="s">
        <v>262</v>
      </c>
      <c r="C17" s="243" t="s">
        <v>127</v>
      </c>
      <c r="D17" s="218">
        <v>66</v>
      </c>
      <c r="E17" s="218">
        <v>66</v>
      </c>
      <c r="F17" s="218">
        <v>66</v>
      </c>
      <c r="G17" s="218">
        <v>0.75</v>
      </c>
      <c r="H17" s="218">
        <v>0.75</v>
      </c>
      <c r="I17" s="218">
        <v>0.75</v>
      </c>
    </row>
    <row r="18" spans="1:9">
      <c r="A18" s="243">
        <v>5</v>
      </c>
      <c r="B18" s="243" t="s">
        <v>263</v>
      </c>
      <c r="C18" s="243" t="s">
        <v>131</v>
      </c>
      <c r="D18" s="218">
        <v>50</v>
      </c>
      <c r="E18" s="218">
        <v>50</v>
      </c>
      <c r="F18" s="218">
        <v>50</v>
      </c>
      <c r="G18" s="218">
        <v>0.66666666666666663</v>
      </c>
      <c r="H18" s="218">
        <v>0.6</v>
      </c>
      <c r="I18" s="218">
        <v>0.7</v>
      </c>
    </row>
    <row r="19" spans="1:9">
      <c r="A19" s="243">
        <v>6</v>
      </c>
      <c r="B19" s="243" t="s">
        <v>263</v>
      </c>
      <c r="C19" s="243" t="s">
        <v>128</v>
      </c>
      <c r="D19" s="218">
        <v>51.5</v>
      </c>
      <c r="E19" s="218">
        <v>50</v>
      </c>
      <c r="F19" s="218">
        <v>53</v>
      </c>
      <c r="G19" s="218">
        <v>0.66249999999999998</v>
      </c>
      <c r="H19" s="218">
        <v>0.6</v>
      </c>
      <c r="I19" s="218">
        <v>0.7</v>
      </c>
    </row>
    <row r="20" spans="1:9">
      <c r="A20" s="243">
        <v>6</v>
      </c>
      <c r="B20" s="243" t="s">
        <v>183</v>
      </c>
      <c r="C20" s="243" t="s">
        <v>128</v>
      </c>
      <c r="D20" s="218">
        <v>59.333333333333336</v>
      </c>
      <c r="E20" s="218">
        <v>58</v>
      </c>
      <c r="F20" s="218">
        <v>62</v>
      </c>
      <c r="G20" s="218">
        <v>0.73333333333333339</v>
      </c>
      <c r="H20" s="218">
        <v>0.65</v>
      </c>
      <c r="I20" s="218">
        <v>0.75</v>
      </c>
    </row>
    <row r="21" spans="1:9">
      <c r="A21" s="243">
        <v>6</v>
      </c>
      <c r="B21" s="243" t="s">
        <v>261</v>
      </c>
      <c r="C21" s="243" t="s">
        <v>128</v>
      </c>
      <c r="D21" s="218">
        <v>53.166666666666664</v>
      </c>
      <c r="E21" s="218">
        <v>52</v>
      </c>
      <c r="F21" s="218">
        <v>57</v>
      </c>
      <c r="G21" s="218">
        <v>0.66666666666666663</v>
      </c>
      <c r="H21" s="218">
        <v>0.65</v>
      </c>
      <c r="I21" s="218">
        <v>0.7</v>
      </c>
    </row>
    <row r="22" spans="1:9">
      <c r="A22" s="243">
        <v>6</v>
      </c>
      <c r="B22" s="243" t="s">
        <v>181</v>
      </c>
      <c r="C22" s="243" t="s">
        <v>128</v>
      </c>
      <c r="D22" s="218">
        <v>56.333333333333336</v>
      </c>
      <c r="E22" s="218">
        <v>55</v>
      </c>
      <c r="F22" s="218">
        <v>57</v>
      </c>
      <c r="G22" s="218">
        <v>0.75</v>
      </c>
      <c r="H22" s="218">
        <v>0.7</v>
      </c>
      <c r="I22" s="218">
        <v>0.8</v>
      </c>
    </row>
    <row r="23" spans="1:9">
      <c r="A23" s="243">
        <v>6</v>
      </c>
      <c r="B23" s="243" t="s">
        <v>262</v>
      </c>
      <c r="C23" s="243" t="s">
        <v>128</v>
      </c>
      <c r="D23" s="218">
        <v>60</v>
      </c>
      <c r="E23" s="218">
        <v>60</v>
      </c>
      <c r="F23" s="218">
        <v>60</v>
      </c>
      <c r="G23" s="218">
        <v>0.75</v>
      </c>
      <c r="H23" s="218">
        <v>0.75</v>
      </c>
      <c r="I23" s="218">
        <v>0.75</v>
      </c>
    </row>
    <row r="24" spans="1:9">
      <c r="A24" s="243">
        <v>7</v>
      </c>
      <c r="B24" s="243" t="s">
        <v>263</v>
      </c>
      <c r="C24" s="243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3">
        <v>7</v>
      </c>
      <c r="B25" s="243" t="s">
        <v>261</v>
      </c>
      <c r="C25" s="243" t="s">
        <v>169</v>
      </c>
      <c r="D25" s="218"/>
      <c r="E25" s="218"/>
      <c r="F25" s="218"/>
      <c r="G25" s="218">
        <v>1.3</v>
      </c>
      <c r="H25" s="218">
        <v>1.3</v>
      </c>
      <c r="I25" s="218">
        <v>1.3</v>
      </c>
    </row>
    <row r="26" spans="1:9">
      <c r="A26" s="243">
        <v>7</v>
      </c>
      <c r="B26" s="243" t="s">
        <v>181</v>
      </c>
      <c r="C26" s="243" t="s">
        <v>169</v>
      </c>
      <c r="D26" s="218">
        <v>100</v>
      </c>
      <c r="E26" s="218">
        <v>100</v>
      </c>
      <c r="F26" s="218">
        <v>100</v>
      </c>
      <c r="G26" s="218">
        <v>1.4</v>
      </c>
      <c r="H26" s="218">
        <v>1.3</v>
      </c>
      <c r="I26" s="218">
        <v>1.5</v>
      </c>
    </row>
    <row r="27" spans="1:9">
      <c r="A27" s="243">
        <v>8</v>
      </c>
      <c r="B27" s="243" t="s">
        <v>263</v>
      </c>
      <c r="C27" s="243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3">
        <v>8</v>
      </c>
      <c r="B28" s="243" t="s">
        <v>261</v>
      </c>
      <c r="C28" s="243" t="s">
        <v>170</v>
      </c>
      <c r="D28" s="218">
        <v>42</v>
      </c>
      <c r="E28" s="218">
        <v>40</v>
      </c>
      <c r="F28" s="218">
        <v>45</v>
      </c>
      <c r="G28" s="218">
        <v>0.55833333333333324</v>
      </c>
      <c r="H28" s="218">
        <v>0.55000000000000004</v>
      </c>
      <c r="I28" s="218">
        <v>0.6</v>
      </c>
    </row>
    <row r="29" spans="1:9">
      <c r="A29" s="243">
        <v>9</v>
      </c>
      <c r="B29" s="243" t="s">
        <v>263</v>
      </c>
      <c r="C29" s="243" t="s">
        <v>129</v>
      </c>
      <c r="D29" s="218">
        <v>19.666666666666668</v>
      </c>
      <c r="E29" s="218">
        <v>19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43">
        <v>9</v>
      </c>
      <c r="B30" s="243" t="s">
        <v>183</v>
      </c>
      <c r="C30" s="243" t="s">
        <v>129</v>
      </c>
      <c r="D30" s="218">
        <v>19.5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43">
        <v>9</v>
      </c>
      <c r="B31" s="243" t="s">
        <v>261</v>
      </c>
      <c r="C31" s="243" t="s">
        <v>129</v>
      </c>
      <c r="D31" s="218">
        <v>17.333333333333332</v>
      </c>
      <c r="E31" s="218">
        <v>17</v>
      </c>
      <c r="F31" s="218">
        <v>18</v>
      </c>
      <c r="G31" s="218">
        <v>0.22500000000000001</v>
      </c>
      <c r="H31" s="218">
        <v>0.2</v>
      </c>
      <c r="I31" s="218">
        <v>0.25</v>
      </c>
    </row>
    <row r="32" spans="1:9">
      <c r="A32" s="243">
        <v>9</v>
      </c>
      <c r="B32" s="243" t="s">
        <v>181</v>
      </c>
      <c r="C32" s="243" t="s">
        <v>129</v>
      </c>
      <c r="D32" s="218">
        <v>20</v>
      </c>
      <c r="E32" s="218">
        <v>19</v>
      </c>
      <c r="F32" s="218">
        <v>21</v>
      </c>
      <c r="G32" s="218">
        <v>0.25</v>
      </c>
      <c r="H32" s="218">
        <v>0.25</v>
      </c>
      <c r="I32" s="218">
        <v>0.25</v>
      </c>
    </row>
    <row r="33" spans="1:9">
      <c r="A33" s="243">
        <v>9</v>
      </c>
      <c r="B33" s="243" t="s">
        <v>262</v>
      </c>
      <c r="C33" s="243" t="s">
        <v>129</v>
      </c>
      <c r="D33" s="218">
        <v>20</v>
      </c>
      <c r="E33" s="218">
        <v>20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>
      <c r="A34" s="243">
        <v>10</v>
      </c>
      <c r="B34" s="243" t="s">
        <v>263</v>
      </c>
      <c r="C34" s="243" t="s">
        <v>264</v>
      </c>
      <c r="D34" s="218">
        <v>20.90909090909091</v>
      </c>
      <c r="E34" s="218">
        <v>20</v>
      </c>
      <c r="F34" s="218">
        <v>22</v>
      </c>
      <c r="G34" s="218">
        <v>0.29999999999999993</v>
      </c>
      <c r="H34" s="218">
        <v>0.3</v>
      </c>
      <c r="I34" s="218">
        <v>0.3</v>
      </c>
    </row>
    <row r="35" spans="1:9">
      <c r="A35" s="243">
        <v>10</v>
      </c>
      <c r="B35" s="243" t="s">
        <v>183</v>
      </c>
      <c r="C35" s="243" t="s">
        <v>264</v>
      </c>
      <c r="D35" s="218">
        <v>21.625</v>
      </c>
      <c r="E35" s="218">
        <v>19</v>
      </c>
      <c r="F35" s="218">
        <v>24</v>
      </c>
      <c r="G35" s="218">
        <v>0.25</v>
      </c>
      <c r="H35" s="218">
        <v>0.25</v>
      </c>
      <c r="I35" s="218">
        <v>0.25</v>
      </c>
    </row>
    <row r="36" spans="1:9">
      <c r="A36" s="243">
        <v>10</v>
      </c>
      <c r="B36" s="243" t="s">
        <v>261</v>
      </c>
      <c r="C36" s="243" t="s">
        <v>264</v>
      </c>
      <c r="D36" s="218">
        <v>20.333333333333332</v>
      </c>
      <c r="E36" s="218">
        <v>20</v>
      </c>
      <c r="F36" s="218">
        <v>21</v>
      </c>
      <c r="G36" s="218">
        <v>0.25</v>
      </c>
      <c r="H36" s="218">
        <v>0.25</v>
      </c>
      <c r="I36" s="218">
        <v>0.25</v>
      </c>
    </row>
    <row r="37" spans="1:9">
      <c r="A37" s="243">
        <v>10</v>
      </c>
      <c r="B37" s="243" t="s">
        <v>181</v>
      </c>
      <c r="C37" s="243" t="s">
        <v>264</v>
      </c>
      <c r="D37" s="218">
        <v>24.833333333333332</v>
      </c>
      <c r="E37" s="218">
        <v>23</v>
      </c>
      <c r="F37" s="218">
        <v>26</v>
      </c>
      <c r="G37" s="218">
        <v>0.32500000000000001</v>
      </c>
      <c r="H37" s="218">
        <v>0.3</v>
      </c>
      <c r="I37" s="218">
        <v>0.35</v>
      </c>
    </row>
    <row r="38" spans="1:9">
      <c r="A38" s="243">
        <v>10</v>
      </c>
      <c r="B38" s="243" t="s">
        <v>262</v>
      </c>
      <c r="C38" s="243" t="s">
        <v>264</v>
      </c>
      <c r="D38" s="218">
        <v>22</v>
      </c>
      <c r="E38" s="218">
        <v>22</v>
      </c>
      <c r="F38" s="218">
        <v>22</v>
      </c>
      <c r="G38" s="218">
        <v>0.25</v>
      </c>
      <c r="H38" s="218">
        <v>0.25</v>
      </c>
      <c r="I38" s="218">
        <v>0.25</v>
      </c>
    </row>
    <row r="39" spans="1:9">
      <c r="A39" s="243">
        <v>11</v>
      </c>
      <c r="B39" s="243" t="s">
        <v>191</v>
      </c>
      <c r="C39" s="243" t="s">
        <v>53</v>
      </c>
      <c r="D39" s="218">
        <v>15.5</v>
      </c>
      <c r="E39" s="218">
        <v>15</v>
      </c>
      <c r="F39" s="218">
        <v>16</v>
      </c>
      <c r="G39" s="218"/>
      <c r="H39" s="218"/>
      <c r="I39" s="218"/>
    </row>
    <row r="40" spans="1:9">
      <c r="A40" s="243">
        <v>11</v>
      </c>
      <c r="B40" s="243" t="s">
        <v>183</v>
      </c>
      <c r="C40" s="243" t="s">
        <v>53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>
      <c r="A41" s="243">
        <v>11</v>
      </c>
      <c r="B41" s="243" t="s">
        <v>181</v>
      </c>
      <c r="C41" s="243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3">
        <v>12</v>
      </c>
      <c r="B42" s="243" t="s">
        <v>191</v>
      </c>
      <c r="C42" s="243" t="s">
        <v>54</v>
      </c>
      <c r="D42" s="218">
        <v>18</v>
      </c>
      <c r="E42" s="218">
        <v>18</v>
      </c>
      <c r="F42" s="218">
        <v>18</v>
      </c>
      <c r="G42" s="218"/>
      <c r="H42" s="218"/>
      <c r="I42" s="218"/>
    </row>
    <row r="43" spans="1:9">
      <c r="A43" s="243">
        <v>12</v>
      </c>
      <c r="B43" s="243" t="s">
        <v>183</v>
      </c>
      <c r="C43" s="243" t="s">
        <v>54</v>
      </c>
      <c r="D43" s="218">
        <v>18</v>
      </c>
      <c r="E43" s="218">
        <v>18</v>
      </c>
      <c r="F43" s="218">
        <v>18</v>
      </c>
      <c r="G43" s="218"/>
      <c r="H43" s="218"/>
      <c r="I43" s="218"/>
    </row>
    <row r="44" spans="1:9">
      <c r="A44" s="243">
        <v>12</v>
      </c>
      <c r="B44" s="243" t="s">
        <v>181</v>
      </c>
      <c r="C44" s="243" t="s">
        <v>54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>
      <c r="A45" s="243">
        <v>13</v>
      </c>
      <c r="B45" s="243" t="s">
        <v>191</v>
      </c>
      <c r="C45" s="243" t="s">
        <v>55</v>
      </c>
      <c r="D45" s="218">
        <v>45</v>
      </c>
      <c r="E45" s="218">
        <v>45</v>
      </c>
      <c r="F45" s="218">
        <v>45</v>
      </c>
      <c r="G45" s="218"/>
      <c r="H45" s="218"/>
      <c r="I45" s="218"/>
    </row>
    <row r="46" spans="1:9">
      <c r="A46" s="243">
        <v>14</v>
      </c>
      <c r="B46" s="243" t="s">
        <v>191</v>
      </c>
      <c r="C46" s="243" t="s">
        <v>56</v>
      </c>
      <c r="D46" s="218">
        <v>12.625</v>
      </c>
      <c r="E46" s="218">
        <v>12</v>
      </c>
      <c r="F46" s="218">
        <v>14</v>
      </c>
      <c r="G46" s="218"/>
      <c r="H46" s="218"/>
      <c r="I46" s="218"/>
    </row>
    <row r="47" spans="1:9">
      <c r="A47" s="243">
        <v>14</v>
      </c>
      <c r="B47" s="243" t="s">
        <v>183</v>
      </c>
      <c r="C47" s="243" t="s">
        <v>56</v>
      </c>
      <c r="D47" s="218">
        <v>13</v>
      </c>
      <c r="E47" s="218">
        <v>13</v>
      </c>
      <c r="F47" s="218">
        <v>13</v>
      </c>
      <c r="G47" s="218"/>
      <c r="H47" s="218"/>
      <c r="I47" s="218"/>
    </row>
    <row r="48" spans="1:9">
      <c r="A48" s="243">
        <v>15</v>
      </c>
      <c r="B48" s="243" t="s">
        <v>191</v>
      </c>
      <c r="C48" s="243" t="s">
        <v>57</v>
      </c>
      <c r="D48" s="218">
        <v>25</v>
      </c>
      <c r="E48" s="218">
        <v>25</v>
      </c>
      <c r="F48" s="218">
        <v>25</v>
      </c>
      <c r="G48" s="218"/>
      <c r="H48" s="218"/>
      <c r="I48" s="218"/>
    </row>
    <row r="49" spans="1:9">
      <c r="A49" s="243">
        <v>17</v>
      </c>
      <c r="B49" s="243" t="s">
        <v>191</v>
      </c>
      <c r="C49" s="243" t="s">
        <v>59</v>
      </c>
      <c r="D49" s="218">
        <v>7.833333333333333</v>
      </c>
      <c r="E49" s="218">
        <v>7</v>
      </c>
      <c r="F49" s="218">
        <v>8</v>
      </c>
      <c r="G49" s="218"/>
      <c r="H49" s="218"/>
      <c r="I49" s="218"/>
    </row>
    <row r="50" spans="1:9">
      <c r="A50" s="243">
        <v>17</v>
      </c>
      <c r="B50" s="243" t="s">
        <v>183</v>
      </c>
      <c r="C50" s="243" t="s">
        <v>59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>
      <c r="A51" s="243">
        <v>18</v>
      </c>
      <c r="B51" s="243" t="s">
        <v>191</v>
      </c>
      <c r="C51" s="243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43">
        <v>19</v>
      </c>
      <c r="B52" s="243" t="s">
        <v>191</v>
      </c>
      <c r="C52" s="243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43">
        <v>20</v>
      </c>
      <c r="B53" s="243" t="s">
        <v>191</v>
      </c>
      <c r="C53" s="243" t="s">
        <v>61</v>
      </c>
      <c r="D53" s="218">
        <v>23.875</v>
      </c>
      <c r="E53" s="218">
        <v>23</v>
      </c>
      <c r="F53" s="218">
        <v>24</v>
      </c>
      <c r="G53" s="218"/>
      <c r="H53" s="218"/>
      <c r="I53" s="218"/>
    </row>
    <row r="54" spans="1:9">
      <c r="A54" s="243">
        <v>20</v>
      </c>
      <c r="B54" s="243" t="s">
        <v>183</v>
      </c>
      <c r="C54" s="243" t="s">
        <v>61</v>
      </c>
      <c r="D54" s="218">
        <v>26</v>
      </c>
      <c r="E54" s="218">
        <v>26</v>
      </c>
      <c r="F54" s="218">
        <v>26</v>
      </c>
      <c r="G54" s="218"/>
      <c r="H54" s="218"/>
      <c r="I54" s="218"/>
    </row>
    <row r="55" spans="1:9">
      <c r="A55" s="243">
        <v>20</v>
      </c>
      <c r="B55" s="243" t="s">
        <v>181</v>
      </c>
      <c r="C55" s="243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>
      <c r="A56" s="243">
        <v>21</v>
      </c>
      <c r="B56" s="243" t="s">
        <v>191</v>
      </c>
      <c r="C56" s="243" t="s">
        <v>62</v>
      </c>
      <c r="D56" s="218">
        <v>21.875</v>
      </c>
      <c r="E56" s="218">
        <v>21</v>
      </c>
      <c r="F56" s="218">
        <v>22</v>
      </c>
      <c r="G56" s="218"/>
      <c r="H56" s="218"/>
      <c r="I56" s="218"/>
    </row>
    <row r="57" spans="1:9">
      <c r="A57" s="243">
        <v>22</v>
      </c>
      <c r="B57" s="243" t="s">
        <v>191</v>
      </c>
      <c r="C57" s="243" t="s">
        <v>266</v>
      </c>
      <c r="D57" s="218">
        <v>24.875</v>
      </c>
      <c r="E57" s="218">
        <v>24</v>
      </c>
      <c r="F57" s="218">
        <v>25</v>
      </c>
      <c r="G57" s="218"/>
      <c r="H57" s="218"/>
      <c r="I57" s="218"/>
    </row>
    <row r="58" spans="1:9">
      <c r="A58" s="243">
        <v>22</v>
      </c>
      <c r="B58" s="243" t="s">
        <v>183</v>
      </c>
      <c r="C58" s="243" t="s">
        <v>266</v>
      </c>
      <c r="D58" s="218">
        <v>24</v>
      </c>
      <c r="E58" s="218">
        <v>24</v>
      </c>
      <c r="F58" s="218">
        <v>24</v>
      </c>
      <c r="G58" s="218"/>
      <c r="H58" s="218"/>
      <c r="I58" s="218"/>
    </row>
    <row r="59" spans="1:9">
      <c r="A59" s="243">
        <v>22</v>
      </c>
      <c r="B59" s="243" t="s">
        <v>181</v>
      </c>
      <c r="C59" s="243" t="s">
        <v>266</v>
      </c>
      <c r="D59" s="218">
        <v>28</v>
      </c>
      <c r="E59" s="218">
        <v>28</v>
      </c>
      <c r="F59" s="218">
        <v>28</v>
      </c>
      <c r="G59" s="218"/>
      <c r="H59" s="218"/>
      <c r="I59" s="218"/>
    </row>
    <row r="60" spans="1:9">
      <c r="A60" s="243">
        <v>23</v>
      </c>
      <c r="B60" s="243" t="s">
        <v>191</v>
      </c>
      <c r="C60" s="243" t="s">
        <v>64</v>
      </c>
      <c r="D60" s="218">
        <v>14</v>
      </c>
      <c r="E60" s="218">
        <v>14</v>
      </c>
      <c r="F60" s="218">
        <v>14</v>
      </c>
      <c r="G60" s="218"/>
      <c r="H60" s="218"/>
      <c r="I60" s="218"/>
    </row>
    <row r="61" spans="1:9">
      <c r="A61" s="243">
        <v>24</v>
      </c>
      <c r="B61" s="243" t="s">
        <v>191</v>
      </c>
      <c r="C61" s="243" t="s">
        <v>65</v>
      </c>
      <c r="D61" s="218">
        <v>34.200000000000003</v>
      </c>
      <c r="E61" s="218">
        <v>33</v>
      </c>
      <c r="F61" s="218">
        <v>35</v>
      </c>
      <c r="G61" s="218"/>
      <c r="H61" s="218"/>
      <c r="I61" s="218"/>
    </row>
    <row r="62" spans="1:9">
      <c r="A62" s="243">
        <v>24</v>
      </c>
      <c r="B62" s="243" t="s">
        <v>183</v>
      </c>
      <c r="C62" s="243" t="s">
        <v>65</v>
      </c>
      <c r="D62" s="218">
        <v>34</v>
      </c>
      <c r="E62" s="218">
        <v>34</v>
      </c>
      <c r="F62" s="218">
        <v>34</v>
      </c>
      <c r="G62" s="218"/>
      <c r="H62" s="218"/>
      <c r="I62" s="218"/>
    </row>
    <row r="63" spans="1:9">
      <c r="A63" s="243">
        <v>25</v>
      </c>
      <c r="B63" s="243" t="s">
        <v>191</v>
      </c>
      <c r="C63" s="243" t="s">
        <v>66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43">
        <v>25</v>
      </c>
      <c r="B64" s="243" t="s">
        <v>183</v>
      </c>
      <c r="C64" s="243" t="s">
        <v>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3">
        <v>25</v>
      </c>
      <c r="B65" s="243" t="s">
        <v>181</v>
      </c>
      <c r="C65" s="243" t="s">
        <v>66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43">
        <v>26</v>
      </c>
      <c r="B66" s="243" t="s">
        <v>191</v>
      </c>
      <c r="C66" s="243" t="s">
        <v>67</v>
      </c>
      <c r="D66" s="218">
        <v>17.571428571428573</v>
      </c>
      <c r="E66" s="218">
        <v>16</v>
      </c>
      <c r="F66" s="218">
        <v>18</v>
      </c>
      <c r="G66" s="218"/>
      <c r="H66" s="218"/>
      <c r="I66" s="218"/>
    </row>
    <row r="67" spans="1:9">
      <c r="A67" s="243">
        <v>26</v>
      </c>
      <c r="B67" s="243" t="s">
        <v>183</v>
      </c>
      <c r="C67" s="243" t="s">
        <v>67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>
      <c r="A68" s="243">
        <v>26</v>
      </c>
      <c r="B68" s="243" t="s">
        <v>181</v>
      </c>
      <c r="C68" s="243" t="s">
        <v>67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43">
        <v>27</v>
      </c>
      <c r="B69" s="243" t="s">
        <v>191</v>
      </c>
      <c r="C69" s="243" t="s">
        <v>68</v>
      </c>
      <c r="D69" s="218">
        <v>8.75</v>
      </c>
      <c r="E69" s="218">
        <v>8</v>
      </c>
      <c r="F69" s="218">
        <v>9</v>
      </c>
      <c r="G69" s="218"/>
      <c r="H69" s="218"/>
      <c r="I69" s="218"/>
    </row>
    <row r="70" spans="1:9">
      <c r="A70" s="243">
        <v>27</v>
      </c>
      <c r="B70" s="243" t="s">
        <v>183</v>
      </c>
      <c r="C70" s="243" t="s">
        <v>68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43">
        <v>27</v>
      </c>
      <c r="B71" s="243" t="s">
        <v>181</v>
      </c>
      <c r="C71" s="243" t="s">
        <v>68</v>
      </c>
      <c r="D71" s="218">
        <v>15</v>
      </c>
      <c r="E71" s="218">
        <v>15</v>
      </c>
      <c r="F71" s="218">
        <v>15</v>
      </c>
      <c r="G71" s="218"/>
      <c r="H71" s="218"/>
      <c r="I71" s="218"/>
    </row>
    <row r="72" spans="1:9">
      <c r="A72" s="243">
        <v>28</v>
      </c>
      <c r="B72" s="243" t="s">
        <v>191</v>
      </c>
      <c r="C72" s="243" t="s">
        <v>69</v>
      </c>
      <c r="D72" s="218">
        <v>19</v>
      </c>
      <c r="E72" s="218">
        <v>18</v>
      </c>
      <c r="F72" s="218">
        <v>20</v>
      </c>
      <c r="G72" s="218"/>
      <c r="H72" s="218"/>
      <c r="I72" s="218"/>
    </row>
    <row r="73" spans="1:9">
      <c r="A73" s="243">
        <v>28</v>
      </c>
      <c r="B73" s="243" t="s">
        <v>181</v>
      </c>
      <c r="C73" s="243" t="s">
        <v>69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43">
        <v>29</v>
      </c>
      <c r="B74" s="243" t="s">
        <v>191</v>
      </c>
      <c r="C74" s="243" t="s">
        <v>70</v>
      </c>
      <c r="D74" s="218">
        <v>16</v>
      </c>
      <c r="E74" s="218">
        <v>16</v>
      </c>
      <c r="F74" s="218">
        <v>16</v>
      </c>
      <c r="G74" s="218"/>
      <c r="H74" s="218"/>
      <c r="I74" s="218"/>
    </row>
    <row r="75" spans="1:9">
      <c r="A75" s="243">
        <v>30</v>
      </c>
      <c r="B75" s="243" t="s">
        <v>191</v>
      </c>
      <c r="C75" s="243" t="s">
        <v>70</v>
      </c>
      <c r="D75" s="218">
        <v>45</v>
      </c>
      <c r="E75" s="218">
        <v>45</v>
      </c>
      <c r="F75" s="218">
        <v>45</v>
      </c>
      <c r="G75" s="218"/>
      <c r="H75" s="218"/>
      <c r="I75" s="218"/>
    </row>
    <row r="76" spans="1:9">
      <c r="A76" s="243">
        <v>31</v>
      </c>
      <c r="B76" s="243" t="s">
        <v>191</v>
      </c>
      <c r="C76" s="243" t="s">
        <v>71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43">
        <v>31</v>
      </c>
      <c r="B77" s="243" t="s">
        <v>183</v>
      </c>
      <c r="C77" s="243" t="s">
        <v>71</v>
      </c>
      <c r="D77" s="218">
        <v>9</v>
      </c>
      <c r="E77" s="218">
        <v>9</v>
      </c>
      <c r="F77" s="218">
        <v>9</v>
      </c>
      <c r="G77" s="218"/>
      <c r="H77" s="218"/>
      <c r="I77" s="218"/>
    </row>
    <row r="78" spans="1:9">
      <c r="A78" s="243">
        <v>31</v>
      </c>
      <c r="B78" s="243" t="s">
        <v>181</v>
      </c>
      <c r="C78" s="243" t="s">
        <v>71</v>
      </c>
      <c r="D78" s="218">
        <v>8</v>
      </c>
      <c r="E78" s="218">
        <v>8</v>
      </c>
      <c r="F78" s="218">
        <v>8</v>
      </c>
      <c r="G78" s="218"/>
      <c r="H78" s="218"/>
      <c r="I78" s="218"/>
    </row>
    <row r="79" spans="1:9">
      <c r="A79" s="243">
        <v>32</v>
      </c>
      <c r="B79" s="243" t="s">
        <v>191</v>
      </c>
      <c r="C79" s="243" t="s">
        <v>72</v>
      </c>
      <c r="D79" s="218">
        <v>8</v>
      </c>
      <c r="E79" s="218">
        <v>8</v>
      </c>
      <c r="F79" s="218">
        <v>8</v>
      </c>
      <c r="G79" s="218"/>
      <c r="H79" s="218"/>
      <c r="I79" s="218"/>
    </row>
    <row r="80" spans="1:9">
      <c r="A80" s="243">
        <v>33</v>
      </c>
      <c r="B80" s="243" t="s">
        <v>191</v>
      </c>
      <c r="C80" s="243" t="s">
        <v>73</v>
      </c>
      <c r="D80" s="218">
        <v>20</v>
      </c>
      <c r="E80" s="218">
        <v>20</v>
      </c>
      <c r="F80" s="218">
        <v>20</v>
      </c>
      <c r="G80" s="218"/>
      <c r="H80" s="218"/>
      <c r="I80" s="218"/>
    </row>
    <row r="81" spans="1:9">
      <c r="A81" s="243">
        <v>33</v>
      </c>
      <c r="B81" s="243" t="s">
        <v>183</v>
      </c>
      <c r="C81" s="243" t="s">
        <v>73</v>
      </c>
      <c r="D81" s="218">
        <v>22</v>
      </c>
      <c r="E81" s="218">
        <v>22</v>
      </c>
      <c r="F81" s="218">
        <v>22</v>
      </c>
      <c r="G81" s="218"/>
      <c r="H81" s="218"/>
      <c r="I81" s="218"/>
    </row>
    <row r="82" spans="1:9">
      <c r="A82" s="243">
        <v>34</v>
      </c>
      <c r="B82" s="243" t="s">
        <v>191</v>
      </c>
      <c r="C82" s="243" t="s">
        <v>74</v>
      </c>
      <c r="D82" s="218">
        <v>8</v>
      </c>
      <c r="E82" s="218">
        <v>8</v>
      </c>
      <c r="F82" s="218">
        <v>8</v>
      </c>
      <c r="G82" s="218"/>
      <c r="H82" s="218"/>
      <c r="I82" s="218"/>
    </row>
    <row r="83" spans="1:9">
      <c r="A83" s="243">
        <v>34</v>
      </c>
      <c r="B83" s="243" t="s">
        <v>183</v>
      </c>
      <c r="C83" s="243" t="s">
        <v>74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3">
        <v>36</v>
      </c>
      <c r="B84" s="243" t="s">
        <v>191</v>
      </c>
      <c r="C84" s="243" t="s">
        <v>139</v>
      </c>
      <c r="D84" s="218">
        <v>60</v>
      </c>
      <c r="E84" s="218">
        <v>60</v>
      </c>
      <c r="F84" s="218">
        <v>60</v>
      </c>
      <c r="G84" s="218"/>
      <c r="H84" s="218"/>
      <c r="I84" s="218"/>
    </row>
    <row r="85" spans="1:9">
      <c r="A85" s="243">
        <v>37</v>
      </c>
      <c r="B85" s="243" t="s">
        <v>191</v>
      </c>
      <c r="C85" s="243" t="s">
        <v>75</v>
      </c>
      <c r="D85" s="218">
        <v>80</v>
      </c>
      <c r="E85" s="218">
        <v>80</v>
      </c>
      <c r="F85" s="218">
        <v>80</v>
      </c>
      <c r="G85" s="218"/>
      <c r="H85" s="218"/>
      <c r="I85" s="218"/>
    </row>
    <row r="86" spans="1:9">
      <c r="A86" s="243">
        <v>37</v>
      </c>
      <c r="B86" s="243" t="s">
        <v>183</v>
      </c>
      <c r="C86" s="243" t="s">
        <v>75</v>
      </c>
      <c r="D86" s="218">
        <v>150</v>
      </c>
      <c r="E86" s="218">
        <v>150</v>
      </c>
      <c r="F86" s="218">
        <v>150</v>
      </c>
      <c r="G86" s="218"/>
      <c r="H86" s="218"/>
      <c r="I86" s="218"/>
    </row>
    <row r="87" spans="1:9">
      <c r="A87" s="243">
        <v>38</v>
      </c>
      <c r="B87" s="243" t="s">
        <v>191</v>
      </c>
      <c r="C87" s="243" t="s">
        <v>76</v>
      </c>
      <c r="D87" s="218">
        <v>60</v>
      </c>
      <c r="E87" s="218">
        <v>60</v>
      </c>
      <c r="F87" s="218">
        <v>60</v>
      </c>
      <c r="G87" s="218"/>
      <c r="H87" s="218"/>
      <c r="I87" s="218"/>
    </row>
    <row r="88" spans="1:9">
      <c r="A88" s="243">
        <v>38</v>
      </c>
      <c r="B88" s="243" t="s">
        <v>183</v>
      </c>
      <c r="C88" s="243" t="s">
        <v>76</v>
      </c>
      <c r="D88" s="218">
        <v>100</v>
      </c>
      <c r="E88" s="218">
        <v>100</v>
      </c>
      <c r="F88" s="218">
        <v>100</v>
      </c>
      <c r="G88" s="218"/>
      <c r="H88" s="218"/>
      <c r="I88" s="218"/>
    </row>
    <row r="89" spans="1:9">
      <c r="A89" s="243">
        <v>38</v>
      </c>
      <c r="B89" s="243" t="s">
        <v>181</v>
      </c>
      <c r="C89" s="243" t="s">
        <v>76</v>
      </c>
      <c r="D89" s="218">
        <v>80</v>
      </c>
      <c r="E89" s="218">
        <v>80</v>
      </c>
      <c r="F89" s="218">
        <v>80</v>
      </c>
      <c r="G89" s="218"/>
      <c r="H89" s="218"/>
      <c r="I89" s="218"/>
    </row>
    <row r="90" spans="1:9">
      <c r="A90" s="243">
        <v>39</v>
      </c>
      <c r="B90" s="243" t="s">
        <v>191</v>
      </c>
      <c r="C90" s="243" t="s">
        <v>77</v>
      </c>
      <c r="D90" s="218">
        <v>31.6</v>
      </c>
      <c r="E90" s="218">
        <v>30</v>
      </c>
      <c r="F90" s="218">
        <v>32</v>
      </c>
      <c r="G90" s="218"/>
      <c r="H90" s="218"/>
      <c r="I90" s="218"/>
    </row>
    <row r="91" spans="1:9">
      <c r="A91" s="243">
        <v>40</v>
      </c>
      <c r="B91" s="243" t="s">
        <v>191</v>
      </c>
      <c r="C91" s="243" t="s">
        <v>78</v>
      </c>
      <c r="D91" s="218">
        <v>37.75</v>
      </c>
      <c r="E91" s="218">
        <v>37</v>
      </c>
      <c r="F91" s="218">
        <v>38</v>
      </c>
      <c r="G91" s="218"/>
      <c r="H91" s="218"/>
      <c r="I91" s="218"/>
    </row>
    <row r="92" spans="1:9">
      <c r="A92" s="243">
        <v>40</v>
      </c>
      <c r="B92" s="243" t="s">
        <v>183</v>
      </c>
      <c r="C92" s="243" t="s">
        <v>78</v>
      </c>
      <c r="D92" s="218">
        <v>36</v>
      </c>
      <c r="E92" s="218">
        <v>36</v>
      </c>
      <c r="F92" s="218">
        <v>36</v>
      </c>
      <c r="G92" s="218"/>
      <c r="H92" s="218"/>
      <c r="I92" s="218"/>
    </row>
    <row r="93" spans="1:9">
      <c r="A93" s="243">
        <v>40</v>
      </c>
      <c r="B93" s="243" t="s">
        <v>181</v>
      </c>
      <c r="C93" s="243" t="s">
        <v>78</v>
      </c>
      <c r="D93" s="218">
        <v>36</v>
      </c>
      <c r="E93" s="218">
        <v>36</v>
      </c>
      <c r="F93" s="218">
        <v>36</v>
      </c>
      <c r="G93" s="218"/>
      <c r="H93" s="218"/>
      <c r="I93" s="218"/>
    </row>
    <row r="94" spans="1:9">
      <c r="A94" s="243">
        <v>41</v>
      </c>
      <c r="B94" s="243" t="s">
        <v>191</v>
      </c>
      <c r="C94" s="243" t="s">
        <v>79</v>
      </c>
      <c r="D94" s="218">
        <v>34.75</v>
      </c>
      <c r="E94" s="218">
        <v>32</v>
      </c>
      <c r="F94" s="218">
        <v>36</v>
      </c>
      <c r="G94" s="218"/>
      <c r="H94" s="218"/>
      <c r="I94" s="218"/>
    </row>
    <row r="95" spans="1:9">
      <c r="A95" s="243">
        <v>42</v>
      </c>
      <c r="B95" s="243" t="s">
        <v>191</v>
      </c>
      <c r="C95" s="243" t="s">
        <v>80</v>
      </c>
      <c r="D95" s="218">
        <v>30</v>
      </c>
      <c r="E95" s="218">
        <v>30</v>
      </c>
      <c r="F95" s="218">
        <v>30</v>
      </c>
      <c r="G95" s="218"/>
      <c r="H95" s="218"/>
      <c r="I95" s="218"/>
    </row>
    <row r="96" spans="1:9">
      <c r="A96" s="243">
        <v>42</v>
      </c>
      <c r="B96" s="243" t="s">
        <v>183</v>
      </c>
      <c r="C96" s="243" t="s">
        <v>80</v>
      </c>
      <c r="D96" s="218">
        <v>22</v>
      </c>
      <c r="E96" s="218">
        <v>22</v>
      </c>
      <c r="F96" s="218">
        <v>22</v>
      </c>
      <c r="G96" s="218"/>
      <c r="H96" s="218"/>
      <c r="I96" s="218"/>
    </row>
    <row r="97" spans="1:9">
      <c r="A97" s="243">
        <v>42</v>
      </c>
      <c r="B97" s="243" t="s">
        <v>181</v>
      </c>
      <c r="C97" s="243" t="s">
        <v>80</v>
      </c>
      <c r="D97" s="218">
        <v>27</v>
      </c>
      <c r="E97" s="218">
        <v>27</v>
      </c>
      <c r="F97" s="218">
        <v>27</v>
      </c>
      <c r="G97" s="218"/>
      <c r="H97" s="218"/>
      <c r="I97" s="218"/>
    </row>
    <row r="98" spans="1:9">
      <c r="A98" s="243">
        <v>43</v>
      </c>
      <c r="B98" s="243" t="s">
        <v>191</v>
      </c>
      <c r="C98" s="243" t="s">
        <v>81</v>
      </c>
      <c r="D98" s="218">
        <v>28</v>
      </c>
      <c r="E98" s="218">
        <v>28</v>
      </c>
      <c r="F98" s="218">
        <v>28</v>
      </c>
      <c r="G98" s="218"/>
      <c r="H98" s="218"/>
      <c r="I98" s="218"/>
    </row>
    <row r="99" spans="1:9">
      <c r="A99" s="243">
        <v>44</v>
      </c>
      <c r="B99" s="243" t="s">
        <v>191</v>
      </c>
      <c r="C99" s="243" t="s">
        <v>82</v>
      </c>
      <c r="D99" s="218">
        <v>20</v>
      </c>
      <c r="E99" s="218">
        <v>20</v>
      </c>
      <c r="F99" s="218">
        <v>20</v>
      </c>
      <c r="G99" s="218"/>
      <c r="H99" s="218"/>
      <c r="I99" s="218"/>
    </row>
    <row r="100" spans="1:9">
      <c r="A100" s="243">
        <v>45</v>
      </c>
      <c r="B100" s="243" t="s">
        <v>191</v>
      </c>
      <c r="C100" s="243" t="s">
        <v>83</v>
      </c>
      <c r="D100" s="218">
        <v>18</v>
      </c>
      <c r="E100" s="218">
        <v>18</v>
      </c>
      <c r="F100" s="218">
        <v>18</v>
      </c>
      <c r="G100" s="218"/>
      <c r="H100" s="218"/>
      <c r="I100" s="218"/>
    </row>
    <row r="101" spans="1:9">
      <c r="A101" s="243">
        <v>45</v>
      </c>
      <c r="B101" s="243" t="s">
        <v>183</v>
      </c>
      <c r="C101" s="243" t="s">
        <v>83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>
      <c r="A102" s="243">
        <v>46</v>
      </c>
      <c r="B102" s="243" t="s">
        <v>191</v>
      </c>
      <c r="C102" s="243" t="s">
        <v>84</v>
      </c>
      <c r="D102" s="218">
        <v>8</v>
      </c>
      <c r="E102" s="218">
        <v>8</v>
      </c>
      <c r="F102" s="218">
        <v>8</v>
      </c>
      <c r="G102" s="218"/>
      <c r="H102" s="218"/>
      <c r="I102" s="218"/>
    </row>
    <row r="103" spans="1:9">
      <c r="A103" s="243">
        <v>46</v>
      </c>
      <c r="B103" s="243" t="s">
        <v>183</v>
      </c>
      <c r="C103" s="243" t="s">
        <v>84</v>
      </c>
      <c r="D103" s="218">
        <v>10</v>
      </c>
      <c r="E103" s="218">
        <v>10</v>
      </c>
      <c r="F103" s="218">
        <v>10</v>
      </c>
      <c r="G103" s="218"/>
      <c r="H103" s="218"/>
      <c r="I103" s="218"/>
    </row>
    <row r="104" spans="1:9">
      <c r="A104" s="243">
        <v>47</v>
      </c>
      <c r="B104" s="243" t="s">
        <v>191</v>
      </c>
      <c r="C104" s="243" t="s">
        <v>85</v>
      </c>
      <c r="D104" s="218">
        <v>19.333333333333332</v>
      </c>
      <c r="E104" s="218">
        <v>18</v>
      </c>
      <c r="F104" s="218">
        <v>20</v>
      </c>
      <c r="G104" s="218"/>
      <c r="H104" s="218"/>
      <c r="I104" s="218"/>
    </row>
    <row r="105" spans="1:9">
      <c r="A105" s="243">
        <v>48</v>
      </c>
      <c r="B105" s="243" t="s">
        <v>191</v>
      </c>
      <c r="C105" s="243" t="s">
        <v>86</v>
      </c>
      <c r="D105" s="218">
        <v>140</v>
      </c>
      <c r="E105" s="218">
        <v>140</v>
      </c>
      <c r="F105" s="218">
        <v>140</v>
      </c>
      <c r="G105" s="218"/>
      <c r="H105" s="218"/>
      <c r="I105" s="218"/>
    </row>
    <row r="106" spans="1:9">
      <c r="A106" s="243">
        <v>49</v>
      </c>
      <c r="B106" s="243" t="s">
        <v>191</v>
      </c>
      <c r="C106" s="243" t="s">
        <v>86</v>
      </c>
      <c r="D106" s="218">
        <v>14</v>
      </c>
      <c r="E106" s="218">
        <v>13</v>
      </c>
      <c r="F106" s="218">
        <v>15</v>
      </c>
      <c r="G106" s="218"/>
      <c r="H106" s="218"/>
      <c r="I106" s="218"/>
    </row>
    <row r="107" spans="1:9">
      <c r="A107" s="243">
        <v>49</v>
      </c>
      <c r="B107" s="243" t="s">
        <v>183</v>
      </c>
      <c r="C107" s="243" t="s">
        <v>86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>
      <c r="A108" s="243">
        <v>49</v>
      </c>
      <c r="B108" s="243" t="s">
        <v>181</v>
      </c>
      <c r="C108" s="243" t="s">
        <v>86</v>
      </c>
      <c r="D108" s="218">
        <v>16</v>
      </c>
      <c r="E108" s="218">
        <v>16</v>
      </c>
      <c r="F108" s="218">
        <v>16</v>
      </c>
      <c r="G108" s="218"/>
      <c r="H108" s="218"/>
      <c r="I108" s="218"/>
    </row>
    <row r="109" spans="1:9">
      <c r="A109" s="243">
        <v>50</v>
      </c>
      <c r="B109" s="243" t="s">
        <v>191</v>
      </c>
      <c r="C109" s="243" t="s">
        <v>87</v>
      </c>
      <c r="D109" s="218">
        <v>100</v>
      </c>
      <c r="E109" s="218">
        <v>100</v>
      </c>
      <c r="F109" s="218">
        <v>100</v>
      </c>
      <c r="G109" s="218"/>
      <c r="H109" s="218"/>
      <c r="I109" s="218"/>
    </row>
    <row r="110" spans="1:9">
      <c r="A110" s="243">
        <v>51</v>
      </c>
      <c r="B110" s="243" t="s">
        <v>191</v>
      </c>
      <c r="C110" s="243" t="s">
        <v>87</v>
      </c>
      <c r="D110" s="218">
        <v>12</v>
      </c>
      <c r="E110" s="218">
        <v>11</v>
      </c>
      <c r="F110" s="218">
        <v>13</v>
      </c>
      <c r="G110" s="218"/>
      <c r="H110" s="218"/>
      <c r="I110" s="218"/>
    </row>
    <row r="111" spans="1:9">
      <c r="A111" s="243">
        <v>52</v>
      </c>
      <c r="B111" s="243" t="s">
        <v>191</v>
      </c>
      <c r="C111" s="243" t="s">
        <v>88</v>
      </c>
      <c r="D111" s="218">
        <v>175</v>
      </c>
      <c r="E111" s="218">
        <v>175</v>
      </c>
      <c r="F111" s="218">
        <v>175</v>
      </c>
      <c r="G111" s="218"/>
      <c r="H111" s="218"/>
      <c r="I111" s="218"/>
    </row>
    <row r="112" spans="1:9">
      <c r="A112" s="243">
        <v>52</v>
      </c>
      <c r="B112" s="243" t="s">
        <v>183</v>
      </c>
      <c r="C112" s="243" t="s">
        <v>88</v>
      </c>
      <c r="D112" s="218">
        <v>225</v>
      </c>
      <c r="E112" s="218">
        <v>225</v>
      </c>
      <c r="F112" s="218">
        <v>225</v>
      </c>
      <c r="G112" s="218"/>
      <c r="H112" s="218"/>
      <c r="I112" s="218"/>
    </row>
    <row r="113" spans="1:9">
      <c r="A113" s="243">
        <v>53</v>
      </c>
      <c r="B113" s="243" t="s">
        <v>191</v>
      </c>
      <c r="C113" s="243" t="s">
        <v>89</v>
      </c>
      <c r="D113" s="218">
        <v>100</v>
      </c>
      <c r="E113" s="218">
        <v>100</v>
      </c>
      <c r="F113" s="218">
        <v>100</v>
      </c>
      <c r="G113" s="218"/>
      <c r="H113" s="218"/>
      <c r="I113" s="218"/>
    </row>
    <row r="114" spans="1:9">
      <c r="A114" s="243">
        <v>53</v>
      </c>
      <c r="B114" s="243" t="s">
        <v>181</v>
      </c>
      <c r="C114" s="243" t="s">
        <v>89</v>
      </c>
      <c r="D114" s="218">
        <v>80</v>
      </c>
      <c r="E114" s="218">
        <v>80</v>
      </c>
      <c r="F114" s="218">
        <v>80</v>
      </c>
      <c r="G114" s="218"/>
      <c r="H114" s="218"/>
      <c r="I114" s="218"/>
    </row>
    <row r="115" spans="1:9">
      <c r="A115" s="243">
        <v>54</v>
      </c>
      <c r="B115" s="243" t="s">
        <v>191</v>
      </c>
      <c r="C115" s="243" t="s">
        <v>90</v>
      </c>
      <c r="D115" s="218">
        <v>17</v>
      </c>
      <c r="E115" s="218">
        <v>16</v>
      </c>
      <c r="F115" s="218">
        <v>18</v>
      </c>
      <c r="G115" s="218"/>
      <c r="H115" s="218"/>
      <c r="I115" s="218"/>
    </row>
    <row r="116" spans="1:9">
      <c r="A116" s="243">
        <v>54</v>
      </c>
      <c r="B116" s="243" t="s">
        <v>181</v>
      </c>
      <c r="C116" s="243" t="s">
        <v>90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43">
        <v>56</v>
      </c>
      <c r="B117" s="243" t="s">
        <v>191</v>
      </c>
      <c r="C117" s="243" t="s">
        <v>91</v>
      </c>
      <c r="D117" s="218">
        <v>19</v>
      </c>
      <c r="E117" s="218">
        <v>18</v>
      </c>
      <c r="F117" s="218">
        <v>20</v>
      </c>
      <c r="G117" s="218"/>
      <c r="H117" s="218"/>
      <c r="I117" s="218"/>
    </row>
    <row r="118" spans="1:9">
      <c r="A118" s="243">
        <v>56</v>
      </c>
      <c r="B118" s="243" t="s">
        <v>183</v>
      </c>
      <c r="C118" s="243" t="s">
        <v>91</v>
      </c>
      <c r="D118" s="218">
        <v>22</v>
      </c>
      <c r="E118" s="218">
        <v>22</v>
      </c>
      <c r="F118" s="218">
        <v>22</v>
      </c>
      <c r="G118" s="218"/>
      <c r="H118" s="218"/>
      <c r="I118" s="218"/>
    </row>
    <row r="119" spans="1:9">
      <c r="A119" s="243">
        <v>56</v>
      </c>
      <c r="B119" s="243" t="s">
        <v>181</v>
      </c>
      <c r="C119" s="243" t="s">
        <v>91</v>
      </c>
      <c r="D119" s="218">
        <v>23</v>
      </c>
      <c r="E119" s="218">
        <v>23</v>
      </c>
      <c r="F119" s="218">
        <v>23</v>
      </c>
      <c r="G119" s="218"/>
      <c r="H119" s="218"/>
      <c r="I119" s="218"/>
    </row>
    <row r="120" spans="1:9">
      <c r="A120" s="243">
        <v>57</v>
      </c>
      <c r="B120" s="243" t="s">
        <v>191</v>
      </c>
      <c r="C120" s="243" t="s">
        <v>92</v>
      </c>
      <c r="D120" s="218">
        <v>25</v>
      </c>
      <c r="E120" s="218">
        <v>25</v>
      </c>
      <c r="F120" s="218">
        <v>25</v>
      </c>
      <c r="G120" s="218"/>
      <c r="H120" s="218"/>
      <c r="I120" s="218"/>
    </row>
    <row r="121" spans="1:9">
      <c r="A121" s="243">
        <v>57</v>
      </c>
      <c r="B121" s="243" t="s">
        <v>183</v>
      </c>
      <c r="C121" s="243" t="s">
        <v>92</v>
      </c>
      <c r="D121" s="218">
        <v>22</v>
      </c>
      <c r="E121" s="218">
        <v>22</v>
      </c>
      <c r="F121" s="218">
        <v>22</v>
      </c>
      <c r="G121" s="218"/>
      <c r="H121" s="218"/>
      <c r="I121" s="218"/>
    </row>
    <row r="122" spans="1:9">
      <c r="A122" s="243">
        <v>58</v>
      </c>
      <c r="B122" s="243" t="s">
        <v>191</v>
      </c>
      <c r="C122" s="243" t="s">
        <v>93</v>
      </c>
      <c r="D122" s="218">
        <v>15.833333333333334</v>
      </c>
      <c r="E122" s="218">
        <v>15</v>
      </c>
      <c r="F122" s="218">
        <v>16</v>
      </c>
      <c r="G122" s="218"/>
      <c r="H122" s="218"/>
      <c r="I122" s="218"/>
    </row>
    <row r="123" spans="1:9">
      <c r="A123" s="243">
        <v>58</v>
      </c>
      <c r="B123" s="243" t="s">
        <v>183</v>
      </c>
      <c r="C123" s="243" t="s">
        <v>93</v>
      </c>
      <c r="D123" s="218">
        <v>20</v>
      </c>
      <c r="E123" s="218">
        <v>20</v>
      </c>
      <c r="F123" s="218">
        <v>20</v>
      </c>
      <c r="G123" s="218"/>
      <c r="H123" s="218"/>
      <c r="I123" s="218"/>
    </row>
    <row r="124" spans="1:9">
      <c r="A124" s="243">
        <v>58</v>
      </c>
      <c r="B124" s="243" t="s">
        <v>181</v>
      </c>
      <c r="C124" s="243" t="s">
        <v>93</v>
      </c>
      <c r="D124" s="218">
        <v>20</v>
      </c>
      <c r="E124" s="218">
        <v>20</v>
      </c>
      <c r="F124" s="218">
        <v>20</v>
      </c>
      <c r="G124" s="218"/>
      <c r="H124" s="218"/>
      <c r="I124" s="218"/>
    </row>
    <row r="125" spans="1:9">
      <c r="A125" s="243">
        <v>59</v>
      </c>
      <c r="B125" s="243" t="s">
        <v>191</v>
      </c>
      <c r="C125" s="243" t="s">
        <v>94</v>
      </c>
      <c r="D125" s="218">
        <v>7</v>
      </c>
      <c r="E125" s="218">
        <v>7</v>
      </c>
      <c r="F125" s="218">
        <v>7</v>
      </c>
      <c r="G125" s="218"/>
      <c r="H125" s="218"/>
      <c r="I125" s="218"/>
    </row>
    <row r="126" spans="1:9">
      <c r="A126" s="243">
        <v>59</v>
      </c>
      <c r="B126" s="243" t="s">
        <v>183</v>
      </c>
      <c r="C126" s="243" t="s">
        <v>94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43">
        <v>59</v>
      </c>
      <c r="B127" s="243" t="s">
        <v>181</v>
      </c>
      <c r="C127" s="243" t="s">
        <v>94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>
      <c r="A128" s="243">
        <v>62</v>
      </c>
      <c r="B128" s="243" t="s">
        <v>191</v>
      </c>
      <c r="C128" s="243" t="s">
        <v>96</v>
      </c>
      <c r="D128" s="218">
        <v>23</v>
      </c>
      <c r="E128" s="218">
        <v>23</v>
      </c>
      <c r="F128" s="218">
        <v>23</v>
      </c>
      <c r="G128" s="218"/>
      <c r="H128" s="218"/>
      <c r="I128" s="218"/>
    </row>
    <row r="129" spans="1:9">
      <c r="A129" s="243">
        <v>62</v>
      </c>
      <c r="B129" s="243" t="s">
        <v>183</v>
      </c>
      <c r="C129" s="243" t="s">
        <v>96</v>
      </c>
      <c r="D129" s="218">
        <v>32</v>
      </c>
      <c r="E129" s="218">
        <v>32</v>
      </c>
      <c r="F129" s="218">
        <v>32</v>
      </c>
      <c r="G129" s="218"/>
      <c r="H129" s="218"/>
      <c r="I129" s="218"/>
    </row>
    <row r="130" spans="1:9">
      <c r="A130" s="243">
        <v>63</v>
      </c>
      <c r="B130" s="243" t="s">
        <v>191</v>
      </c>
      <c r="C130" s="243" t="s">
        <v>97</v>
      </c>
      <c r="D130" s="218">
        <v>21</v>
      </c>
      <c r="E130" s="218">
        <v>21</v>
      </c>
      <c r="F130" s="218">
        <v>21</v>
      </c>
      <c r="G130" s="218"/>
      <c r="H130" s="218"/>
      <c r="I130" s="218"/>
    </row>
    <row r="131" spans="1:9">
      <c r="A131" s="243">
        <v>63</v>
      </c>
      <c r="B131" s="243" t="s">
        <v>183</v>
      </c>
      <c r="C131" s="243" t="s">
        <v>97</v>
      </c>
      <c r="D131" s="218">
        <v>24</v>
      </c>
      <c r="E131" s="218">
        <v>24</v>
      </c>
      <c r="F131" s="218">
        <v>24</v>
      </c>
      <c r="G131" s="218"/>
      <c r="H131" s="218"/>
      <c r="I131" s="218"/>
    </row>
    <row r="132" spans="1:9">
      <c r="A132" s="243">
        <v>63</v>
      </c>
      <c r="B132" s="243" t="s">
        <v>181</v>
      </c>
      <c r="C132" s="243" t="s">
        <v>97</v>
      </c>
      <c r="D132" s="218">
        <v>23</v>
      </c>
      <c r="E132" s="218">
        <v>23</v>
      </c>
      <c r="F132" s="218">
        <v>23</v>
      </c>
      <c r="G132" s="218"/>
      <c r="H132" s="218"/>
      <c r="I132" s="218"/>
    </row>
    <row r="133" spans="1:9">
      <c r="A133" s="243">
        <v>64</v>
      </c>
      <c r="B133" s="243" t="s">
        <v>191</v>
      </c>
      <c r="C133" s="243" t="s">
        <v>98</v>
      </c>
      <c r="D133" s="218">
        <v>9.1999999999999993</v>
      </c>
      <c r="E133" s="218">
        <v>9</v>
      </c>
      <c r="F133" s="218">
        <v>10</v>
      </c>
      <c r="G133" s="218"/>
      <c r="H133" s="218"/>
      <c r="I133" s="218"/>
    </row>
    <row r="134" spans="1:9">
      <c r="A134" s="243">
        <v>64</v>
      </c>
      <c r="B134" s="243" t="s">
        <v>183</v>
      </c>
      <c r="C134" s="243" t="s">
        <v>98</v>
      </c>
      <c r="D134" s="218">
        <v>10</v>
      </c>
      <c r="E134" s="218">
        <v>10</v>
      </c>
      <c r="F134" s="218">
        <v>10</v>
      </c>
      <c r="G134" s="218"/>
      <c r="H134" s="218"/>
      <c r="I134" s="218"/>
    </row>
    <row r="135" spans="1:9">
      <c r="A135" s="243">
        <v>64</v>
      </c>
      <c r="B135" s="243" t="s">
        <v>181</v>
      </c>
      <c r="C135" s="243" t="s">
        <v>98</v>
      </c>
      <c r="D135" s="218">
        <v>12.5</v>
      </c>
      <c r="E135" s="218">
        <v>12</v>
      </c>
      <c r="F135" s="218">
        <v>13</v>
      </c>
      <c r="G135" s="218"/>
      <c r="H135" s="218"/>
      <c r="I135" s="218"/>
    </row>
    <row r="136" spans="1:9">
      <c r="A136" s="243">
        <v>65</v>
      </c>
      <c r="B136" s="243" t="s">
        <v>191</v>
      </c>
      <c r="C136" s="243" t="s">
        <v>98</v>
      </c>
      <c r="D136" s="218">
        <v>8</v>
      </c>
      <c r="E136" s="218">
        <v>7</v>
      </c>
      <c r="F136" s="218">
        <v>9</v>
      </c>
      <c r="G136" s="218"/>
      <c r="H136" s="218"/>
      <c r="I136" s="218"/>
    </row>
    <row r="137" spans="1:9">
      <c r="A137" s="243">
        <v>65</v>
      </c>
      <c r="B137" s="243" t="s">
        <v>183</v>
      </c>
      <c r="C137" s="243" t="s">
        <v>98</v>
      </c>
      <c r="D137" s="218">
        <v>7</v>
      </c>
      <c r="E137" s="218">
        <v>7</v>
      </c>
      <c r="F137" s="218">
        <v>7</v>
      </c>
      <c r="G137" s="218"/>
      <c r="H137" s="218"/>
      <c r="I137" s="218"/>
    </row>
    <row r="138" spans="1:9">
      <c r="A138" s="243">
        <v>65</v>
      </c>
      <c r="B138" s="243" t="s">
        <v>181</v>
      </c>
      <c r="C138" s="243" t="s">
        <v>98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>
      <c r="A139" s="243">
        <v>66</v>
      </c>
      <c r="B139" s="243" t="s">
        <v>191</v>
      </c>
      <c r="C139" s="243" t="s">
        <v>99</v>
      </c>
      <c r="D139" s="218">
        <v>50</v>
      </c>
      <c r="E139" s="218">
        <v>50</v>
      </c>
      <c r="F139" s="218">
        <v>50</v>
      </c>
      <c r="G139" s="218"/>
      <c r="H139" s="218"/>
      <c r="I139" s="218"/>
    </row>
    <row r="140" spans="1:9">
      <c r="A140" s="243">
        <v>67</v>
      </c>
      <c r="B140" s="243" t="s">
        <v>191</v>
      </c>
      <c r="C140" s="243" t="s">
        <v>100</v>
      </c>
      <c r="D140" s="218">
        <v>78.75</v>
      </c>
      <c r="E140" s="218">
        <v>75</v>
      </c>
      <c r="F140" s="218">
        <v>80</v>
      </c>
      <c r="G140" s="218"/>
      <c r="H140" s="218"/>
      <c r="I140" s="218"/>
    </row>
    <row r="141" spans="1:9">
      <c r="A141" s="243">
        <v>68</v>
      </c>
      <c r="B141" s="243" t="s">
        <v>191</v>
      </c>
      <c r="C141" s="243" t="s">
        <v>101</v>
      </c>
      <c r="D141" s="218">
        <v>9.3333333333333339</v>
      </c>
      <c r="E141" s="218">
        <v>9</v>
      </c>
      <c r="F141" s="218">
        <v>10</v>
      </c>
      <c r="G141" s="218"/>
      <c r="H141" s="218"/>
      <c r="I141" s="218"/>
    </row>
    <row r="142" spans="1:9">
      <c r="A142" s="243">
        <v>68</v>
      </c>
      <c r="B142" s="243" t="s">
        <v>183</v>
      </c>
      <c r="C142" s="243" t="s">
        <v>101</v>
      </c>
      <c r="D142" s="218">
        <v>13</v>
      </c>
      <c r="E142" s="218">
        <v>13</v>
      </c>
      <c r="F142" s="218">
        <v>13</v>
      </c>
      <c r="G142" s="218"/>
      <c r="H142" s="218"/>
      <c r="I142" s="218"/>
    </row>
    <row r="143" spans="1:9">
      <c r="A143" s="243">
        <v>69</v>
      </c>
      <c r="B143" s="243" t="s">
        <v>191</v>
      </c>
      <c r="C143" s="243" t="s">
        <v>102</v>
      </c>
      <c r="D143" s="218">
        <v>7.5</v>
      </c>
      <c r="E143" s="218">
        <v>7</v>
      </c>
      <c r="F143" s="218">
        <v>8</v>
      </c>
      <c r="G143" s="218"/>
      <c r="H143" s="218"/>
      <c r="I143" s="218"/>
    </row>
    <row r="144" spans="1:9">
      <c r="A144" s="243">
        <v>69</v>
      </c>
      <c r="B144" s="243" t="s">
        <v>181</v>
      </c>
      <c r="C144" s="243" t="s">
        <v>102</v>
      </c>
      <c r="D144" s="218">
        <v>8</v>
      </c>
      <c r="E144" s="218">
        <v>8</v>
      </c>
      <c r="F144" s="218">
        <v>8</v>
      </c>
      <c r="G144" s="218"/>
      <c r="H144" s="218"/>
      <c r="I144" s="218"/>
    </row>
    <row r="145" spans="1:9">
      <c r="A145" s="243">
        <v>72</v>
      </c>
      <c r="B145" s="243" t="s">
        <v>191</v>
      </c>
      <c r="C145" s="243" t="s">
        <v>103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43">
        <v>72</v>
      </c>
      <c r="B146" s="243" t="s">
        <v>183</v>
      </c>
      <c r="C146" s="243" t="s">
        <v>103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43">
        <v>72</v>
      </c>
      <c r="B147" s="243" t="s">
        <v>181</v>
      </c>
      <c r="C147" s="243" t="s">
        <v>103</v>
      </c>
      <c r="D147" s="218">
        <v>9</v>
      </c>
      <c r="E147" s="218">
        <v>9</v>
      </c>
      <c r="F147" s="218">
        <v>9</v>
      </c>
      <c r="G147" s="218"/>
      <c r="H147" s="218"/>
      <c r="I147" s="218"/>
    </row>
    <row r="148" spans="1:9">
      <c r="A148" s="243">
        <v>73</v>
      </c>
      <c r="B148" s="243" t="s">
        <v>191</v>
      </c>
      <c r="C148" s="243" t="s">
        <v>104</v>
      </c>
      <c r="D148" s="218">
        <v>8</v>
      </c>
      <c r="E148" s="218">
        <v>8</v>
      </c>
      <c r="F148" s="218">
        <v>8</v>
      </c>
      <c r="G148" s="218"/>
      <c r="H148" s="218"/>
      <c r="I148" s="218"/>
    </row>
    <row r="149" spans="1:9">
      <c r="A149" s="243">
        <v>74</v>
      </c>
      <c r="B149" s="243" t="s">
        <v>191</v>
      </c>
      <c r="C149" s="243" t="s">
        <v>105</v>
      </c>
      <c r="D149" s="218">
        <v>8</v>
      </c>
      <c r="E149" s="218">
        <v>8</v>
      </c>
      <c r="F149" s="218">
        <v>8</v>
      </c>
      <c r="G149" s="218"/>
      <c r="H149" s="218"/>
      <c r="I149" s="218"/>
    </row>
    <row r="150" spans="1:9">
      <c r="A150" s="243">
        <v>75</v>
      </c>
      <c r="B150" s="243" t="s">
        <v>191</v>
      </c>
      <c r="C150" s="243" t="s">
        <v>106</v>
      </c>
      <c r="D150" s="218">
        <v>6</v>
      </c>
      <c r="E150" s="218">
        <v>6</v>
      </c>
      <c r="F150" s="218">
        <v>6</v>
      </c>
      <c r="G150" s="218"/>
      <c r="H150" s="218"/>
      <c r="I150" s="218"/>
    </row>
    <row r="151" spans="1:9">
      <c r="A151" s="243">
        <v>75</v>
      </c>
      <c r="B151" s="243" t="s">
        <v>181</v>
      </c>
      <c r="C151" s="243" t="s">
        <v>106</v>
      </c>
      <c r="D151" s="218">
        <v>5</v>
      </c>
      <c r="E151" s="218">
        <v>5</v>
      </c>
      <c r="F151" s="218">
        <v>5</v>
      </c>
      <c r="G151" s="218"/>
      <c r="H151" s="218"/>
      <c r="I151" s="218"/>
    </row>
    <row r="152" spans="1:9">
      <c r="A152" s="243">
        <v>76</v>
      </c>
      <c r="B152" s="243" t="s">
        <v>191</v>
      </c>
      <c r="C152" s="243" t="s">
        <v>107</v>
      </c>
      <c r="D152" s="218">
        <v>12</v>
      </c>
      <c r="E152" s="218">
        <v>12</v>
      </c>
      <c r="F152" s="218">
        <v>12</v>
      </c>
      <c r="G152" s="218"/>
      <c r="H152" s="218"/>
      <c r="I152" s="218"/>
    </row>
    <row r="153" spans="1:9">
      <c r="A153" s="243">
        <v>77</v>
      </c>
      <c r="B153" s="243" t="s">
        <v>191</v>
      </c>
      <c r="C153" s="243" t="s">
        <v>108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>
      <c r="A154" s="243">
        <v>78</v>
      </c>
      <c r="B154" s="243" t="s">
        <v>191</v>
      </c>
      <c r="C154" s="243" t="s">
        <v>109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>
      <c r="A155" s="243">
        <v>78</v>
      </c>
      <c r="B155" s="243" t="s">
        <v>183</v>
      </c>
      <c r="C155" s="243" t="s">
        <v>109</v>
      </c>
      <c r="D155" s="218">
        <v>24</v>
      </c>
      <c r="E155" s="218">
        <v>24</v>
      </c>
      <c r="F155" s="218">
        <v>24</v>
      </c>
      <c r="G155" s="218"/>
      <c r="H155" s="218"/>
      <c r="I155" s="218"/>
    </row>
    <row r="156" spans="1:9">
      <c r="A156" s="243">
        <v>79</v>
      </c>
      <c r="B156" s="243" t="s">
        <v>191</v>
      </c>
      <c r="C156" s="243" t="s">
        <v>110</v>
      </c>
      <c r="D156" s="218">
        <v>7</v>
      </c>
      <c r="E156" s="218">
        <v>7</v>
      </c>
      <c r="F156" s="218">
        <v>7</v>
      </c>
      <c r="G156" s="218"/>
      <c r="H156" s="218"/>
      <c r="I156" s="218"/>
    </row>
    <row r="157" spans="1:9">
      <c r="A157" s="243">
        <v>79</v>
      </c>
      <c r="B157" s="243" t="s">
        <v>183</v>
      </c>
      <c r="C157" s="243" t="s">
        <v>110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>
      <c r="A158" s="243">
        <v>80</v>
      </c>
      <c r="B158" s="243" t="s">
        <v>191</v>
      </c>
      <c r="C158" s="243" t="s">
        <v>111</v>
      </c>
      <c r="D158" s="218">
        <v>12</v>
      </c>
      <c r="E158" s="218">
        <v>12</v>
      </c>
      <c r="F158" s="218">
        <v>12</v>
      </c>
      <c r="G158" s="218"/>
      <c r="H158" s="218"/>
      <c r="I158" s="218"/>
    </row>
    <row r="159" spans="1:9">
      <c r="A159" s="243">
        <v>80</v>
      </c>
      <c r="B159" s="243" t="s">
        <v>183</v>
      </c>
      <c r="C159" s="243" t="s">
        <v>111</v>
      </c>
      <c r="D159" s="218">
        <v>9</v>
      </c>
      <c r="E159" s="218">
        <v>9</v>
      </c>
      <c r="F159" s="218">
        <v>9</v>
      </c>
      <c r="G159" s="218"/>
      <c r="H159" s="218"/>
      <c r="I159" s="218"/>
    </row>
    <row r="160" spans="1:9">
      <c r="A160" s="243">
        <v>81</v>
      </c>
      <c r="B160" s="243" t="s">
        <v>191</v>
      </c>
      <c r="C160" s="243" t="s">
        <v>112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3">
        <v>82</v>
      </c>
      <c r="B161" s="243" t="s">
        <v>191</v>
      </c>
      <c r="C161" s="243" t="s">
        <v>113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>
      <c r="A162" s="243">
        <v>82</v>
      </c>
      <c r="B162" s="243" t="s">
        <v>181</v>
      </c>
      <c r="C162" s="243" t="s">
        <v>113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>
      <c r="A163" s="243">
        <v>83</v>
      </c>
      <c r="B163" s="243" t="s">
        <v>191</v>
      </c>
      <c r="C163" s="243" t="s">
        <v>114</v>
      </c>
      <c r="D163" s="218">
        <v>20</v>
      </c>
      <c r="E163" s="218">
        <v>18</v>
      </c>
      <c r="F163" s="218">
        <v>22</v>
      </c>
      <c r="G163" s="218"/>
      <c r="H163" s="218"/>
      <c r="I163" s="218"/>
    </row>
    <row r="164" spans="1:9">
      <c r="A164" s="243">
        <v>84</v>
      </c>
      <c r="B164" s="243" t="s">
        <v>191</v>
      </c>
      <c r="C164" s="243" t="s">
        <v>115</v>
      </c>
      <c r="D164" s="218">
        <v>11.166666666666666</v>
      </c>
      <c r="E164" s="218">
        <v>11</v>
      </c>
      <c r="F164" s="218">
        <v>12</v>
      </c>
      <c r="G164" s="218"/>
      <c r="H164" s="218"/>
      <c r="I164" s="218"/>
    </row>
    <row r="165" spans="1:9">
      <c r="A165" s="243">
        <v>84</v>
      </c>
      <c r="B165" s="243" t="s">
        <v>183</v>
      </c>
      <c r="C165" s="243" t="s">
        <v>115</v>
      </c>
      <c r="D165" s="218">
        <v>14</v>
      </c>
      <c r="E165" s="218">
        <v>14</v>
      </c>
      <c r="F165" s="218">
        <v>14</v>
      </c>
      <c r="G165" s="218"/>
      <c r="H165" s="218"/>
      <c r="I165" s="218"/>
    </row>
    <row r="166" spans="1:9">
      <c r="A166" s="243">
        <v>84</v>
      </c>
      <c r="B166" s="243" t="s">
        <v>181</v>
      </c>
      <c r="C166" s="243" t="s">
        <v>115</v>
      </c>
      <c r="D166" s="218">
        <v>14</v>
      </c>
      <c r="E166" s="218">
        <v>14</v>
      </c>
      <c r="F166" s="218">
        <v>14</v>
      </c>
      <c r="G166" s="218"/>
      <c r="H166" s="218"/>
      <c r="I166" s="218"/>
    </row>
    <row r="167" spans="1:9">
      <c r="A167" s="243">
        <v>85</v>
      </c>
      <c r="B167" s="243" t="s">
        <v>191</v>
      </c>
      <c r="C167" s="243" t="s">
        <v>116</v>
      </c>
      <c r="D167" s="218">
        <v>9.1666666666666661</v>
      </c>
      <c r="E167" s="218">
        <v>9</v>
      </c>
      <c r="F167" s="218">
        <v>10</v>
      </c>
      <c r="G167" s="218"/>
      <c r="H167" s="218"/>
      <c r="I167" s="218"/>
    </row>
    <row r="168" spans="1:9">
      <c r="A168" s="243">
        <v>86</v>
      </c>
      <c r="B168" s="243" t="s">
        <v>191</v>
      </c>
      <c r="C168" s="243" t="s">
        <v>117</v>
      </c>
      <c r="D168" s="218">
        <v>180</v>
      </c>
      <c r="E168" s="218">
        <v>180</v>
      </c>
      <c r="F168" s="218">
        <v>180</v>
      </c>
      <c r="G168" s="218"/>
      <c r="H168" s="218"/>
      <c r="I168" s="218"/>
    </row>
    <row r="169" spans="1:9">
      <c r="A169" s="243">
        <v>86</v>
      </c>
      <c r="B169" s="243" t="s">
        <v>183</v>
      </c>
      <c r="C169" s="243" t="s">
        <v>117</v>
      </c>
      <c r="D169" s="218">
        <v>200</v>
      </c>
      <c r="E169" s="218">
        <v>200</v>
      </c>
      <c r="F169" s="218">
        <v>200</v>
      </c>
      <c r="G169" s="218"/>
      <c r="H169" s="218"/>
      <c r="I169" s="218"/>
    </row>
    <row r="170" spans="1:9">
      <c r="A170" s="243">
        <v>86</v>
      </c>
      <c r="B170" s="243" t="s">
        <v>181</v>
      </c>
      <c r="C170" s="243" t="s">
        <v>117</v>
      </c>
      <c r="D170" s="218">
        <v>200</v>
      </c>
      <c r="E170" s="218">
        <v>200</v>
      </c>
      <c r="F170" s="218">
        <v>200</v>
      </c>
      <c r="G170" s="218"/>
      <c r="H170" s="218"/>
      <c r="I170" s="218"/>
    </row>
    <row r="171" spans="1:9">
      <c r="A171" s="243">
        <v>87</v>
      </c>
      <c r="B171" s="243" t="s">
        <v>191</v>
      </c>
      <c r="C171" s="243" t="s">
        <v>118</v>
      </c>
      <c r="D171" s="218">
        <v>130</v>
      </c>
      <c r="E171" s="218">
        <v>130</v>
      </c>
      <c r="F171" s="218">
        <v>130</v>
      </c>
      <c r="G171" s="218"/>
      <c r="H171" s="218"/>
      <c r="I171" s="218"/>
    </row>
    <row r="172" spans="1:9">
      <c r="A172" s="243">
        <v>88</v>
      </c>
      <c r="B172" s="243" t="s">
        <v>191</v>
      </c>
      <c r="C172" s="243" t="s">
        <v>119</v>
      </c>
      <c r="D172" s="218">
        <v>125</v>
      </c>
      <c r="E172" s="218">
        <v>125</v>
      </c>
      <c r="F172" s="218">
        <v>125</v>
      </c>
      <c r="G172" s="218"/>
      <c r="H172" s="218"/>
      <c r="I172" s="218"/>
    </row>
    <row r="173" spans="1:9">
      <c r="A173" s="243">
        <v>88</v>
      </c>
      <c r="B173" s="243" t="s">
        <v>183</v>
      </c>
      <c r="C173" s="243" t="s">
        <v>119</v>
      </c>
      <c r="D173" s="218">
        <v>150</v>
      </c>
      <c r="E173" s="218">
        <v>150</v>
      </c>
      <c r="F173" s="218">
        <v>150</v>
      </c>
      <c r="G173" s="218"/>
      <c r="H173" s="218"/>
      <c r="I173" s="218"/>
    </row>
    <row r="174" spans="1:9">
      <c r="A174" s="243">
        <v>89</v>
      </c>
      <c r="B174" s="243" t="s">
        <v>191</v>
      </c>
      <c r="C174" s="243" t="s">
        <v>120</v>
      </c>
      <c r="D174" s="218">
        <v>17</v>
      </c>
      <c r="E174" s="218">
        <v>17</v>
      </c>
      <c r="F174" s="218">
        <v>17</v>
      </c>
      <c r="G174" s="218"/>
      <c r="H174" s="218"/>
      <c r="I174" s="218"/>
    </row>
    <row r="175" spans="1:9">
      <c r="A175" s="243">
        <v>89</v>
      </c>
      <c r="B175" s="243" t="s">
        <v>183</v>
      </c>
      <c r="C175" s="243" t="s">
        <v>120</v>
      </c>
      <c r="D175" s="218">
        <v>16</v>
      </c>
      <c r="E175" s="218">
        <v>16</v>
      </c>
      <c r="F175" s="218">
        <v>16</v>
      </c>
      <c r="G175" s="218"/>
      <c r="H175" s="218"/>
      <c r="I175" s="218"/>
    </row>
    <row r="176" spans="1:9">
      <c r="A176" s="243">
        <v>89</v>
      </c>
      <c r="B176" s="243" t="s">
        <v>181</v>
      </c>
      <c r="C176" s="243" t="s">
        <v>120</v>
      </c>
      <c r="D176" s="218">
        <v>18</v>
      </c>
      <c r="E176" s="218">
        <v>18</v>
      </c>
      <c r="F176" s="218">
        <v>18</v>
      </c>
      <c r="G176" s="218"/>
      <c r="H176" s="218"/>
      <c r="I176" s="218"/>
    </row>
    <row r="177" spans="1:9">
      <c r="A177" s="243">
        <v>90</v>
      </c>
      <c r="B177" s="243" t="s">
        <v>191</v>
      </c>
      <c r="C177" s="243" t="s">
        <v>121</v>
      </c>
      <c r="D177" s="218">
        <v>12.6</v>
      </c>
      <c r="E177" s="218">
        <v>12</v>
      </c>
      <c r="F177" s="218">
        <v>13</v>
      </c>
      <c r="G177" s="218"/>
      <c r="H177" s="218"/>
      <c r="I177" s="218"/>
    </row>
    <row r="178" spans="1:9">
      <c r="A178" s="243">
        <v>92</v>
      </c>
      <c r="B178" s="243" t="s">
        <v>191</v>
      </c>
      <c r="C178" s="243" t="s">
        <v>122</v>
      </c>
      <c r="D178" s="218">
        <v>95</v>
      </c>
      <c r="E178" s="218">
        <v>95</v>
      </c>
      <c r="F178" s="218">
        <v>95</v>
      </c>
      <c r="G178" s="218"/>
      <c r="H178" s="218"/>
      <c r="I178" s="218"/>
    </row>
    <row r="179" spans="1:9">
      <c r="A179" s="243">
        <v>92</v>
      </c>
      <c r="B179" s="243" t="s">
        <v>183</v>
      </c>
      <c r="C179" s="243" t="s">
        <v>122</v>
      </c>
      <c r="D179" s="218">
        <v>120</v>
      </c>
      <c r="E179" s="218">
        <v>120</v>
      </c>
      <c r="F179" s="218">
        <v>120</v>
      </c>
      <c r="G179" s="218"/>
      <c r="H179" s="218"/>
      <c r="I179" s="218"/>
    </row>
    <row r="180" spans="1:9">
      <c r="A180" s="243">
        <v>93</v>
      </c>
      <c r="B180" s="243" t="s">
        <v>191</v>
      </c>
      <c r="C180" s="243" t="s">
        <v>123</v>
      </c>
      <c r="D180" s="218">
        <v>23</v>
      </c>
      <c r="E180" s="218">
        <v>23</v>
      </c>
      <c r="F180" s="218">
        <v>23</v>
      </c>
      <c r="G180" s="218"/>
      <c r="H180" s="218"/>
      <c r="I180" s="218"/>
    </row>
    <row r="181" spans="1:9">
      <c r="A181" s="243">
        <v>94</v>
      </c>
      <c r="B181" s="243" t="s">
        <v>263</v>
      </c>
      <c r="C181" s="243" t="s">
        <v>267</v>
      </c>
      <c r="D181" s="218">
        <v>55</v>
      </c>
      <c r="E181" s="218">
        <v>55</v>
      </c>
      <c r="F181" s="218">
        <v>55</v>
      </c>
      <c r="G181" s="218">
        <v>1</v>
      </c>
      <c r="H181" s="218">
        <v>1</v>
      </c>
      <c r="I181" s="218">
        <v>1</v>
      </c>
    </row>
    <row r="182" spans="1:9">
      <c r="A182" s="243">
        <v>94</v>
      </c>
      <c r="B182" s="243" t="s">
        <v>262</v>
      </c>
      <c r="C182" s="243" t="s">
        <v>267</v>
      </c>
      <c r="D182" s="218"/>
      <c r="E182" s="218"/>
      <c r="F182" s="218"/>
      <c r="G182" s="218">
        <v>1</v>
      </c>
      <c r="H182" s="218">
        <v>1</v>
      </c>
      <c r="I182" s="218">
        <v>1</v>
      </c>
    </row>
    <row r="183" spans="1:9">
      <c r="A183" s="243">
        <v>95</v>
      </c>
      <c r="B183" s="243" t="s">
        <v>263</v>
      </c>
      <c r="C183" s="243" t="s">
        <v>205</v>
      </c>
      <c r="D183" s="218">
        <v>60</v>
      </c>
      <c r="E183" s="218">
        <v>60</v>
      </c>
      <c r="F183" s="218">
        <v>60</v>
      </c>
      <c r="G183" s="218">
        <v>0.8</v>
      </c>
      <c r="H183" s="218">
        <v>0.8</v>
      </c>
      <c r="I183" s="218">
        <v>0.8</v>
      </c>
    </row>
    <row r="184" spans="1:9">
      <c r="A184" s="243">
        <v>95</v>
      </c>
      <c r="B184" s="243" t="s">
        <v>183</v>
      </c>
      <c r="C184" s="243" t="s">
        <v>205</v>
      </c>
      <c r="D184" s="218"/>
      <c r="E184" s="218"/>
      <c r="F184" s="218"/>
      <c r="G184" s="218">
        <v>1</v>
      </c>
      <c r="H184" s="218">
        <v>1</v>
      </c>
      <c r="I184" s="218">
        <v>1</v>
      </c>
    </row>
    <row r="185" spans="1:9">
      <c r="A185" s="243">
        <v>95</v>
      </c>
      <c r="B185" s="243" t="s">
        <v>181</v>
      </c>
      <c r="C185" s="243" t="s">
        <v>205</v>
      </c>
      <c r="D185" s="218"/>
      <c r="E185" s="218"/>
      <c r="F185" s="218"/>
      <c r="G185" s="218">
        <v>1</v>
      </c>
      <c r="H185" s="218">
        <v>1</v>
      </c>
      <c r="I185" s="218">
        <v>1</v>
      </c>
    </row>
    <row r="186" spans="1:9">
      <c r="A186" s="243">
        <v>96</v>
      </c>
      <c r="B186" s="243" t="s">
        <v>263</v>
      </c>
      <c r="C186" s="243" t="s">
        <v>206</v>
      </c>
      <c r="D186" s="218">
        <v>46</v>
      </c>
      <c r="E186" s="218">
        <v>46</v>
      </c>
      <c r="F186" s="218">
        <v>46</v>
      </c>
      <c r="G186" s="218">
        <v>0.5</v>
      </c>
      <c r="H186" s="218">
        <v>0.5</v>
      </c>
      <c r="I186" s="218">
        <v>0.5</v>
      </c>
    </row>
    <row r="187" spans="1:9">
      <c r="A187" s="243">
        <v>96</v>
      </c>
      <c r="B187" s="243" t="s">
        <v>183</v>
      </c>
      <c r="C187" s="243" t="s">
        <v>206</v>
      </c>
      <c r="D187" s="218">
        <v>48.5</v>
      </c>
      <c r="E187" s="218">
        <v>48</v>
      </c>
      <c r="F187" s="218">
        <v>49</v>
      </c>
      <c r="G187" s="218">
        <v>0.5</v>
      </c>
      <c r="H187" s="218">
        <v>0.5</v>
      </c>
      <c r="I187" s="218">
        <v>0.5</v>
      </c>
    </row>
    <row r="188" spans="1:9">
      <c r="A188" s="243">
        <v>96</v>
      </c>
      <c r="B188" s="243" t="s">
        <v>261</v>
      </c>
      <c r="C188" s="243" t="s">
        <v>206</v>
      </c>
      <c r="D188" s="218">
        <v>48</v>
      </c>
      <c r="E188" s="218">
        <v>48</v>
      </c>
      <c r="F188" s="218">
        <v>48</v>
      </c>
      <c r="G188" s="218">
        <v>0.6</v>
      </c>
      <c r="H188" s="218">
        <v>0.6</v>
      </c>
      <c r="I188" s="218">
        <v>0.6</v>
      </c>
    </row>
    <row r="189" spans="1:9">
      <c r="A189" s="243">
        <v>96</v>
      </c>
      <c r="B189" s="243" t="s">
        <v>181</v>
      </c>
      <c r="C189" s="243" t="s">
        <v>206</v>
      </c>
      <c r="D189" s="218">
        <v>48.333333333333336</v>
      </c>
      <c r="E189" s="218">
        <v>48</v>
      </c>
      <c r="F189" s="218">
        <v>49</v>
      </c>
      <c r="G189" s="218">
        <v>0.54</v>
      </c>
      <c r="H189" s="218">
        <v>0.5</v>
      </c>
      <c r="I189" s="218">
        <v>0.55000000000000004</v>
      </c>
    </row>
    <row r="190" spans="1:9">
      <c r="A190" s="243">
        <v>96</v>
      </c>
      <c r="B190" s="243" t="s">
        <v>262</v>
      </c>
      <c r="C190" s="243" t="s">
        <v>206</v>
      </c>
      <c r="D190" s="218">
        <v>49</v>
      </c>
      <c r="E190" s="218">
        <v>49</v>
      </c>
      <c r="F190" s="218">
        <v>49</v>
      </c>
      <c r="G190" s="218">
        <v>0.5</v>
      </c>
      <c r="H190" s="218">
        <v>0.5</v>
      </c>
      <c r="I190" s="218">
        <v>0.5</v>
      </c>
    </row>
    <row r="191" spans="1:9">
      <c r="A191" s="243">
        <v>97</v>
      </c>
      <c r="B191" s="243" t="s">
        <v>263</v>
      </c>
      <c r="C191" s="243" t="s">
        <v>207</v>
      </c>
      <c r="D191" s="218">
        <v>60</v>
      </c>
      <c r="E191" s="218">
        <v>60</v>
      </c>
      <c r="F191" s="218">
        <v>60</v>
      </c>
      <c r="G191" s="218">
        <v>0.8</v>
      </c>
      <c r="H191" s="218">
        <v>0.8</v>
      </c>
      <c r="I191" s="218">
        <v>0.8</v>
      </c>
    </row>
    <row r="192" spans="1:9">
      <c r="A192" s="243">
        <v>97</v>
      </c>
      <c r="B192" s="243" t="s">
        <v>183</v>
      </c>
      <c r="C192" s="243" t="s">
        <v>207</v>
      </c>
      <c r="D192" s="218"/>
      <c r="E192" s="218"/>
      <c r="F192" s="218"/>
      <c r="G192" s="218">
        <v>1</v>
      </c>
      <c r="H192" s="218">
        <v>1</v>
      </c>
      <c r="I192" s="218">
        <v>1</v>
      </c>
    </row>
    <row r="193" spans="1:9">
      <c r="A193" s="243">
        <v>97</v>
      </c>
      <c r="B193" s="243" t="s">
        <v>181</v>
      </c>
      <c r="C193" s="243" t="s">
        <v>207</v>
      </c>
      <c r="D193" s="218"/>
      <c r="E193" s="218"/>
      <c r="F193" s="218"/>
      <c r="G193" s="218">
        <v>1</v>
      </c>
      <c r="H193" s="218">
        <v>1</v>
      </c>
      <c r="I193" s="218">
        <v>1</v>
      </c>
    </row>
    <row r="194" spans="1:9">
      <c r="A194" s="243">
        <v>97</v>
      </c>
      <c r="B194" s="243" t="s">
        <v>262</v>
      </c>
      <c r="C194" s="243" t="s">
        <v>207</v>
      </c>
      <c r="D194" s="218"/>
      <c r="E194" s="218"/>
      <c r="F194" s="218"/>
      <c r="G194" s="218">
        <v>1</v>
      </c>
      <c r="H194" s="218">
        <v>1</v>
      </c>
      <c r="I194" s="218">
        <v>1</v>
      </c>
    </row>
    <row r="195" spans="1:9">
      <c r="A195" s="243">
        <v>98</v>
      </c>
      <c r="B195" s="243" t="s">
        <v>263</v>
      </c>
      <c r="C195" s="243" t="s">
        <v>268</v>
      </c>
      <c r="D195" s="218">
        <v>140</v>
      </c>
      <c r="E195" s="218">
        <v>140</v>
      </c>
      <c r="F195" s="218">
        <v>140</v>
      </c>
      <c r="G195" s="218">
        <v>1.6</v>
      </c>
      <c r="H195" s="218">
        <v>1.6</v>
      </c>
      <c r="I195" s="218">
        <v>1.6</v>
      </c>
    </row>
    <row r="196" spans="1:9">
      <c r="A196" s="243">
        <v>98</v>
      </c>
      <c r="B196" s="243" t="s">
        <v>183</v>
      </c>
      <c r="C196" s="243" t="s">
        <v>268</v>
      </c>
      <c r="D196" s="218"/>
      <c r="E196" s="218"/>
      <c r="F196" s="218"/>
      <c r="G196" s="218">
        <v>2</v>
      </c>
      <c r="H196" s="218">
        <v>2</v>
      </c>
      <c r="I196" s="218">
        <v>2</v>
      </c>
    </row>
    <row r="197" spans="1:9">
      <c r="A197" s="243">
        <v>98</v>
      </c>
      <c r="B197" s="243" t="s">
        <v>181</v>
      </c>
      <c r="C197" s="243" t="s">
        <v>268</v>
      </c>
      <c r="D197" s="218"/>
      <c r="E197" s="218"/>
      <c r="F197" s="218"/>
      <c r="G197" s="218">
        <v>1.95</v>
      </c>
      <c r="H197" s="218">
        <v>1.9</v>
      </c>
      <c r="I197" s="218">
        <v>2</v>
      </c>
    </row>
    <row r="198" spans="1:9">
      <c r="A198" s="243">
        <v>98</v>
      </c>
      <c r="B198" s="243" t="s">
        <v>262</v>
      </c>
      <c r="C198" s="243" t="s">
        <v>268</v>
      </c>
      <c r="D198" s="218"/>
      <c r="E198" s="218"/>
      <c r="F198" s="218"/>
      <c r="G198" s="218">
        <v>2</v>
      </c>
      <c r="H198" s="218">
        <v>2</v>
      </c>
      <c r="I198" s="218">
        <v>2</v>
      </c>
    </row>
    <row r="199" spans="1:9">
      <c r="A199" s="243">
        <v>99</v>
      </c>
      <c r="B199" s="243" t="s">
        <v>263</v>
      </c>
      <c r="C199" s="243" t="s">
        <v>209</v>
      </c>
      <c r="D199" s="218">
        <v>21</v>
      </c>
      <c r="E199" s="218">
        <v>21</v>
      </c>
      <c r="F199" s="218">
        <v>21</v>
      </c>
      <c r="G199" s="218"/>
      <c r="H199" s="218"/>
      <c r="I199" s="218"/>
    </row>
    <row r="200" spans="1:9">
      <c r="A200" s="243">
        <v>99</v>
      </c>
      <c r="B200" s="243" t="s">
        <v>261</v>
      </c>
      <c r="C200" s="243" t="s">
        <v>209</v>
      </c>
      <c r="D200" s="218">
        <v>20</v>
      </c>
      <c r="E200" s="218">
        <v>20</v>
      </c>
      <c r="F200" s="218">
        <v>20</v>
      </c>
      <c r="G200" s="218"/>
      <c r="H200" s="218"/>
      <c r="I200" s="218"/>
    </row>
    <row r="201" spans="1:9">
      <c r="A201" s="243">
        <v>100</v>
      </c>
      <c r="B201" s="243" t="s">
        <v>263</v>
      </c>
      <c r="C201" s="243" t="s">
        <v>210</v>
      </c>
      <c r="D201" s="218">
        <v>17</v>
      </c>
      <c r="E201" s="218">
        <v>17</v>
      </c>
      <c r="F201" s="218">
        <v>17</v>
      </c>
      <c r="G201" s="218"/>
      <c r="H201" s="218"/>
      <c r="I201" s="218"/>
    </row>
    <row r="202" spans="1:9">
      <c r="A202" s="243">
        <v>100</v>
      </c>
      <c r="B202" s="243" t="s">
        <v>183</v>
      </c>
      <c r="C202" s="243" t="s">
        <v>210</v>
      </c>
      <c r="D202" s="218">
        <v>18.5</v>
      </c>
      <c r="E202" s="218">
        <v>18.5</v>
      </c>
      <c r="F202" s="218">
        <v>18.5</v>
      </c>
      <c r="G202" s="218">
        <v>0.5</v>
      </c>
      <c r="H202" s="218">
        <v>0.5</v>
      </c>
      <c r="I202" s="218">
        <v>0.5</v>
      </c>
    </row>
    <row r="203" spans="1:9">
      <c r="A203" s="243">
        <v>101</v>
      </c>
      <c r="B203" s="243" t="s">
        <v>263</v>
      </c>
      <c r="C203" s="243" t="s">
        <v>211</v>
      </c>
      <c r="D203" s="218">
        <v>16.25</v>
      </c>
      <c r="E203" s="218">
        <v>16.25</v>
      </c>
      <c r="F203" s="218">
        <v>16.25</v>
      </c>
      <c r="G203" s="218"/>
      <c r="H203" s="218"/>
      <c r="I203" s="218"/>
    </row>
    <row r="204" spans="1:9">
      <c r="A204" s="243">
        <v>101</v>
      </c>
      <c r="B204" s="243" t="s">
        <v>183</v>
      </c>
      <c r="C204" s="243" t="s">
        <v>211</v>
      </c>
      <c r="D204" s="218">
        <v>17.75</v>
      </c>
      <c r="E204" s="218">
        <v>17.5</v>
      </c>
      <c r="F204" s="218">
        <v>18</v>
      </c>
      <c r="G204" s="218">
        <v>0.45</v>
      </c>
      <c r="H204" s="218">
        <v>0.45</v>
      </c>
      <c r="I204" s="218">
        <v>0.45</v>
      </c>
    </row>
    <row r="205" spans="1:9">
      <c r="A205" s="243">
        <v>101</v>
      </c>
      <c r="B205" s="243" t="s">
        <v>181</v>
      </c>
      <c r="C205" s="243" t="s">
        <v>211</v>
      </c>
      <c r="D205" s="218"/>
      <c r="E205" s="218"/>
      <c r="F205" s="218"/>
      <c r="G205" s="218">
        <v>0.5</v>
      </c>
      <c r="H205" s="218">
        <v>0.5</v>
      </c>
      <c r="I205" s="218">
        <v>0.5</v>
      </c>
    </row>
    <row r="206" spans="1:9">
      <c r="A206" s="243">
        <v>101</v>
      </c>
      <c r="B206" s="243" t="s">
        <v>262</v>
      </c>
      <c r="C206" s="243" t="s">
        <v>211</v>
      </c>
      <c r="D206" s="218">
        <v>18</v>
      </c>
      <c r="E206" s="218">
        <v>18</v>
      </c>
      <c r="F206" s="218">
        <v>18</v>
      </c>
      <c r="G206" s="218">
        <v>0.5</v>
      </c>
      <c r="H206" s="218">
        <v>0.5</v>
      </c>
      <c r="I206" s="218">
        <v>0.5</v>
      </c>
    </row>
    <row r="207" spans="1:9">
      <c r="A207" s="243">
        <v>102</v>
      </c>
      <c r="B207" s="243" t="s">
        <v>263</v>
      </c>
      <c r="C207" s="243" t="s">
        <v>212</v>
      </c>
      <c r="D207" s="218">
        <v>5</v>
      </c>
      <c r="E207" s="218">
        <v>5</v>
      </c>
      <c r="F207" s="218">
        <v>5</v>
      </c>
      <c r="G207" s="218"/>
      <c r="H207" s="218"/>
      <c r="I207" s="218"/>
    </row>
    <row r="208" spans="1:9">
      <c r="A208" s="243">
        <v>102</v>
      </c>
      <c r="B208" s="243" t="s">
        <v>183</v>
      </c>
      <c r="C208" s="243" t="s">
        <v>212</v>
      </c>
      <c r="D208" s="218">
        <v>5</v>
      </c>
      <c r="E208" s="218">
        <v>5</v>
      </c>
      <c r="F208" s="218">
        <v>5</v>
      </c>
      <c r="G208" s="218"/>
      <c r="H208" s="218"/>
      <c r="I208" s="218"/>
    </row>
    <row r="209" spans="1:9">
      <c r="A209" s="243">
        <v>102</v>
      </c>
      <c r="B209" s="243" t="s">
        <v>181</v>
      </c>
      <c r="C209" s="243" t="s">
        <v>212</v>
      </c>
      <c r="D209" s="218">
        <v>5</v>
      </c>
      <c r="E209" s="218">
        <v>5</v>
      </c>
      <c r="F209" s="218">
        <v>5</v>
      </c>
      <c r="G209" s="218"/>
      <c r="H209" s="218"/>
      <c r="I209" s="218"/>
    </row>
    <row r="210" spans="1:9">
      <c r="A210" s="243">
        <v>103</v>
      </c>
      <c r="B210" s="243" t="s">
        <v>263</v>
      </c>
      <c r="C210" s="243" t="s">
        <v>213</v>
      </c>
      <c r="D210" s="218"/>
      <c r="E210" s="218"/>
      <c r="F210" s="218"/>
      <c r="G210" s="218">
        <v>0.8</v>
      </c>
      <c r="H210" s="218">
        <v>0.8</v>
      </c>
      <c r="I210" s="218">
        <v>0.8</v>
      </c>
    </row>
    <row r="211" spans="1:9">
      <c r="A211" s="243">
        <v>103</v>
      </c>
      <c r="B211" s="243" t="s">
        <v>183</v>
      </c>
      <c r="C211" s="243" t="s">
        <v>213</v>
      </c>
      <c r="D211" s="218"/>
      <c r="E211" s="218"/>
      <c r="F211" s="218"/>
      <c r="G211" s="218">
        <v>1.1000000000000001</v>
      </c>
      <c r="H211" s="218">
        <v>1</v>
      </c>
      <c r="I211" s="218">
        <v>1.2</v>
      </c>
    </row>
    <row r="212" spans="1:9">
      <c r="A212" s="243">
        <v>103</v>
      </c>
      <c r="B212" s="243" t="s">
        <v>261</v>
      </c>
      <c r="C212" s="243" t="s">
        <v>213</v>
      </c>
      <c r="D212" s="218">
        <v>80</v>
      </c>
      <c r="E212" s="218">
        <v>80</v>
      </c>
      <c r="F212" s="218">
        <v>80</v>
      </c>
      <c r="G212" s="218">
        <v>1</v>
      </c>
      <c r="H212" s="218">
        <v>1</v>
      </c>
      <c r="I212" s="218">
        <v>1</v>
      </c>
    </row>
    <row r="213" spans="1:9">
      <c r="A213" s="243">
        <v>103</v>
      </c>
      <c r="B213" s="243" t="s">
        <v>181</v>
      </c>
      <c r="C213" s="243" t="s">
        <v>213</v>
      </c>
      <c r="D213" s="218">
        <v>70</v>
      </c>
      <c r="E213" s="218">
        <v>70</v>
      </c>
      <c r="F213" s="218">
        <v>70</v>
      </c>
      <c r="G213" s="218">
        <v>1.0666666666666667</v>
      </c>
      <c r="H213" s="218">
        <v>1</v>
      </c>
      <c r="I213" s="218">
        <v>1.2</v>
      </c>
    </row>
    <row r="214" spans="1:9">
      <c r="A214" s="243">
        <v>104</v>
      </c>
      <c r="B214" s="243" t="s">
        <v>181</v>
      </c>
      <c r="C214" s="243" t="s">
        <v>214</v>
      </c>
      <c r="D214" s="218">
        <v>60</v>
      </c>
      <c r="E214" s="218">
        <v>60</v>
      </c>
      <c r="F214" s="218">
        <v>60</v>
      </c>
      <c r="G214" s="218">
        <v>0.9</v>
      </c>
      <c r="H214" s="218">
        <v>0.9</v>
      </c>
      <c r="I214" s="218">
        <v>0.9</v>
      </c>
    </row>
    <row r="215" spans="1:9">
      <c r="A215" s="243">
        <v>105</v>
      </c>
      <c r="B215" s="243" t="s">
        <v>263</v>
      </c>
      <c r="C215" s="243" t="s">
        <v>269</v>
      </c>
      <c r="D215" s="218">
        <v>9</v>
      </c>
      <c r="E215" s="218">
        <v>9</v>
      </c>
      <c r="F215" s="218">
        <v>9</v>
      </c>
      <c r="G215" s="218"/>
      <c r="H215" s="218"/>
      <c r="I215" s="218"/>
    </row>
    <row r="216" spans="1:9">
      <c r="A216" s="243">
        <v>105</v>
      </c>
      <c r="B216" s="243" t="s">
        <v>183</v>
      </c>
      <c r="C216" s="243" t="s">
        <v>269</v>
      </c>
      <c r="D216" s="218">
        <v>12.5</v>
      </c>
      <c r="E216" s="218">
        <v>12</v>
      </c>
      <c r="F216" s="218">
        <v>13</v>
      </c>
      <c r="G216" s="218">
        <v>0.2</v>
      </c>
      <c r="H216" s="218">
        <v>0.15</v>
      </c>
      <c r="I216" s="218">
        <v>0.25</v>
      </c>
    </row>
    <row r="217" spans="1:9">
      <c r="A217" s="243">
        <v>105</v>
      </c>
      <c r="B217" s="243" t="s">
        <v>261</v>
      </c>
      <c r="C217" s="243" t="s">
        <v>269</v>
      </c>
      <c r="D217" s="218">
        <v>12.5</v>
      </c>
      <c r="E217" s="218">
        <v>12</v>
      </c>
      <c r="F217" s="218">
        <v>13</v>
      </c>
      <c r="G217" s="218">
        <v>0.2</v>
      </c>
      <c r="H217" s="218">
        <v>0.2</v>
      </c>
      <c r="I217" s="218">
        <v>0.2</v>
      </c>
    </row>
    <row r="218" spans="1:9">
      <c r="A218" s="243">
        <v>105</v>
      </c>
      <c r="B218" s="243" t="s">
        <v>181</v>
      </c>
      <c r="C218" s="243" t="s">
        <v>269</v>
      </c>
      <c r="D218" s="218">
        <v>11.5</v>
      </c>
      <c r="E218" s="218">
        <v>11</v>
      </c>
      <c r="F218" s="218">
        <v>12</v>
      </c>
      <c r="G218" s="218">
        <v>0.15</v>
      </c>
      <c r="H218" s="218">
        <v>0.15</v>
      </c>
      <c r="I218" s="218">
        <v>0.15</v>
      </c>
    </row>
    <row r="219" spans="1:9">
      <c r="A219" s="243">
        <v>106</v>
      </c>
      <c r="B219" s="243" t="s">
        <v>263</v>
      </c>
      <c r="C219" s="243" t="s">
        <v>270</v>
      </c>
      <c r="D219" s="218">
        <v>60</v>
      </c>
      <c r="E219" s="218">
        <v>60</v>
      </c>
      <c r="F219" s="218">
        <v>60</v>
      </c>
      <c r="G219" s="218">
        <v>0.7</v>
      </c>
      <c r="H219" s="218">
        <v>0.7</v>
      </c>
      <c r="I219" s="218">
        <v>0.7</v>
      </c>
    </row>
    <row r="220" spans="1:9">
      <c r="A220" s="243">
        <v>107</v>
      </c>
      <c r="B220" s="243" t="s">
        <v>263</v>
      </c>
      <c r="C220" s="243" t="s">
        <v>271</v>
      </c>
      <c r="D220" s="218">
        <v>40</v>
      </c>
      <c r="E220" s="218">
        <v>40</v>
      </c>
      <c r="F220" s="218">
        <v>40</v>
      </c>
      <c r="G220" s="218">
        <v>0.6</v>
      </c>
      <c r="H220" s="218">
        <v>0.6</v>
      </c>
      <c r="I220" s="218">
        <v>0.6</v>
      </c>
    </row>
    <row r="221" spans="1:9">
      <c r="A221" s="243">
        <v>109</v>
      </c>
      <c r="B221" s="243" t="s">
        <v>263</v>
      </c>
      <c r="C221" s="243" t="s">
        <v>216</v>
      </c>
      <c r="D221" s="218">
        <v>4.8</v>
      </c>
      <c r="E221" s="218">
        <v>4.8</v>
      </c>
      <c r="F221" s="218">
        <v>4.8</v>
      </c>
      <c r="G221" s="218"/>
      <c r="H221" s="218"/>
      <c r="I221" s="218"/>
    </row>
    <row r="222" spans="1:9">
      <c r="A222" s="243">
        <v>109</v>
      </c>
      <c r="B222" s="243" t="s">
        <v>183</v>
      </c>
      <c r="C222" s="243" t="s">
        <v>216</v>
      </c>
      <c r="D222" s="218">
        <v>4</v>
      </c>
      <c r="E222" s="218">
        <v>4</v>
      </c>
      <c r="F222" s="218">
        <v>4</v>
      </c>
      <c r="G222" s="218"/>
      <c r="H222" s="218"/>
      <c r="I222" s="218"/>
    </row>
    <row r="223" spans="1:9">
      <c r="A223" s="243">
        <v>109</v>
      </c>
      <c r="B223" s="243" t="s">
        <v>181</v>
      </c>
      <c r="C223" s="243" t="s">
        <v>216</v>
      </c>
      <c r="D223" s="218">
        <v>5</v>
      </c>
      <c r="E223" s="218">
        <v>5</v>
      </c>
      <c r="F223" s="218">
        <v>5</v>
      </c>
      <c r="G223" s="218"/>
      <c r="H223" s="218"/>
      <c r="I223" s="218"/>
    </row>
    <row r="224" spans="1:9">
      <c r="A224" s="243">
        <v>110</v>
      </c>
      <c r="B224" s="243" t="s">
        <v>263</v>
      </c>
      <c r="C224" s="243" t="s">
        <v>217</v>
      </c>
      <c r="D224" s="218">
        <v>4.5999999999999996</v>
      </c>
      <c r="E224" s="218">
        <v>4.5999999999999996</v>
      </c>
      <c r="F224" s="218">
        <v>4.5999999999999996</v>
      </c>
      <c r="G224" s="218"/>
      <c r="H224" s="218"/>
      <c r="I224" s="218"/>
    </row>
    <row r="225" spans="1:10">
      <c r="A225" s="243">
        <v>110</v>
      </c>
      <c r="B225" s="243" t="s">
        <v>183</v>
      </c>
      <c r="C225" s="243" t="s">
        <v>217</v>
      </c>
      <c r="D225" s="218">
        <v>4</v>
      </c>
      <c r="E225" s="218">
        <v>4</v>
      </c>
      <c r="F225" s="218">
        <v>4</v>
      </c>
      <c r="G225" s="218"/>
      <c r="H225" s="218"/>
      <c r="I225" s="218"/>
    </row>
    <row r="226" spans="1:10">
      <c r="A226" s="243">
        <v>110</v>
      </c>
      <c r="B226" s="243" t="s">
        <v>181</v>
      </c>
      <c r="C226" s="243" t="s">
        <v>217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>
      <c r="A227" s="243">
        <v>111</v>
      </c>
      <c r="B227" s="243" t="s">
        <v>263</v>
      </c>
      <c r="C227" s="243" t="s">
        <v>218</v>
      </c>
      <c r="D227" s="218">
        <v>4.5999999999999996</v>
      </c>
      <c r="E227" s="218">
        <v>4.5999999999999996</v>
      </c>
      <c r="F227" s="218">
        <v>4.5999999999999996</v>
      </c>
      <c r="G227" s="218"/>
      <c r="H227" s="218"/>
      <c r="I227" s="218"/>
    </row>
    <row r="228" spans="1:10">
      <c r="A228" s="243">
        <v>111</v>
      </c>
      <c r="B228" s="243" t="s">
        <v>183</v>
      </c>
      <c r="C228" s="243" t="s">
        <v>218</v>
      </c>
      <c r="D228" s="218">
        <v>4</v>
      </c>
      <c r="E228" s="218">
        <v>4</v>
      </c>
      <c r="F228" s="218">
        <v>4</v>
      </c>
      <c r="G228" s="218"/>
      <c r="H228" s="218"/>
      <c r="I228" s="218"/>
    </row>
    <row r="229" spans="1:10">
      <c r="A229" s="243">
        <v>111</v>
      </c>
      <c r="B229" s="243" t="s">
        <v>181</v>
      </c>
      <c r="C229" s="243" t="s">
        <v>218</v>
      </c>
      <c r="D229" s="218">
        <v>4.5</v>
      </c>
      <c r="E229" s="218">
        <v>4.5</v>
      </c>
      <c r="F229" s="218">
        <v>4.5</v>
      </c>
      <c r="G229" s="218"/>
      <c r="H229" s="218"/>
      <c r="I229" s="218"/>
    </row>
    <row r="230" spans="1:10">
      <c r="A230" s="243">
        <v>112</v>
      </c>
      <c r="B230" s="243" t="s">
        <v>263</v>
      </c>
      <c r="C230" s="243" t="s">
        <v>219</v>
      </c>
      <c r="D230" s="218">
        <v>3.5</v>
      </c>
      <c r="E230" s="218">
        <v>3.5</v>
      </c>
      <c r="F230" s="218">
        <v>3.5</v>
      </c>
      <c r="G230" s="218"/>
      <c r="H230" s="218"/>
      <c r="I230" s="218"/>
    </row>
    <row r="231" spans="1:10">
      <c r="A231" s="243">
        <v>112</v>
      </c>
      <c r="B231" s="243" t="s">
        <v>183</v>
      </c>
      <c r="C231" s="243" t="s">
        <v>219</v>
      </c>
      <c r="D231" s="218">
        <v>3.5</v>
      </c>
      <c r="E231" s="218">
        <v>3.5</v>
      </c>
      <c r="F231" s="218">
        <v>3.5</v>
      </c>
      <c r="G231" s="218"/>
      <c r="H231" s="218"/>
      <c r="I231" s="218"/>
    </row>
    <row r="232" spans="1:10">
      <c r="A232" s="243">
        <v>112</v>
      </c>
      <c r="B232" s="243" t="s">
        <v>181</v>
      </c>
      <c r="C232" s="243" t="s">
        <v>219</v>
      </c>
      <c r="D232" s="218">
        <v>3.5</v>
      </c>
      <c r="E232" s="218">
        <v>3.5</v>
      </c>
      <c r="F232" s="218">
        <v>3.5</v>
      </c>
      <c r="G232" s="218"/>
      <c r="H232" s="218"/>
      <c r="I232" s="218"/>
    </row>
    <row r="233" spans="1:10">
      <c r="A233" s="243">
        <v>113</v>
      </c>
      <c r="B233" s="243" t="s">
        <v>263</v>
      </c>
      <c r="C233" s="243" t="s">
        <v>220</v>
      </c>
      <c r="D233" s="218">
        <v>3.9</v>
      </c>
      <c r="E233" s="218">
        <v>3.9</v>
      </c>
      <c r="F233" s="218">
        <v>3.9</v>
      </c>
      <c r="G233" s="218"/>
      <c r="H233" s="218"/>
      <c r="I233" s="218"/>
      <c r="J233" s="218"/>
    </row>
    <row r="234" spans="1:10">
      <c r="A234" s="243">
        <v>113</v>
      </c>
      <c r="B234" s="243" t="s">
        <v>183</v>
      </c>
      <c r="C234" s="243" t="s">
        <v>220</v>
      </c>
      <c r="D234" s="218">
        <v>3.5</v>
      </c>
      <c r="E234" s="218">
        <v>3.5</v>
      </c>
      <c r="F234" s="218">
        <v>3.5</v>
      </c>
      <c r="G234" s="218"/>
      <c r="H234" s="218"/>
      <c r="I234" s="218"/>
    </row>
    <row r="235" spans="1:10">
      <c r="A235" s="243">
        <v>113</v>
      </c>
      <c r="B235" s="243" t="s">
        <v>181</v>
      </c>
      <c r="C235" s="243" t="s">
        <v>220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>
      <c r="A236" s="243">
        <v>114</v>
      </c>
      <c r="B236" s="243" t="s">
        <v>263</v>
      </c>
      <c r="C236" s="243" t="s">
        <v>221</v>
      </c>
      <c r="D236" s="218">
        <v>3.9</v>
      </c>
      <c r="E236" s="218">
        <v>3.9</v>
      </c>
      <c r="F236" s="218">
        <v>3.9</v>
      </c>
      <c r="G236" s="218"/>
      <c r="H236" s="218"/>
      <c r="I236" s="218"/>
    </row>
    <row r="237" spans="1:10">
      <c r="A237" s="243">
        <v>114</v>
      </c>
      <c r="B237" s="243" t="s">
        <v>183</v>
      </c>
      <c r="C237" s="243" t="s">
        <v>221</v>
      </c>
      <c r="D237" s="218">
        <v>3.5</v>
      </c>
      <c r="E237" s="218">
        <v>3.5</v>
      </c>
      <c r="F237" s="218">
        <v>3.5</v>
      </c>
      <c r="G237" s="218"/>
      <c r="H237" s="218"/>
      <c r="I237" s="218"/>
    </row>
    <row r="238" spans="1:10">
      <c r="A238" s="243">
        <v>114</v>
      </c>
      <c r="B238" s="243" t="s">
        <v>181</v>
      </c>
      <c r="C238" s="243" t="s">
        <v>221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>
      <c r="A239" s="243">
        <v>115</v>
      </c>
      <c r="B239" s="243" t="s">
        <v>263</v>
      </c>
      <c r="C239" s="243" t="s">
        <v>222</v>
      </c>
      <c r="D239" s="218">
        <v>3.5</v>
      </c>
      <c r="E239" s="218">
        <v>3.5</v>
      </c>
      <c r="F239" s="218">
        <v>3.5</v>
      </c>
      <c r="G239" s="218"/>
      <c r="H239" s="218"/>
      <c r="I239" s="218"/>
    </row>
    <row r="240" spans="1:10">
      <c r="A240" s="243">
        <v>115</v>
      </c>
      <c r="B240" s="243" t="s">
        <v>183</v>
      </c>
      <c r="C240" s="243" t="s">
        <v>222</v>
      </c>
      <c r="D240" s="218">
        <v>3.5</v>
      </c>
      <c r="E240" s="218">
        <v>3.5</v>
      </c>
      <c r="F240" s="218">
        <v>3.5</v>
      </c>
      <c r="G240" s="218"/>
      <c r="H240" s="218"/>
      <c r="I240" s="218"/>
    </row>
    <row r="241" spans="1:9">
      <c r="A241" s="243">
        <v>115</v>
      </c>
      <c r="B241" s="243" t="s">
        <v>181</v>
      </c>
      <c r="C241" s="243" t="s">
        <v>222</v>
      </c>
      <c r="D241" s="218">
        <v>3.5</v>
      </c>
      <c r="E241" s="218">
        <v>3.5</v>
      </c>
      <c r="F241" s="218">
        <v>3.5</v>
      </c>
      <c r="G241" s="218"/>
      <c r="H241" s="218"/>
      <c r="I241" s="218"/>
    </row>
    <row r="242" spans="1:9">
      <c r="A242" s="243">
        <v>116</v>
      </c>
      <c r="B242" s="243" t="s">
        <v>263</v>
      </c>
      <c r="C242" s="243" t="s">
        <v>223</v>
      </c>
      <c r="D242" s="218">
        <v>3.9</v>
      </c>
      <c r="E242" s="218">
        <v>3.9</v>
      </c>
      <c r="F242" s="218">
        <v>3.9</v>
      </c>
      <c r="G242" s="218"/>
      <c r="H242" s="218"/>
      <c r="I242" s="218"/>
    </row>
    <row r="243" spans="1:9">
      <c r="A243" s="243">
        <v>116</v>
      </c>
      <c r="B243" s="243" t="s">
        <v>183</v>
      </c>
      <c r="C243" s="243" t="s">
        <v>223</v>
      </c>
      <c r="D243" s="218">
        <v>3.5</v>
      </c>
      <c r="E243" s="218">
        <v>3.5</v>
      </c>
      <c r="F243" s="218">
        <v>3.5</v>
      </c>
      <c r="G243" s="218"/>
      <c r="H243" s="218"/>
      <c r="I243" s="218"/>
    </row>
    <row r="244" spans="1:9">
      <c r="A244" s="243">
        <v>116</v>
      </c>
      <c r="B244" s="243" t="s">
        <v>181</v>
      </c>
      <c r="C244" s="243" t="s">
        <v>223</v>
      </c>
      <c r="D244" s="218">
        <v>3.5</v>
      </c>
      <c r="E244" s="218">
        <v>3.5</v>
      </c>
      <c r="F244" s="218">
        <v>3.5</v>
      </c>
      <c r="G244" s="218"/>
      <c r="H244" s="218"/>
      <c r="I244" s="218"/>
    </row>
    <row r="245" spans="1:9">
      <c r="A245" s="243">
        <v>119</v>
      </c>
      <c r="B245" s="243" t="s">
        <v>263</v>
      </c>
      <c r="C245" s="243" t="s">
        <v>145</v>
      </c>
      <c r="D245" s="218">
        <v>6</v>
      </c>
      <c r="E245" s="218">
        <v>6</v>
      </c>
      <c r="F245" s="218">
        <v>6</v>
      </c>
      <c r="G245" s="218"/>
      <c r="H245" s="218"/>
      <c r="I245" s="218"/>
    </row>
    <row r="246" spans="1:9">
      <c r="A246" s="243">
        <v>119</v>
      </c>
      <c r="B246" s="243" t="s">
        <v>183</v>
      </c>
      <c r="C246" s="243" t="s">
        <v>145</v>
      </c>
      <c r="D246" s="218">
        <v>6</v>
      </c>
      <c r="E246" s="218">
        <v>6</v>
      </c>
      <c r="F246" s="218">
        <v>6</v>
      </c>
      <c r="G246" s="218"/>
      <c r="H246" s="218"/>
      <c r="I246" s="218"/>
    </row>
    <row r="247" spans="1:9">
      <c r="A247" s="243">
        <v>119</v>
      </c>
      <c r="B247" s="243" t="s">
        <v>181</v>
      </c>
      <c r="C247" s="243" t="s">
        <v>145</v>
      </c>
      <c r="D247" s="218">
        <v>5.5</v>
      </c>
      <c r="E247" s="218">
        <v>5.5</v>
      </c>
      <c r="F247" s="218">
        <v>5.5</v>
      </c>
      <c r="G247" s="218"/>
      <c r="H247" s="218"/>
      <c r="I247" s="218"/>
    </row>
    <row r="248" spans="1:9">
      <c r="A248" s="243">
        <v>120</v>
      </c>
      <c r="B248" s="243" t="s">
        <v>263</v>
      </c>
      <c r="C248" s="243" t="s">
        <v>146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>
      <c r="A249" s="243">
        <v>120</v>
      </c>
      <c r="B249" s="243" t="s">
        <v>183</v>
      </c>
      <c r="C249" s="243" t="s">
        <v>146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>
      <c r="A250" s="243">
        <v>120</v>
      </c>
      <c r="B250" s="243" t="s">
        <v>181</v>
      </c>
      <c r="C250" s="243" t="s">
        <v>146</v>
      </c>
      <c r="D250" s="218">
        <v>3.25</v>
      </c>
      <c r="E250" s="218">
        <v>3.25</v>
      </c>
      <c r="F250" s="218">
        <v>3.25</v>
      </c>
      <c r="G250" s="218"/>
      <c r="H250" s="218"/>
      <c r="I250" s="218"/>
    </row>
    <row r="251" spans="1:9">
      <c r="A251" s="243">
        <v>121</v>
      </c>
      <c r="B251" s="243" t="s">
        <v>263</v>
      </c>
      <c r="C251" s="243" t="s">
        <v>147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43">
        <v>121</v>
      </c>
      <c r="B252" s="243" t="s">
        <v>183</v>
      </c>
      <c r="C252" s="243" t="s">
        <v>147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43">
        <v>121</v>
      </c>
      <c r="B253" s="243" t="s">
        <v>181</v>
      </c>
      <c r="C253" s="243" t="s">
        <v>147</v>
      </c>
      <c r="D253" s="218">
        <v>3.25</v>
      </c>
      <c r="E253" s="218">
        <v>3.25</v>
      </c>
      <c r="F253" s="218">
        <v>3.25</v>
      </c>
      <c r="G253" s="218"/>
      <c r="H253" s="218"/>
      <c r="I253" s="218"/>
    </row>
    <row r="254" spans="1:9">
      <c r="A254" s="243">
        <v>122</v>
      </c>
      <c r="B254" s="243" t="s">
        <v>263</v>
      </c>
      <c r="C254" s="243" t="s">
        <v>156</v>
      </c>
      <c r="D254" s="218">
        <v>2.6</v>
      </c>
      <c r="E254" s="218">
        <v>2.6</v>
      </c>
      <c r="F254" s="218">
        <v>2.6</v>
      </c>
      <c r="G254" s="218"/>
      <c r="H254" s="218"/>
      <c r="I254" s="218"/>
    </row>
    <row r="255" spans="1:9">
      <c r="A255" s="243">
        <v>122</v>
      </c>
      <c r="B255" s="243" t="s">
        <v>183</v>
      </c>
      <c r="C255" s="243" t="s">
        <v>156</v>
      </c>
      <c r="D255" s="218">
        <v>3</v>
      </c>
      <c r="E255" s="218">
        <v>3</v>
      </c>
      <c r="F255" s="218">
        <v>3</v>
      </c>
      <c r="G255" s="218"/>
      <c r="H255" s="218"/>
      <c r="I255" s="218"/>
    </row>
    <row r="256" spans="1:9">
      <c r="A256" s="243">
        <v>122</v>
      </c>
      <c r="B256" s="243" t="s">
        <v>181</v>
      </c>
      <c r="C256" s="243" t="s">
        <v>156</v>
      </c>
      <c r="D256" s="218">
        <v>3.25</v>
      </c>
      <c r="E256" s="218">
        <v>3.25</v>
      </c>
      <c r="F256" s="218">
        <v>3.25</v>
      </c>
      <c r="G256" s="218"/>
      <c r="H256" s="218"/>
      <c r="I256" s="218"/>
    </row>
    <row r="257" spans="1:9">
      <c r="A257" s="243">
        <v>123</v>
      </c>
      <c r="B257" s="243" t="s">
        <v>230</v>
      </c>
      <c r="C257" s="243" t="s">
        <v>284</v>
      </c>
      <c r="D257" s="218">
        <v>1.35</v>
      </c>
      <c r="E257" s="218">
        <v>1.35</v>
      </c>
      <c r="F257" s="218">
        <v>1.35</v>
      </c>
      <c r="G257" s="218"/>
      <c r="H257" s="218"/>
      <c r="I257" s="218"/>
    </row>
    <row r="258" spans="1:9">
      <c r="A258" s="243">
        <v>123</v>
      </c>
      <c r="B258" s="243" t="s">
        <v>181</v>
      </c>
      <c r="C258" s="243" t="s">
        <v>284</v>
      </c>
      <c r="D258" s="218">
        <v>1.0900000000000001</v>
      </c>
      <c r="E258" s="218">
        <v>1.0900000000000001</v>
      </c>
      <c r="F258" s="218">
        <v>1.0900000000000001</v>
      </c>
      <c r="G258" s="218"/>
      <c r="H258" s="218"/>
      <c r="I258" s="218"/>
    </row>
    <row r="259" spans="1:9">
      <c r="A259" s="243">
        <v>124</v>
      </c>
      <c r="B259" s="243" t="s">
        <v>230</v>
      </c>
      <c r="C259" s="243" t="s">
        <v>148</v>
      </c>
      <c r="D259" s="218">
        <v>1.25</v>
      </c>
      <c r="E259" s="218">
        <v>1.25</v>
      </c>
      <c r="F259" s="218">
        <v>1.25</v>
      </c>
      <c r="G259" s="218"/>
      <c r="H259" s="218"/>
      <c r="I259" s="218"/>
    </row>
    <row r="260" spans="1:9">
      <c r="A260" s="243">
        <v>124</v>
      </c>
      <c r="B260" s="243" t="s">
        <v>183</v>
      </c>
      <c r="C260" s="243" t="s">
        <v>148</v>
      </c>
      <c r="D260" s="218">
        <v>1.25</v>
      </c>
      <c r="E260" s="218">
        <v>1.25</v>
      </c>
      <c r="F260" s="218">
        <v>1.25</v>
      </c>
      <c r="G260" s="218"/>
      <c r="H260" s="218"/>
      <c r="I260" s="218"/>
    </row>
    <row r="261" spans="1:9">
      <c r="A261" s="243">
        <v>124</v>
      </c>
      <c r="B261" s="243" t="s">
        <v>181</v>
      </c>
      <c r="C261" s="243" t="s">
        <v>148</v>
      </c>
      <c r="D261" s="218">
        <v>1.2833333333333334</v>
      </c>
      <c r="E261" s="218">
        <v>1.25</v>
      </c>
      <c r="F261" s="218">
        <v>1.3</v>
      </c>
      <c r="G261" s="218"/>
      <c r="H261" s="218"/>
      <c r="I261" s="218"/>
    </row>
    <row r="262" spans="1:9">
      <c r="A262" s="243">
        <v>125</v>
      </c>
      <c r="B262" s="243" t="s">
        <v>230</v>
      </c>
      <c r="C262" s="243" t="s">
        <v>149</v>
      </c>
      <c r="D262" s="218">
        <v>1.35</v>
      </c>
      <c r="E262" s="218">
        <v>1.35</v>
      </c>
      <c r="F262" s="218">
        <v>1.35</v>
      </c>
      <c r="G262" s="218"/>
      <c r="H262" s="218"/>
      <c r="I262" s="218"/>
    </row>
    <row r="263" spans="1:9">
      <c r="A263" s="243">
        <v>125</v>
      </c>
      <c r="B263" s="243" t="s">
        <v>183</v>
      </c>
      <c r="C263" s="243" t="s">
        <v>149</v>
      </c>
      <c r="D263" s="218">
        <v>1.7</v>
      </c>
      <c r="E263" s="218">
        <v>1.7</v>
      </c>
      <c r="F263" s="218">
        <v>1.7</v>
      </c>
      <c r="G263" s="218"/>
      <c r="H263" s="218"/>
      <c r="I263" s="218"/>
    </row>
    <row r="264" spans="1:9">
      <c r="A264" s="243">
        <v>125</v>
      </c>
      <c r="B264" s="243" t="s">
        <v>181</v>
      </c>
      <c r="C264" s="243" t="s">
        <v>149</v>
      </c>
      <c r="D264" s="218">
        <v>1.7</v>
      </c>
      <c r="E264" s="218">
        <v>1.7</v>
      </c>
      <c r="F264" s="218">
        <v>1.7</v>
      </c>
      <c r="G264" s="218"/>
      <c r="H264" s="218"/>
      <c r="I264" s="218"/>
    </row>
    <row r="265" spans="1:9">
      <c r="A265" s="243">
        <v>126</v>
      </c>
      <c r="B265" s="243" t="s">
        <v>230</v>
      </c>
      <c r="C265" s="243" t="s">
        <v>272</v>
      </c>
      <c r="D265" s="218">
        <v>4.25</v>
      </c>
      <c r="E265" s="218">
        <v>4.25</v>
      </c>
      <c r="F265" s="218">
        <v>4.25</v>
      </c>
      <c r="G265" s="218"/>
      <c r="H265" s="218"/>
      <c r="I265" s="218"/>
    </row>
    <row r="266" spans="1:9">
      <c r="A266" s="243">
        <v>126</v>
      </c>
      <c r="B266" s="243" t="s">
        <v>183</v>
      </c>
      <c r="C266" s="243" t="s">
        <v>272</v>
      </c>
      <c r="D266" s="218">
        <v>4.5</v>
      </c>
      <c r="E266" s="218">
        <v>4.5</v>
      </c>
      <c r="F266" s="218">
        <v>4.5</v>
      </c>
      <c r="G266" s="218"/>
      <c r="H266" s="218"/>
      <c r="I266" s="218"/>
    </row>
    <row r="267" spans="1:9">
      <c r="A267" s="243">
        <v>126</v>
      </c>
      <c r="B267" s="243" t="s">
        <v>181</v>
      </c>
      <c r="C267" s="243" t="s">
        <v>272</v>
      </c>
      <c r="D267" s="218">
        <v>4.0142857142857142</v>
      </c>
      <c r="E267" s="218">
        <v>3.85</v>
      </c>
      <c r="F267" s="218">
        <v>4.25</v>
      </c>
      <c r="G267" s="218"/>
      <c r="H267" s="218"/>
      <c r="I267" s="218"/>
    </row>
    <row r="268" spans="1:9">
      <c r="A268" s="243">
        <v>127</v>
      </c>
      <c r="B268" s="243" t="s">
        <v>230</v>
      </c>
      <c r="C268" s="243" t="s">
        <v>273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3">
        <v>127</v>
      </c>
      <c r="B269" s="243" t="s">
        <v>181</v>
      </c>
      <c r="C269" s="243" t="s">
        <v>273</v>
      </c>
      <c r="D269" s="218">
        <v>3.75</v>
      </c>
      <c r="E269" s="218">
        <v>3.65</v>
      </c>
      <c r="F269" s="218">
        <v>3.85</v>
      </c>
      <c r="G269" s="218"/>
      <c r="H269" s="218"/>
      <c r="I269" s="218"/>
    </row>
    <row r="270" spans="1:9">
      <c r="A270" s="243">
        <v>128</v>
      </c>
      <c r="B270" s="243" t="s">
        <v>230</v>
      </c>
      <c r="C270" s="243" t="s">
        <v>285</v>
      </c>
      <c r="D270" s="218">
        <v>46</v>
      </c>
      <c r="E270" s="218">
        <v>46</v>
      </c>
      <c r="F270" s="218">
        <v>46</v>
      </c>
      <c r="G270" s="218"/>
      <c r="H270" s="218"/>
      <c r="I270" s="218"/>
    </row>
    <row r="271" spans="1:9">
      <c r="A271" s="243">
        <v>128</v>
      </c>
      <c r="B271" s="243" t="s">
        <v>181</v>
      </c>
      <c r="C271" s="243" t="s">
        <v>285</v>
      </c>
      <c r="D271" s="218">
        <v>44.25</v>
      </c>
      <c r="E271" s="218">
        <v>44</v>
      </c>
      <c r="F271" s="218">
        <v>45</v>
      </c>
      <c r="G271" s="218"/>
      <c r="H271" s="218"/>
      <c r="I271" s="218"/>
    </row>
    <row r="272" spans="1:9">
      <c r="A272" s="243">
        <v>129</v>
      </c>
      <c r="B272" s="243" t="s">
        <v>230</v>
      </c>
      <c r="C272" s="243" t="s">
        <v>286</v>
      </c>
      <c r="D272" s="218">
        <v>44</v>
      </c>
      <c r="E272" s="218">
        <v>44</v>
      </c>
      <c r="F272" s="218">
        <v>44</v>
      </c>
      <c r="G272" s="218"/>
      <c r="H272" s="218"/>
      <c r="I272" s="218"/>
    </row>
    <row r="273" spans="1:9">
      <c r="A273" s="243">
        <v>129</v>
      </c>
      <c r="B273" s="243" t="s">
        <v>181</v>
      </c>
      <c r="C273" s="243" t="s">
        <v>286</v>
      </c>
      <c r="D273" s="218">
        <v>42</v>
      </c>
      <c r="E273" s="218">
        <v>42</v>
      </c>
      <c r="F273" s="218">
        <v>42</v>
      </c>
      <c r="G273" s="218"/>
      <c r="H273" s="218"/>
      <c r="I273" s="218"/>
    </row>
    <row r="274" spans="1:9">
      <c r="A274" s="243">
        <v>130</v>
      </c>
      <c r="B274" s="243" t="s">
        <v>263</v>
      </c>
      <c r="C274" s="243" t="s">
        <v>151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3">
        <v>130</v>
      </c>
      <c r="B275" s="243" t="s">
        <v>230</v>
      </c>
      <c r="C275" s="243" t="s">
        <v>151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3">
        <v>130</v>
      </c>
      <c r="B276" s="243" t="s">
        <v>181</v>
      </c>
      <c r="C276" s="243" t="s">
        <v>151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3">
        <v>132</v>
      </c>
      <c r="B277" s="243" t="s">
        <v>263</v>
      </c>
      <c r="C277" s="243" t="s">
        <v>152</v>
      </c>
      <c r="D277" s="218">
        <v>2</v>
      </c>
      <c r="E277" s="218">
        <v>2</v>
      </c>
      <c r="F277" s="218">
        <v>2</v>
      </c>
      <c r="G277" s="218"/>
      <c r="H277" s="218"/>
      <c r="I277" s="218"/>
    </row>
    <row r="278" spans="1:9">
      <c r="A278" s="243">
        <v>132</v>
      </c>
      <c r="B278" s="243" t="s">
        <v>230</v>
      </c>
      <c r="C278" s="243" t="s">
        <v>152</v>
      </c>
      <c r="D278" s="218">
        <v>2</v>
      </c>
      <c r="E278" s="218">
        <v>2</v>
      </c>
      <c r="F278" s="218">
        <v>2</v>
      </c>
      <c r="G278" s="218"/>
      <c r="H278" s="218"/>
      <c r="I278" s="218"/>
    </row>
    <row r="279" spans="1:9">
      <c r="A279" s="243">
        <v>132</v>
      </c>
      <c r="B279" s="243" t="s">
        <v>181</v>
      </c>
      <c r="C279" s="243" t="s">
        <v>152</v>
      </c>
      <c r="D279" s="218">
        <v>2.5</v>
      </c>
      <c r="E279" s="218">
        <v>2.5</v>
      </c>
      <c r="F279" s="218">
        <v>2.5</v>
      </c>
      <c r="G279" s="218"/>
      <c r="H279" s="218"/>
      <c r="I279" s="218"/>
    </row>
    <row r="280" spans="1:9">
      <c r="A280" s="243">
        <v>133</v>
      </c>
      <c r="B280" s="243" t="s">
        <v>263</v>
      </c>
      <c r="C280" s="243" t="s">
        <v>153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3">
        <v>133</v>
      </c>
      <c r="B281" s="243" t="s">
        <v>230</v>
      </c>
      <c r="C281" s="243" t="s">
        <v>153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3">
        <v>133</v>
      </c>
      <c r="B282" s="243" t="s">
        <v>181</v>
      </c>
      <c r="C282" s="243" t="s">
        <v>153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3">
        <v>134</v>
      </c>
      <c r="B283" s="243" t="s">
        <v>263</v>
      </c>
      <c r="C283" s="243" t="s">
        <v>154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43">
        <v>134</v>
      </c>
      <c r="B284" s="243" t="s">
        <v>230</v>
      </c>
      <c r="C284" s="243" t="s">
        <v>154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43">
        <v>134</v>
      </c>
      <c r="B285" s="243" t="s">
        <v>181</v>
      </c>
      <c r="C285" s="243" t="s">
        <v>154</v>
      </c>
      <c r="D285" s="218">
        <v>5.75</v>
      </c>
      <c r="E285" s="218">
        <v>5.75</v>
      </c>
      <c r="F285" s="218">
        <v>5.75</v>
      </c>
      <c r="G285" s="218"/>
      <c r="H285" s="218"/>
      <c r="I285" s="218"/>
    </row>
    <row r="286" spans="1:9">
      <c r="A286" s="243">
        <v>135</v>
      </c>
      <c r="B286" s="243" t="s">
        <v>263</v>
      </c>
      <c r="C286" s="243" t="s">
        <v>155</v>
      </c>
      <c r="D286" s="218">
        <v>1.5</v>
      </c>
      <c r="E286" s="218">
        <v>1.5</v>
      </c>
      <c r="F286" s="218">
        <v>1.5</v>
      </c>
      <c r="G286" s="218"/>
      <c r="H286" s="218"/>
      <c r="I286" s="218"/>
    </row>
    <row r="287" spans="1:9">
      <c r="A287" s="243">
        <v>135</v>
      </c>
      <c r="B287" s="243" t="s">
        <v>230</v>
      </c>
      <c r="C287" s="243" t="s">
        <v>155</v>
      </c>
      <c r="D287" s="218">
        <v>1.75</v>
      </c>
      <c r="E287" s="218">
        <v>1.75</v>
      </c>
      <c r="F287" s="218">
        <v>1.75</v>
      </c>
      <c r="G287" s="218"/>
      <c r="H287" s="218"/>
      <c r="I287" s="218"/>
    </row>
    <row r="288" spans="1:9">
      <c r="A288" s="243">
        <v>136</v>
      </c>
      <c r="B288" s="243" t="s">
        <v>191</v>
      </c>
      <c r="C288" s="243" t="s">
        <v>224</v>
      </c>
      <c r="D288" s="218">
        <v>1.5</v>
      </c>
      <c r="E288" s="218">
        <v>1.5</v>
      </c>
      <c r="F288" s="218">
        <v>1.5</v>
      </c>
      <c r="G288" s="218"/>
      <c r="H288" s="218"/>
      <c r="I288" s="218"/>
    </row>
    <row r="289" spans="1:9">
      <c r="A289" s="243">
        <v>137</v>
      </c>
      <c r="B289" s="243" t="s">
        <v>191</v>
      </c>
      <c r="C289" s="243" t="s">
        <v>241</v>
      </c>
      <c r="D289" s="218">
        <v>3.375</v>
      </c>
      <c r="E289" s="218">
        <v>3.25</v>
      </c>
      <c r="F289" s="218">
        <v>3.5</v>
      </c>
      <c r="G289" s="218"/>
      <c r="H289" s="218"/>
      <c r="I289" s="218"/>
    </row>
    <row r="290" spans="1:9">
      <c r="A290" s="243">
        <v>138</v>
      </c>
      <c r="B290" s="243" t="s">
        <v>191</v>
      </c>
      <c r="C290" s="243" t="s">
        <v>242</v>
      </c>
      <c r="D290" s="218">
        <v>5</v>
      </c>
      <c r="E290" s="218">
        <v>5</v>
      </c>
      <c r="F290" s="218">
        <v>5</v>
      </c>
      <c r="G290" s="218"/>
      <c r="H290" s="218"/>
      <c r="I290" s="218"/>
    </row>
    <row r="291" spans="1:9">
      <c r="A291" s="243">
        <v>139</v>
      </c>
      <c r="B291" s="243" t="s">
        <v>191</v>
      </c>
      <c r="C291" s="243" t="s">
        <v>243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3">
        <v>140</v>
      </c>
      <c r="B292" s="243" t="s">
        <v>191</v>
      </c>
      <c r="C292" s="243" t="s">
        <v>225</v>
      </c>
      <c r="D292" s="218">
        <v>7</v>
      </c>
      <c r="E292" s="218">
        <v>7</v>
      </c>
      <c r="F292" s="218">
        <v>7</v>
      </c>
      <c r="G292" s="218"/>
      <c r="H292" s="218"/>
      <c r="I292" s="218"/>
    </row>
    <row r="293" spans="1:9">
      <c r="A293" s="243">
        <v>141</v>
      </c>
      <c r="B293" s="243" t="s">
        <v>191</v>
      </c>
      <c r="C293" s="243" t="s">
        <v>244</v>
      </c>
      <c r="D293" s="218">
        <v>4.5</v>
      </c>
      <c r="E293" s="218">
        <v>4.5</v>
      </c>
      <c r="F293" s="218">
        <v>4.5</v>
      </c>
      <c r="G293" s="218"/>
      <c r="H293" s="218"/>
      <c r="I293" s="218"/>
    </row>
    <row r="294" spans="1:9">
      <c r="A294" s="243">
        <v>142</v>
      </c>
      <c r="B294" s="243" t="s">
        <v>191</v>
      </c>
      <c r="C294" s="243" t="s">
        <v>226</v>
      </c>
      <c r="D294" s="218">
        <v>3.25</v>
      </c>
      <c r="E294" s="218">
        <v>3.25</v>
      </c>
      <c r="F294" s="218">
        <v>3.25</v>
      </c>
      <c r="G294" s="218"/>
      <c r="H294" s="218"/>
      <c r="I294" s="218"/>
    </row>
    <row r="295" spans="1:9">
      <c r="A295" s="243">
        <v>143</v>
      </c>
      <c r="B295" s="243" t="s">
        <v>191</v>
      </c>
      <c r="C295" s="243" t="s">
        <v>227</v>
      </c>
      <c r="D295" s="218">
        <v>2.5</v>
      </c>
      <c r="E295" s="218">
        <v>2.5</v>
      </c>
      <c r="F295" s="218">
        <v>2.5</v>
      </c>
      <c r="G295" s="218"/>
      <c r="H295" s="218"/>
      <c r="I295" s="218"/>
    </row>
    <row r="296" spans="1:9">
      <c r="A296" s="243">
        <v>145</v>
      </c>
      <c r="B296" s="243" t="s">
        <v>191</v>
      </c>
      <c r="C296" s="243" t="s">
        <v>246</v>
      </c>
      <c r="D296" s="218">
        <v>4.5</v>
      </c>
      <c r="E296" s="218">
        <v>4.5</v>
      </c>
      <c r="F296" s="218">
        <v>4.5</v>
      </c>
      <c r="G296" s="218"/>
      <c r="H296" s="218"/>
      <c r="I296" s="218"/>
    </row>
    <row r="297" spans="1:9">
      <c r="A297" s="243">
        <v>146</v>
      </c>
      <c r="B297" s="243" t="s">
        <v>191</v>
      </c>
      <c r="C297" s="243" t="s">
        <v>247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>
      <c r="A298" s="243">
        <v>147</v>
      </c>
      <c r="B298" s="243" t="s">
        <v>191</v>
      </c>
      <c r="C298" s="243" t="s">
        <v>228</v>
      </c>
      <c r="D298" s="218">
        <v>1.75</v>
      </c>
      <c r="E298" s="218">
        <v>1.75</v>
      </c>
      <c r="F298" s="218">
        <v>1.75</v>
      </c>
      <c r="G298" s="218"/>
      <c r="H298" s="218"/>
      <c r="I298" s="218"/>
    </row>
    <row r="299" spans="1:9">
      <c r="A299" s="243">
        <v>148</v>
      </c>
      <c r="B299" s="243" t="s">
        <v>191</v>
      </c>
      <c r="C299" s="243" t="s">
        <v>248</v>
      </c>
      <c r="D299" s="218">
        <v>5</v>
      </c>
      <c r="E299" s="218">
        <v>5</v>
      </c>
      <c r="F299" s="218">
        <v>5</v>
      </c>
      <c r="G299" s="218"/>
      <c r="H299" s="218"/>
      <c r="I299" s="218"/>
    </row>
    <row r="300" spans="1:9">
      <c r="A300" s="243">
        <v>149</v>
      </c>
      <c r="B300" s="243" t="s">
        <v>191</v>
      </c>
      <c r="C300" s="243" t="s">
        <v>249</v>
      </c>
      <c r="D300" s="218">
        <v>2.5</v>
      </c>
      <c r="E300" s="218">
        <v>2.5</v>
      </c>
      <c r="F300" s="218">
        <v>2.5</v>
      </c>
      <c r="G300" s="218"/>
      <c r="H300" s="218"/>
      <c r="I300" s="218"/>
    </row>
    <row r="301" spans="1:9">
      <c r="A301" s="243">
        <v>150</v>
      </c>
      <c r="B301" s="243" t="s">
        <v>191</v>
      </c>
      <c r="C301" s="243" t="s">
        <v>229</v>
      </c>
      <c r="D301" s="218">
        <v>1.25</v>
      </c>
      <c r="E301" s="218">
        <v>1.25</v>
      </c>
      <c r="F301" s="218">
        <v>1.25</v>
      </c>
      <c r="G301" s="218"/>
      <c r="H301" s="218"/>
      <c r="I301" s="218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INDECAEA2381221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44552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INDECAEA2381221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44552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INDECAEA2381221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5">
        <f>AC7</f>
        <v>44552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22/dic</v>
      </c>
      <c r="E6" s="116" t="s">
        <v>0</v>
      </c>
      <c r="F6" s="116" t="s">
        <v>1</v>
      </c>
      <c r="G6" s="117" t="str">
        <f>CONCATENATE(AC5," ",TEXT(AD8,"dd/mmm"))</f>
        <v>Promedio 21/dic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68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3.0909090909090935</v>
      </c>
      <c r="J7" s="205">
        <f t="shared" ref="J7:J16" si="6">IF(ISERR(IF(D7="n.d.","",IF(G7="n.d.","",(D7-G7)/G7))),"",IF(D7="n.d.","",IF(G7="n.d.","",(D7-G7)/G7)))</f>
        <v>7.9439252336448676E-2</v>
      </c>
      <c r="K7" s="23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43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43</v>
      </c>
      <c r="AB7" s="6" t="s">
        <v>178</v>
      </c>
      <c r="AC7" s="23">
        <f>+VLOOKUP(1111,sansalvador,3,FALSE)</f>
        <v>44552</v>
      </c>
      <c r="AD7" s="23">
        <f>+AC7</f>
        <v>44552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44551</v>
      </c>
      <c r="AD8" s="23">
        <f>+AC8</f>
        <v>44551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58.5</v>
      </c>
      <c r="E10" s="83">
        <f t="shared" si="1"/>
        <v>55</v>
      </c>
      <c r="F10" s="83">
        <f t="shared" si="2"/>
        <v>62</v>
      </c>
      <c r="G10" s="83">
        <f t="shared" si="3"/>
        <v>58.888888888888886</v>
      </c>
      <c r="H10" s="203" t="str">
        <f t="shared" si="4"/>
        <v>↓</v>
      </c>
      <c r="I10" s="204">
        <f t="shared" si="5"/>
        <v>-0.38888888888888573</v>
      </c>
      <c r="J10" s="205">
        <f t="shared" si="6"/>
        <v>-6.6037735849056069E-3</v>
      </c>
      <c r="K10" s="23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>
        <f t="shared" si="15"/>
        <v>66</v>
      </c>
      <c r="Y10" s="83">
        <f t="shared" si="16"/>
        <v>66</v>
      </c>
      <c r="Z10" s="83">
        <f t="shared" si="17"/>
        <v>66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51.666666666666664</v>
      </c>
      <c r="H12" s="203" t="str">
        <f t="shared" si="4"/>
        <v>↓</v>
      </c>
      <c r="I12" s="204">
        <f t="shared" si="5"/>
        <v>-0.1666666666666643</v>
      </c>
      <c r="J12" s="205">
        <f t="shared" si="6"/>
        <v>-3.2258064516128577E-3</v>
      </c>
      <c r="K12" s="23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>
        <f t="shared" si="15"/>
        <v>60</v>
      </c>
      <c r="Y12" s="83">
        <f t="shared" si="16"/>
        <v>60</v>
      </c>
      <c r="Z12" s="83">
        <f t="shared" si="17"/>
        <v>60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19.666666666666668</v>
      </c>
      <c r="E15" s="83">
        <f t="shared" si="1"/>
        <v>19</v>
      </c>
      <c r="F15" s="83">
        <f t="shared" si="2"/>
        <v>22</v>
      </c>
      <c r="G15" s="83">
        <f t="shared" si="3"/>
        <v>19.76923076923077</v>
      </c>
      <c r="H15" s="203" t="str">
        <f t="shared" si="4"/>
        <v>↓</v>
      </c>
      <c r="I15" s="204">
        <f t="shared" si="5"/>
        <v>-0.1025641025641022</v>
      </c>
      <c r="J15" s="205">
        <f t="shared" si="6"/>
        <v>-5.188067444876765E-3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>
        <f t="shared" si="15"/>
        <v>20</v>
      </c>
      <c r="Y15" s="83">
        <f t="shared" si="16"/>
        <v>20</v>
      </c>
      <c r="Z15" s="83">
        <f t="shared" si="17"/>
        <v>20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20.90909090909091</v>
      </c>
      <c r="E16" s="83">
        <f t="shared" si="1"/>
        <v>20</v>
      </c>
      <c r="F16" s="83">
        <f t="shared" si="2"/>
        <v>22</v>
      </c>
      <c r="G16" s="83">
        <f t="shared" si="3"/>
        <v>21</v>
      </c>
      <c r="H16" s="203" t="str">
        <f t="shared" si="4"/>
        <v>↓</v>
      </c>
      <c r="I16" s="204">
        <f t="shared" si="5"/>
        <v>-9.090909090908994E-2</v>
      </c>
      <c r="J16" s="205">
        <f t="shared" si="6"/>
        <v>-4.329004329004283E-3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>
        <f t="shared" si="15"/>
        <v>22</v>
      </c>
      <c r="Y16" s="83">
        <f t="shared" si="16"/>
        <v>22</v>
      </c>
      <c r="Z16" s="83">
        <f t="shared" si="17"/>
        <v>22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INDECAEA2381221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44552</v>
      </c>
      <c r="B24" s="225">
        <f>AC7</f>
        <v>44552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22/dic</v>
      </c>
      <c r="E27" s="116" t="s">
        <v>0</v>
      </c>
      <c r="F27" s="116" t="s">
        <v>1</v>
      </c>
      <c r="G27" s="117" t="str">
        <f>CONCATENATE(AC26," ",TEXT(AD29,"dd/mmm"))</f>
        <v>Promedio 21/dic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44552</v>
      </c>
      <c r="AD28" s="23">
        <f>+AC28</f>
        <v>44552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44551</v>
      </c>
      <c r="AD29" s="23">
        <f>+AC29</f>
        <v>44551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0.71250000000000002</v>
      </c>
      <c r="E31" s="149">
        <f t="shared" si="20"/>
        <v>0.65</v>
      </c>
      <c r="F31" s="149">
        <f t="shared" si="21"/>
        <v>0.75</v>
      </c>
      <c r="G31" s="149">
        <f t="shared" si="22"/>
        <v>0.73888888888888893</v>
      </c>
      <c r="H31" s="149" t="str">
        <f t="shared" si="23"/>
        <v>↓</v>
      </c>
      <c r="I31" s="149">
        <f t="shared" si="24"/>
        <v>-2.6388888888888906E-2</v>
      </c>
      <c r="J31" s="205">
        <f t="shared" si="25"/>
        <v>-3.5714285714285733E-2</v>
      </c>
      <c r="K31" s="23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>
        <f t="shared" si="34"/>
        <v>0.75</v>
      </c>
      <c r="Y31" s="149">
        <f t="shared" si="35"/>
        <v>0.75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0.66249999999999998</v>
      </c>
      <c r="E33" s="149">
        <f t="shared" si="20"/>
        <v>0.6</v>
      </c>
      <c r="F33" s="149">
        <f t="shared" si="21"/>
        <v>0.7</v>
      </c>
      <c r="G33" s="149">
        <f t="shared" si="22"/>
        <v>0.68888888888888899</v>
      </c>
      <c r="H33" s="149" t="str">
        <f t="shared" si="23"/>
        <v>↓</v>
      </c>
      <c r="I33" s="149">
        <f t="shared" si="24"/>
        <v>-2.6388888888889017E-2</v>
      </c>
      <c r="J33" s="205">
        <f t="shared" si="25"/>
        <v>-3.8306451612903407E-2</v>
      </c>
      <c r="K33" s="23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>
        <f t="shared" si="34"/>
        <v>0.75</v>
      </c>
      <c r="Y33" s="149">
        <f t="shared" si="35"/>
        <v>0.75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>
        <f t="shared" si="34"/>
        <v>0.25</v>
      </c>
      <c r="Y37" s="149">
        <f t="shared" si="35"/>
        <v>0.25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INDECAEA2381221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5">
        <f>Y7</f>
        <v>44552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261</v>
      </c>
      <c r="M5" s="228"/>
      <c r="N5" s="229"/>
      <c r="O5" s="112"/>
      <c r="P5" s="228" t="s">
        <v>181</v>
      </c>
      <c r="Q5" s="228"/>
      <c r="R5" s="230"/>
      <c r="S5" s="112"/>
      <c r="T5" s="228" t="s">
        <v>183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22/dic</v>
      </c>
      <c r="E6" s="116" t="s">
        <v>0</v>
      </c>
      <c r="F6" s="116" t="s">
        <v>1</v>
      </c>
      <c r="G6" s="117" t="str">
        <f>CONCATENATE(Y5," ",TEXT(Z8,"dd/mmm"))</f>
        <v>Promedio 21/dic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68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3.0909090909090935</v>
      </c>
      <c r="J7" s="205">
        <f t="shared" ref="J7:J16" si="6">IF(ISERR(IF(D7="n.d.","",IF(G7="n.d.","",(D7-G7)/G7))),"",IF(D7="n.d.","",IF(G7="n.d.","",(D7-G7)/G7)))</f>
        <v>7.9439252336448676E-2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41.857142857142854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44552</v>
      </c>
      <c r="Z7" s="23">
        <f>+Y7</f>
        <v>44552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44551</v>
      </c>
      <c r="Z8" s="23">
        <f>+Y8</f>
        <v>44551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58.5</v>
      </c>
      <c r="E10" s="83">
        <f t="shared" si="1"/>
        <v>55</v>
      </c>
      <c r="F10" s="83">
        <f t="shared" si="2"/>
        <v>62</v>
      </c>
      <c r="G10" s="83">
        <f t="shared" si="3"/>
        <v>58.888888888888886</v>
      </c>
      <c r="H10" s="203" t="str">
        <f t="shared" si="4"/>
        <v>↓</v>
      </c>
      <c r="I10" s="204">
        <f t="shared" si="5"/>
        <v>-0.38888888888888573</v>
      </c>
      <c r="J10" s="205">
        <f t="shared" si="6"/>
        <v>-6.6037735849056069E-3</v>
      </c>
      <c r="K10" s="231"/>
      <c r="L10" s="83">
        <f t="shared" si="7"/>
        <v>58.5</v>
      </c>
      <c r="M10" s="83">
        <f t="shared" si="8"/>
        <v>57</v>
      </c>
      <c r="N10" s="83">
        <f t="shared" si="9"/>
        <v>60</v>
      </c>
      <c r="O10" s="84"/>
      <c r="P10" s="83">
        <f t="shared" si="10"/>
        <v>64.833333333333329</v>
      </c>
      <c r="Q10" s="83">
        <f t="shared" si="11"/>
        <v>63</v>
      </c>
      <c r="R10" s="83">
        <f t="shared" si="12"/>
        <v>68</v>
      </c>
      <c r="S10" s="84"/>
      <c r="T10" s="83">
        <f t="shared" si="13"/>
        <v>63.714285714285715</v>
      </c>
      <c r="U10" s="83">
        <f t="shared" si="14"/>
        <v>60</v>
      </c>
      <c r="V10" s="83">
        <f t="shared" si="15"/>
        <v>66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51.666666666666664</v>
      </c>
      <c r="H12" s="203" t="str">
        <f t="shared" si="4"/>
        <v>↓</v>
      </c>
      <c r="I12" s="204">
        <f t="shared" si="5"/>
        <v>-0.1666666666666643</v>
      </c>
      <c r="J12" s="205">
        <f t="shared" si="6"/>
        <v>-3.2258064516128577E-3</v>
      </c>
      <c r="K12" s="231"/>
      <c r="L12" s="83">
        <f t="shared" si="7"/>
        <v>53.166666666666664</v>
      </c>
      <c r="M12" s="83">
        <f t="shared" si="8"/>
        <v>52</v>
      </c>
      <c r="N12" s="83">
        <f t="shared" si="9"/>
        <v>57</v>
      </c>
      <c r="O12" s="84"/>
      <c r="P12" s="83">
        <f t="shared" si="10"/>
        <v>56.333333333333336</v>
      </c>
      <c r="Q12" s="83">
        <f t="shared" si="11"/>
        <v>55</v>
      </c>
      <c r="R12" s="83">
        <f t="shared" si="12"/>
        <v>57</v>
      </c>
      <c r="S12" s="84"/>
      <c r="T12" s="83">
        <f t="shared" si="13"/>
        <v>59.333333333333336</v>
      </c>
      <c r="U12" s="83">
        <f t="shared" si="14"/>
        <v>58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100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>
        <f t="shared" si="7"/>
        <v>42</v>
      </c>
      <c r="M14" s="83">
        <f t="shared" si="8"/>
        <v>40</v>
      </c>
      <c r="N14" s="83">
        <f t="shared" si="9"/>
        <v>45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19.666666666666668</v>
      </c>
      <c r="E15" s="83">
        <f t="shared" si="1"/>
        <v>19</v>
      </c>
      <c r="F15" s="83">
        <f t="shared" si="2"/>
        <v>22</v>
      </c>
      <c r="G15" s="83">
        <f t="shared" si="3"/>
        <v>19.76923076923077</v>
      </c>
      <c r="H15" s="203" t="str">
        <f t="shared" ref="H15:H16" si="16">IF(D15="n.d.","",IF(G15="n.d.","",IF(D15=G15,"=",IF(D15&gt;G15,"↑","↓"))))</f>
        <v>↓</v>
      </c>
      <c r="I15" s="204">
        <f t="shared" si="5"/>
        <v>-0.1025641025641022</v>
      </c>
      <c r="J15" s="205">
        <f t="shared" si="6"/>
        <v>-5.188067444876765E-3</v>
      </c>
      <c r="K15" s="85"/>
      <c r="L15" s="83">
        <f t="shared" si="7"/>
        <v>17.333333333333332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20</v>
      </c>
      <c r="Q15" s="83">
        <f t="shared" si="11"/>
        <v>19</v>
      </c>
      <c r="R15" s="83">
        <f t="shared" si="12"/>
        <v>21</v>
      </c>
      <c r="S15" s="84"/>
      <c r="T15" s="83">
        <f t="shared" si="13"/>
        <v>19.5</v>
      </c>
      <c r="U15" s="83">
        <f t="shared" si="14"/>
        <v>19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20.90909090909091</v>
      </c>
      <c r="E16" s="83">
        <f t="shared" si="1"/>
        <v>20</v>
      </c>
      <c r="F16" s="83">
        <f t="shared" si="2"/>
        <v>22</v>
      </c>
      <c r="G16" s="83">
        <f t="shared" si="3"/>
        <v>21</v>
      </c>
      <c r="H16" s="203" t="str">
        <f t="shared" si="16"/>
        <v>↓</v>
      </c>
      <c r="I16" s="204">
        <f t="shared" si="5"/>
        <v>-9.090909090908994E-2</v>
      </c>
      <c r="J16" s="205">
        <f t="shared" si="6"/>
        <v>-4.329004329004283E-3</v>
      </c>
      <c r="K16" s="85"/>
      <c r="L16" s="83">
        <f t="shared" si="7"/>
        <v>20.333333333333332</v>
      </c>
      <c r="M16" s="83">
        <f t="shared" si="8"/>
        <v>20</v>
      </c>
      <c r="N16" s="83">
        <f t="shared" si="9"/>
        <v>21</v>
      </c>
      <c r="O16" s="84"/>
      <c r="P16" s="83">
        <f t="shared" si="10"/>
        <v>24.833333333333332</v>
      </c>
      <c r="Q16" s="83">
        <f t="shared" si="11"/>
        <v>23</v>
      </c>
      <c r="R16" s="83">
        <f t="shared" si="12"/>
        <v>26</v>
      </c>
      <c r="S16" s="84"/>
      <c r="T16" s="83">
        <f t="shared" si="13"/>
        <v>21.625</v>
      </c>
      <c r="U16" s="83">
        <f t="shared" si="14"/>
        <v>19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INDECAEA2381221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44552</v>
      </c>
      <c r="B24" s="225">
        <f>Y7</f>
        <v>44552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AHUACHAPAN</v>
      </c>
      <c r="M26" s="228"/>
      <c r="N26" s="229"/>
      <c r="O26" s="112"/>
      <c r="P26" s="228" t="str">
        <f>+P5</f>
        <v>ZACATECOLUCA</v>
      </c>
      <c r="Q26" s="228"/>
      <c r="R26" s="230"/>
      <c r="S26" s="112"/>
      <c r="T26" s="228" t="str">
        <f>+T5</f>
        <v>SAN FRANCISCO GOTERA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22/dic</v>
      </c>
      <c r="E27" s="116" t="s">
        <v>0</v>
      </c>
      <c r="F27" s="116" t="s">
        <v>1</v>
      </c>
      <c r="G27" s="117" t="str">
        <f>CONCATENATE(Y26," ",TEXT(Z29,"dd/mmm"))</f>
        <v>Promedio 21/dic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0.53333333333333333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0.55000000000000004</v>
      </c>
      <c r="O28" s="187"/>
      <c r="P28" s="149">
        <f t="shared" ref="P28:P37" si="26">IF(ISERROR(VLOOKUP(CONCATENATE(A28,$P$26),sansalvador,8,FALSE)),"n.d.",VLOOKUP(CONCATENATE(A28,$P$26),sansalvador,8,FALSE))</f>
        <v>0.51249999999999996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0.51428571428571435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44552</v>
      </c>
      <c r="Z28" s="23">
        <f>+Y28</f>
        <v>44552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44551</v>
      </c>
      <c r="Z29" s="23">
        <f>+Y29</f>
        <v>44551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0.71250000000000002</v>
      </c>
      <c r="E31" s="149">
        <f t="shared" si="18"/>
        <v>0.65</v>
      </c>
      <c r="F31" s="149">
        <f t="shared" si="19"/>
        <v>0.75</v>
      </c>
      <c r="G31" s="149">
        <f t="shared" si="20"/>
        <v>0.73888888888888893</v>
      </c>
      <c r="H31" s="149" t="str">
        <f t="shared" si="21"/>
        <v>↓</v>
      </c>
      <c r="I31" s="149">
        <f t="shared" si="22"/>
        <v>-2.6388888888888906E-2</v>
      </c>
      <c r="J31" s="205">
        <f t="shared" si="23"/>
        <v>-3.5714285714285733E-2</v>
      </c>
      <c r="K31" s="231"/>
      <c r="L31" s="149">
        <f t="shared" si="32"/>
        <v>0.72499999999999998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0.84999999999999987</v>
      </c>
      <c r="Q31" s="149">
        <f t="shared" si="27"/>
        <v>0.8</v>
      </c>
      <c r="R31" s="149">
        <f t="shared" si="28"/>
        <v>0.9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0.66249999999999998</v>
      </c>
      <c r="E33" s="149">
        <f t="shared" si="18"/>
        <v>0.6</v>
      </c>
      <c r="F33" s="149">
        <f t="shared" si="19"/>
        <v>0.7</v>
      </c>
      <c r="G33" s="149">
        <f t="shared" si="20"/>
        <v>0.68888888888888899</v>
      </c>
      <c r="H33" s="149" t="str">
        <f t="shared" si="21"/>
        <v>↓</v>
      </c>
      <c r="I33" s="149">
        <f t="shared" si="22"/>
        <v>-2.6388888888889017E-2</v>
      </c>
      <c r="J33" s="205">
        <f t="shared" si="23"/>
        <v>-3.8306451612903407E-2</v>
      </c>
      <c r="K33" s="231"/>
      <c r="L33" s="149">
        <f t="shared" si="32"/>
        <v>0.66666666666666663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0.75</v>
      </c>
      <c r="Q33" s="149">
        <f t="shared" si="27"/>
        <v>0.7</v>
      </c>
      <c r="R33" s="149">
        <f t="shared" si="28"/>
        <v>0.8</v>
      </c>
      <c r="S33" s="187"/>
      <c r="T33" s="149">
        <f t="shared" si="29"/>
        <v>0.73333333333333339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1.4</v>
      </c>
      <c r="Q34" s="149">
        <f t="shared" si="27"/>
        <v>1.3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>
        <f t="shared" si="32"/>
        <v>0.55833333333333324</v>
      </c>
      <c r="M35" s="149">
        <f t="shared" si="24"/>
        <v>0.55000000000000004</v>
      </c>
      <c r="N35" s="149">
        <f t="shared" si="25"/>
        <v>0.6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0.22500000000000001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0.32500000000000001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INDECAEA2381221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5">
        <f>Y7</f>
        <v>44552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AHUACHAPAN</v>
      </c>
      <c r="M5" s="228"/>
      <c r="N5" s="229"/>
      <c r="O5" s="112"/>
      <c r="P5" s="228" t="str">
        <f>+GranosBasicos!P5</f>
        <v>ZACATECOLUCA</v>
      </c>
      <c r="Q5" s="228"/>
      <c r="R5" s="230"/>
      <c r="S5" s="112"/>
      <c r="T5" s="228" t="str">
        <f>+GranosBasicos!T26</f>
        <v>SAN FRANCISCO GOTERA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22/dic</v>
      </c>
      <c r="E6" s="116" t="s">
        <v>0</v>
      </c>
      <c r="F6" s="116" t="s">
        <v>1</v>
      </c>
      <c r="G6" s="117" t="str">
        <f>CONCATENATE(Y5," ",TEXT(Z8,"dd/mmm"))</f>
        <v>Promedio 21/dic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15.6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-9.9999999999999645E-2</v>
      </c>
      <c r="J7" s="208">
        <f t="shared" ref="J7:J13" si="6">IF(D7="n.d.","",IF(G7="n.d.","",(D7-G7)/G7))</f>
        <v>-6.4102564102563875E-3</v>
      </c>
      <c r="K7" s="232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44552</v>
      </c>
      <c r="Z7" s="23">
        <f>+Y7</f>
        <v>44552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44551</v>
      </c>
      <c r="Z8" s="23">
        <f>+Y8</f>
        <v>44551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12.625</v>
      </c>
      <c r="E10" s="128">
        <f t="shared" si="1"/>
        <v>12</v>
      </c>
      <c r="F10" s="128">
        <f t="shared" si="2"/>
        <v>14</v>
      </c>
      <c r="G10" s="128">
        <f t="shared" si="3"/>
        <v>12.25</v>
      </c>
      <c r="H10" s="206" t="str">
        <f t="shared" si="4"/>
        <v>↑</v>
      </c>
      <c r="I10" s="207">
        <f t="shared" si="5"/>
        <v>0.375</v>
      </c>
      <c r="J10" s="208">
        <f t="shared" si="6"/>
        <v>3.0612244897959183E-2</v>
      </c>
      <c r="K10" s="232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7.833333333333333</v>
      </c>
      <c r="E13" s="128">
        <f t="shared" si="1"/>
        <v>7</v>
      </c>
      <c r="F13" s="128">
        <f t="shared" si="2"/>
        <v>8</v>
      </c>
      <c r="G13" s="128">
        <f t="shared" si="3"/>
        <v>6</v>
      </c>
      <c r="H13" s="206" t="str">
        <f t="shared" si="4"/>
        <v>↑</v>
      </c>
      <c r="I13" s="207">
        <f t="shared" si="5"/>
        <v>1.833333333333333</v>
      </c>
      <c r="J13" s="208">
        <f t="shared" si="6"/>
        <v>0.30555555555555552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23.875</v>
      </c>
      <c r="E16" s="128">
        <f t="shared" si="1"/>
        <v>23</v>
      </c>
      <c r="F16" s="128">
        <f t="shared" si="2"/>
        <v>24</v>
      </c>
      <c r="G16" s="128">
        <f t="shared" si="3"/>
        <v>23</v>
      </c>
      <c r="H16" s="206" t="str">
        <f t="shared" si="16"/>
        <v>↑</v>
      </c>
      <c r="I16" s="207">
        <f t="shared" si="17"/>
        <v>0.875</v>
      </c>
      <c r="J16" s="208">
        <f t="shared" si="18"/>
        <v>3.8043478260869568E-2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21.875</v>
      </c>
      <c r="E17" s="128">
        <f t="shared" si="1"/>
        <v>21</v>
      </c>
      <c r="F17" s="128">
        <f t="shared" si="2"/>
        <v>22</v>
      </c>
      <c r="G17" s="128">
        <f t="shared" si="3"/>
        <v>21</v>
      </c>
      <c r="H17" s="206" t="str">
        <f t="shared" si="16"/>
        <v>↑</v>
      </c>
      <c r="I17" s="207">
        <f t="shared" si="17"/>
        <v>0.875</v>
      </c>
      <c r="J17" s="208">
        <f t="shared" si="18"/>
        <v>4.1666666666666664E-2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24.875</v>
      </c>
      <c r="E18" s="128">
        <f t="shared" si="1"/>
        <v>24</v>
      </c>
      <c r="F18" s="128">
        <f t="shared" si="2"/>
        <v>25</v>
      </c>
      <c r="G18" s="128">
        <f t="shared" si="3"/>
        <v>23.125</v>
      </c>
      <c r="H18" s="206" t="str">
        <f t="shared" si="16"/>
        <v>↑</v>
      </c>
      <c r="I18" s="207">
        <f t="shared" si="17"/>
        <v>1.75</v>
      </c>
      <c r="J18" s="208">
        <f t="shared" si="18"/>
        <v>7.567567567567568E-2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24</v>
      </c>
      <c r="U18" s="129">
        <f t="shared" si="14"/>
        <v>24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16</v>
      </c>
      <c r="H19" s="206" t="str">
        <f t="shared" si="16"/>
        <v>↓</v>
      </c>
      <c r="I19" s="207">
        <f t="shared" si="17"/>
        <v>-2</v>
      </c>
      <c r="J19" s="208">
        <f t="shared" si="18"/>
        <v>-0.125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34.200000000000003</v>
      </c>
      <c r="E20" s="128">
        <f t="shared" si="1"/>
        <v>33</v>
      </c>
      <c r="F20" s="128">
        <f t="shared" si="2"/>
        <v>35</v>
      </c>
      <c r="G20" s="128">
        <f t="shared" si="3"/>
        <v>30</v>
      </c>
      <c r="H20" s="206" t="str">
        <f t="shared" si="16"/>
        <v>↑</v>
      </c>
      <c r="I20" s="207">
        <f t="shared" si="17"/>
        <v>4.2000000000000028</v>
      </c>
      <c r="J20" s="208">
        <f t="shared" si="18"/>
        <v>0.1400000000000001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</v>
      </c>
      <c r="U20" s="129">
        <f t="shared" si="14"/>
        <v>34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18</v>
      </c>
      <c r="H21" s="206" t="str">
        <f t="shared" si="16"/>
        <v>↓</v>
      </c>
      <c r="I21" s="207">
        <f t="shared" si="17"/>
        <v>-2</v>
      </c>
      <c r="J21" s="208">
        <f t="shared" si="18"/>
        <v>-0.1111111111111111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20</v>
      </c>
      <c r="U21" s="129">
        <f t="shared" si="14"/>
        <v>20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17.571428571428573</v>
      </c>
      <c r="E22" s="128">
        <f t="shared" si="1"/>
        <v>16</v>
      </c>
      <c r="F22" s="128">
        <f t="shared" si="2"/>
        <v>18</v>
      </c>
      <c r="G22" s="128">
        <f t="shared" si="3"/>
        <v>14</v>
      </c>
      <c r="H22" s="206" t="str">
        <f t="shared" si="16"/>
        <v>↑</v>
      </c>
      <c r="I22" s="207">
        <f t="shared" si="17"/>
        <v>3.571428571428573</v>
      </c>
      <c r="J22" s="208">
        <f t="shared" si="18"/>
        <v>0.25510204081632665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8.75</v>
      </c>
      <c r="E23" s="128">
        <f t="shared" si="1"/>
        <v>8</v>
      </c>
      <c r="F23" s="128">
        <f t="shared" si="2"/>
        <v>9</v>
      </c>
      <c r="G23" s="128">
        <f t="shared" si="3"/>
        <v>8.1428571428571423</v>
      </c>
      <c r="H23" s="206" t="str">
        <f t="shared" si="16"/>
        <v>↑</v>
      </c>
      <c r="I23" s="207">
        <f t="shared" si="17"/>
        <v>0.60714285714285765</v>
      </c>
      <c r="J23" s="208">
        <f t="shared" si="18"/>
        <v>7.4561403508771995E-2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10</v>
      </c>
      <c r="U23" s="129">
        <f t="shared" si="14"/>
        <v>10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15</v>
      </c>
      <c r="Q24" s="129">
        <f t="shared" si="11"/>
        <v>15</v>
      </c>
      <c r="R24" s="129">
        <f t="shared" si="12"/>
        <v>15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9</v>
      </c>
      <c r="U27" s="129">
        <f t="shared" si="14"/>
        <v>9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80</v>
      </c>
      <c r="Q34" s="129">
        <f t="shared" si="11"/>
        <v>80</v>
      </c>
      <c r="R34" s="129">
        <f t="shared" si="12"/>
        <v>80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31.6</v>
      </c>
      <c r="E35" s="128">
        <f t="shared" si="1"/>
        <v>30</v>
      </c>
      <c r="F35" s="128">
        <f t="shared" si="2"/>
        <v>32</v>
      </c>
      <c r="G35" s="128">
        <f t="shared" si="3"/>
        <v>28</v>
      </c>
      <c r="H35" s="206" t="str">
        <f t="shared" si="16"/>
        <v>↑</v>
      </c>
      <c r="I35" s="207">
        <f t="shared" si="17"/>
        <v>3.6000000000000014</v>
      </c>
      <c r="J35" s="208">
        <f t="shared" si="18"/>
        <v>0.12857142857142861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37.75</v>
      </c>
      <c r="E36" s="128">
        <f t="shared" si="1"/>
        <v>37</v>
      </c>
      <c r="F36" s="128">
        <f t="shared" si="2"/>
        <v>38</v>
      </c>
      <c r="G36" s="128">
        <f t="shared" si="3"/>
        <v>33.75</v>
      </c>
      <c r="H36" s="206" t="str">
        <f t="shared" si="16"/>
        <v>↑</v>
      </c>
      <c r="I36" s="207">
        <f t="shared" si="17"/>
        <v>4</v>
      </c>
      <c r="J36" s="208">
        <f t="shared" si="18"/>
        <v>0.11851851851851852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36</v>
      </c>
      <c r="U36" s="129">
        <f t="shared" si="14"/>
        <v>36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34.75</v>
      </c>
      <c r="E37" s="128">
        <f t="shared" si="1"/>
        <v>32</v>
      </c>
      <c r="F37" s="128">
        <f t="shared" si="2"/>
        <v>36</v>
      </c>
      <c r="G37" s="128">
        <f t="shared" si="3"/>
        <v>32.5</v>
      </c>
      <c r="H37" s="206" t="str">
        <f t="shared" si="16"/>
        <v>↑</v>
      </c>
      <c r="I37" s="207">
        <f t="shared" si="17"/>
        <v>2.25</v>
      </c>
      <c r="J37" s="208">
        <f t="shared" si="18"/>
        <v>6.9230769230769235E-2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25</v>
      </c>
      <c r="H38" s="206" t="str">
        <f t="shared" si="16"/>
        <v>↑</v>
      </c>
      <c r="I38" s="207">
        <f t="shared" si="17"/>
        <v>5</v>
      </c>
      <c r="J38" s="208">
        <f t="shared" si="18"/>
        <v>0.2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27</v>
      </c>
      <c r="Q38" s="129">
        <f t="shared" si="11"/>
        <v>27</v>
      </c>
      <c r="R38" s="129">
        <f t="shared" si="12"/>
        <v>27</v>
      </c>
      <c r="S38" s="129"/>
      <c r="T38" s="129">
        <f t="shared" si="13"/>
        <v>22</v>
      </c>
      <c r="U38" s="129">
        <f t="shared" si="14"/>
        <v>22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↑</v>
      </c>
      <c r="I39" s="207">
        <f t="shared" si="17"/>
        <v>5</v>
      </c>
      <c r="J39" s="208">
        <f t="shared" si="18"/>
        <v>0.21739130434782608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140</v>
      </c>
      <c r="E44" s="128">
        <f t="shared" si="20"/>
        <v>140</v>
      </c>
      <c r="F44" s="128">
        <f t="shared" si="21"/>
        <v>140</v>
      </c>
      <c r="G44" s="128">
        <f t="shared" si="22"/>
        <v>140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13</v>
      </c>
      <c r="F45" s="128">
        <f t="shared" si="21"/>
        <v>15</v>
      </c>
      <c r="G45" s="128">
        <f t="shared" si="22"/>
        <v>13.666666666666666</v>
      </c>
      <c r="H45" s="206" t="str">
        <f t="shared" si="16"/>
        <v>↑</v>
      </c>
      <c r="I45" s="207">
        <f t="shared" si="17"/>
        <v>0.33333333333333393</v>
      </c>
      <c r="J45" s="208">
        <f t="shared" si="18"/>
        <v>2.439024390243907E-2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16</v>
      </c>
      <c r="U45" s="129">
        <f t="shared" si="30"/>
        <v>16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11</v>
      </c>
      <c r="F47" s="128">
        <f t="shared" si="21"/>
        <v>13</v>
      </c>
      <c r="G47" s="128">
        <f t="shared" si="22"/>
        <v>11.666666666666666</v>
      </c>
      <c r="H47" s="206" t="str">
        <f t="shared" si="16"/>
        <v>↑</v>
      </c>
      <c r="I47" s="207">
        <f t="shared" si="17"/>
        <v>0.33333333333333393</v>
      </c>
      <c r="J47" s="208">
        <f t="shared" si="18"/>
        <v>2.8571428571428623E-2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17</v>
      </c>
      <c r="E50" s="128">
        <f t="shared" si="20"/>
        <v>16</v>
      </c>
      <c r="F50" s="128">
        <f t="shared" si="21"/>
        <v>18</v>
      </c>
      <c r="G50" s="128">
        <f t="shared" si="22"/>
        <v>16.166666666666668</v>
      </c>
      <c r="H50" s="206" t="str">
        <f t="shared" si="16"/>
        <v>↑</v>
      </c>
      <c r="I50" s="207">
        <f t="shared" si="17"/>
        <v>0.83333333333333215</v>
      </c>
      <c r="J50" s="208">
        <f t="shared" si="18"/>
        <v>5.1546391752577241E-2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20</v>
      </c>
      <c r="Q50" s="129">
        <f t="shared" si="27"/>
        <v>20</v>
      </c>
      <c r="R50" s="129">
        <f t="shared" si="28"/>
        <v>20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19</v>
      </c>
      <c r="E52" s="128">
        <f t="shared" si="20"/>
        <v>18</v>
      </c>
      <c r="F52" s="128">
        <f t="shared" si="21"/>
        <v>20</v>
      </c>
      <c r="G52" s="128">
        <f t="shared" si="22"/>
        <v>18.166666666666668</v>
      </c>
      <c r="H52" s="206" t="str">
        <f t="shared" si="16"/>
        <v>↑</v>
      </c>
      <c r="I52" s="207">
        <f t="shared" si="17"/>
        <v>0.83333333333333215</v>
      </c>
      <c r="J52" s="208">
        <f t="shared" si="18"/>
        <v>4.5871559633027456E-2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23</v>
      </c>
      <c r="Q52" s="129">
        <f t="shared" si="27"/>
        <v>23</v>
      </c>
      <c r="R52" s="129">
        <f t="shared" si="28"/>
        <v>23</v>
      </c>
      <c r="S52" s="129"/>
      <c r="T52" s="129">
        <f t="shared" si="29"/>
        <v>22</v>
      </c>
      <c r="U52" s="129">
        <f t="shared" si="30"/>
        <v>22</v>
      </c>
      <c r="V52" s="129">
        <f t="shared" si="31"/>
        <v>22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15.833333333333334</v>
      </c>
      <c r="E54" s="128">
        <f t="shared" si="20"/>
        <v>15</v>
      </c>
      <c r="F54" s="128">
        <f t="shared" si="21"/>
        <v>16</v>
      </c>
      <c r="G54" s="128">
        <f t="shared" si="22"/>
        <v>15.833333333333334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INDECAEA2381221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5">
        <f>Y7</f>
        <v>44552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AHUACHAPAN</v>
      </c>
      <c r="M5" s="228"/>
      <c r="N5" s="229"/>
      <c r="O5" s="112"/>
      <c r="P5" s="228" t="str">
        <f>+GranosBasicos!P5</f>
        <v>ZACATECOLUCA</v>
      </c>
      <c r="Q5" s="228"/>
      <c r="R5" s="230"/>
      <c r="S5" s="112"/>
      <c r="T5" s="228" t="str">
        <f>+GranosBasicos!T26</f>
        <v>SAN FRANCISCO GOTERA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22/dic</v>
      </c>
      <c r="E6" s="116" t="s">
        <v>0</v>
      </c>
      <c r="F6" s="116" t="s">
        <v>1</v>
      </c>
      <c r="G6" s="117" t="str">
        <f>CONCATENATE(Y5," ",TEXT(Z8,"dd/mmm"))</f>
        <v>Promedio 21/dic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44552</v>
      </c>
      <c r="Z7" s="23">
        <f>+Y7</f>
        <v>44552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44551</v>
      </c>
      <c r="Z8" s="23">
        <f>+Y8</f>
        <v>44551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</v>
      </c>
      <c r="E10" s="140">
        <f t="shared" si="1"/>
        <v>21</v>
      </c>
      <c r="F10" s="140">
        <f t="shared" si="2"/>
        <v>21</v>
      </c>
      <c r="G10" s="140">
        <f t="shared" si="3"/>
        <v>21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3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3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12.5</v>
      </c>
      <c r="Q11" s="140">
        <f t="shared" si="11"/>
        <v>12</v>
      </c>
      <c r="R11" s="140">
        <f t="shared" si="12"/>
        <v>13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7</v>
      </c>
      <c r="F12" s="140">
        <f t="shared" si="2"/>
        <v>9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3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78.75</v>
      </c>
      <c r="E14" s="140">
        <f t="shared" si="1"/>
        <v>75</v>
      </c>
      <c r="F14" s="140">
        <f t="shared" si="2"/>
        <v>80</v>
      </c>
      <c r="G14" s="140">
        <f t="shared" si="3"/>
        <v>77.5</v>
      </c>
      <c r="H14" s="206" t="str">
        <f t="shared" si="16"/>
        <v>↑</v>
      </c>
      <c r="I14" s="207">
        <f t="shared" si="17"/>
        <v>1.25</v>
      </c>
      <c r="J14" s="208">
        <f t="shared" si="18"/>
        <v>1.6129032258064516E-2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9.3333333333333339</v>
      </c>
      <c r="E15" s="140">
        <f t="shared" si="1"/>
        <v>9</v>
      </c>
      <c r="F15" s="140">
        <f t="shared" si="2"/>
        <v>10</v>
      </c>
      <c r="G15" s="140">
        <f t="shared" si="3"/>
        <v>9.3333333333333339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10</v>
      </c>
      <c r="E19" s="140">
        <f t="shared" si="1"/>
        <v>10</v>
      </c>
      <c r="F19" s="140">
        <f t="shared" si="2"/>
        <v>10</v>
      </c>
      <c r="G19" s="140">
        <f t="shared" si="3"/>
        <v>9.3333333333333339</v>
      </c>
      <c r="H19" s="206" t="str">
        <f t="shared" si="16"/>
        <v>↑</v>
      </c>
      <c r="I19" s="207">
        <f t="shared" si="17"/>
        <v>0.66666666666666607</v>
      </c>
      <c r="J19" s="208">
        <f t="shared" si="18"/>
        <v>7.1428571428571355E-2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9</v>
      </c>
      <c r="Q19" s="144">
        <f t="shared" si="11"/>
        <v>9</v>
      </c>
      <c r="R19" s="144">
        <f t="shared" si="12"/>
        <v>9</v>
      </c>
      <c r="S19" s="141"/>
      <c r="T19" s="144">
        <f t="shared" si="13"/>
        <v>12</v>
      </c>
      <c r="U19" s="144">
        <f t="shared" si="14"/>
        <v>12</v>
      </c>
      <c r="V19" s="144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8</v>
      </c>
      <c r="E20" s="140">
        <f t="shared" si="1"/>
        <v>8</v>
      </c>
      <c r="F20" s="140">
        <f t="shared" si="2"/>
        <v>8</v>
      </c>
      <c r="G20" s="140">
        <f t="shared" si="3"/>
        <v>7.333333333333333</v>
      </c>
      <c r="H20" s="206" t="str">
        <f t="shared" si="16"/>
        <v>↑</v>
      </c>
      <c r="I20" s="207">
        <f t="shared" si="17"/>
        <v>0.66666666666666696</v>
      </c>
      <c r="J20" s="208">
        <f t="shared" si="18"/>
        <v>9.0909090909090953E-2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5</v>
      </c>
      <c r="Q22" s="144">
        <f t="shared" si="11"/>
        <v>5</v>
      </c>
      <c r="R22" s="144">
        <f t="shared" si="12"/>
        <v>5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12</v>
      </c>
      <c r="E23" s="140">
        <f t="shared" si="1"/>
        <v>12</v>
      </c>
      <c r="F23" s="140">
        <f t="shared" si="2"/>
        <v>12</v>
      </c>
      <c r="G23" s="140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22</v>
      </c>
      <c r="E25" s="140">
        <f t="shared" si="1"/>
        <v>22</v>
      </c>
      <c r="F25" s="140">
        <f t="shared" si="2"/>
        <v>22</v>
      </c>
      <c r="G25" s="140">
        <f t="shared" si="3"/>
        <v>22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</v>
      </c>
      <c r="U27" s="144">
        <f t="shared" si="14"/>
        <v>9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9.5</v>
      </c>
      <c r="E29" s="140">
        <f t="shared" si="1"/>
        <v>9</v>
      </c>
      <c r="F29" s="140">
        <f t="shared" si="2"/>
        <v>10</v>
      </c>
      <c r="G29" s="140">
        <f t="shared" si="3"/>
        <v>9.5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18</v>
      </c>
      <c r="F30" s="140">
        <f t="shared" si="2"/>
        <v>22</v>
      </c>
      <c r="G30" s="140">
        <f t="shared" si="3"/>
        <v>18</v>
      </c>
      <c r="H30" s="206" t="str">
        <f t="shared" si="16"/>
        <v>↑</v>
      </c>
      <c r="I30" s="207">
        <f t="shared" si="17"/>
        <v>2</v>
      </c>
      <c r="J30" s="208">
        <f t="shared" si="18"/>
        <v>0.1111111111111111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11.166666666666666</v>
      </c>
      <c r="E31" s="140">
        <f t="shared" si="1"/>
        <v>11</v>
      </c>
      <c r="F31" s="140">
        <f t="shared" si="2"/>
        <v>12</v>
      </c>
      <c r="G31" s="140">
        <f t="shared" si="3"/>
        <v>11.166666666666666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9.1666666666666661</v>
      </c>
      <c r="E32" s="140">
        <f t="shared" si="1"/>
        <v>9</v>
      </c>
      <c r="F32" s="140">
        <f t="shared" si="2"/>
        <v>10</v>
      </c>
      <c r="G32" s="140">
        <f t="shared" si="3"/>
        <v>9.1666666666666661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120</v>
      </c>
      <c r="U39" s="144">
        <f t="shared" si="14"/>
        <v>120</v>
      </c>
      <c r="V39" s="144">
        <f t="shared" si="15"/>
        <v>120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INDECAEA2381221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5">
        <f>Y7</f>
        <v>44552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AHUACHAPAN</v>
      </c>
      <c r="M5" s="228"/>
      <c r="N5" s="229"/>
      <c r="O5" s="112"/>
      <c r="P5" s="228" t="str">
        <f>+GranosBasicos!P5</f>
        <v>ZACATECOLUCA</v>
      </c>
      <c r="Q5" s="228"/>
      <c r="R5" s="230"/>
      <c r="S5" s="112"/>
      <c r="T5" s="228" t="str">
        <f>+GranosBasicos!T5</f>
        <v>SAN FRANCISCO GOTERA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6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44552</v>
      </c>
      <c r="Z7" s="23">
        <f>+Y7</f>
        <v>44552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48.333333333333336</v>
      </c>
      <c r="Q8" s="83">
        <f t="shared" si="7"/>
        <v>48</v>
      </c>
      <c r="R8" s="83">
        <f t="shared" si="8"/>
        <v>49</v>
      </c>
      <c r="S8" s="146"/>
      <c r="T8" s="83">
        <f t="shared" si="9"/>
        <v>48.5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44551</v>
      </c>
      <c r="Z8" s="23">
        <f>+Y8</f>
        <v>44551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6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6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3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18.5</v>
      </c>
      <c r="U12" s="83">
        <f t="shared" si="10"/>
        <v>18.5</v>
      </c>
      <c r="V12" s="83">
        <f t="shared" si="11"/>
        <v>18.5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3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17.75</v>
      </c>
      <c r="U13" s="83">
        <f t="shared" si="10"/>
        <v>17.5</v>
      </c>
      <c r="V13" s="83">
        <f t="shared" si="11"/>
        <v>18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12.5</v>
      </c>
      <c r="M17" s="83">
        <f t="shared" si="4"/>
        <v>12</v>
      </c>
      <c r="N17" s="160">
        <f t="shared" si="5"/>
        <v>13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12.5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INDECAEA2381221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5">
        <f>Y29</f>
        <v>44552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AHUACHAPAN</v>
      </c>
      <c r="M27" s="228"/>
      <c r="N27" s="229"/>
      <c r="O27" s="112"/>
      <c r="P27" s="228" t="str">
        <f>+P5</f>
        <v>ZACATECOLUCA</v>
      </c>
      <c r="Q27" s="228"/>
      <c r="R27" s="230"/>
      <c r="S27" s="112"/>
      <c r="T27" s="228" t="str">
        <f>+T5</f>
        <v>SAN FRANCISCO GOTERA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44552</v>
      </c>
      <c r="Z29" s="23">
        <f>+Y29</f>
        <v>44552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44551</v>
      </c>
      <c r="Z30" s="23">
        <f>+Y30</f>
        <v>44551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1.95</v>
      </c>
      <c r="Q32" s="149">
        <f t="shared" si="19"/>
        <v>1.9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1.0666666666666667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1.1000000000000001</v>
      </c>
      <c r="U37" s="149">
        <f t="shared" si="22"/>
        <v>1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0.2</v>
      </c>
      <c r="U39" s="149">
        <f t="shared" si="22"/>
        <v>0.15</v>
      </c>
      <c r="V39" s="149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INDECAEA2381221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44552</v>
      </c>
      <c r="B3" s="225">
        <f>U7</f>
        <v>44552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8" t="s">
        <v>263</v>
      </c>
      <c r="E5" s="238"/>
      <c r="F5" s="238"/>
      <c r="G5" s="164"/>
      <c r="H5" s="238" t="str">
        <f>+GranosBasicos!L5</f>
        <v>AHUACHAPAN</v>
      </c>
      <c r="I5" s="238"/>
      <c r="J5" s="238"/>
      <c r="K5" s="169"/>
      <c r="L5" s="238" t="str">
        <f>+GranosBasicos!P5</f>
        <v>ZACATECOLUCA</v>
      </c>
      <c r="M5" s="238"/>
      <c r="N5" s="238"/>
      <c r="O5" s="169"/>
      <c r="P5" s="238" t="str">
        <f>+GranosBasicos!T5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44552</v>
      </c>
      <c r="V7" s="23">
        <f>+U7</f>
        <v>44552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44551</v>
      </c>
      <c r="V8" s="23">
        <f>+U8</f>
        <v>44551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>
        <f t="shared" si="6"/>
        <v>5</v>
      </c>
      <c r="M9" s="149">
        <f t="shared" si="7"/>
        <v>5</v>
      </c>
      <c r="N9" s="149">
        <f t="shared" si="8"/>
        <v>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1.2833333333333334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1.7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4.0142857142857142</v>
      </c>
      <c r="M24" s="187">
        <f>IF(ISERROR(VLOOKUP(CONCATENATE(A24,$L$5),sansalvador,6,FALSE)),"n.d.",VLOOKUP(CONCATENATE(A24,$L$5),sansalvador,6,FALSE))</f>
        <v>3.85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3.65</v>
      </c>
      <c r="N25" s="187">
        <f>IF(ISERROR(VLOOKUP(CONCATENATE(A25,$L$5),sansalvador,7,FALSE)),"n.d.",VLOOKUP(CONCATENATE(A25,$L$5),sansalvador,7,FALSE))</f>
        <v>3.85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2.5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5.75</v>
      </c>
      <c r="N30" s="187">
        <f>IF(ISERROR(VLOOKUP(CONCATENATE(A30,$L$5),sansalvador,7,FALSE)),"n.d.",VLOOKUP(CONCATENATE(A30,$L$5),sansalvador,7,FALSE))</f>
        <v>5.75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2021-12-22T17:43:15Z</dcterms:modified>
</cp:coreProperties>
</file>