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F155" i="42" s="1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F151" i="42" s="1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F147" i="42" s="1"/>
  <c r="E146" i="42"/>
  <c r="D146" i="42"/>
  <c r="E145" i="42"/>
  <c r="I145" i="42" s="1"/>
  <c r="D145" i="42"/>
  <c r="F145" i="42" s="1"/>
  <c r="E144" i="42"/>
  <c r="I144" i="42" s="1"/>
  <c r="D144" i="42"/>
  <c r="E143" i="42"/>
  <c r="I143" i="42" s="1"/>
  <c r="D143" i="42"/>
  <c r="F143" i="42" s="1"/>
  <c r="E142" i="42"/>
  <c r="I142" i="42" s="1"/>
  <c r="D142" i="42"/>
  <c r="E141" i="42"/>
  <c r="I141" i="42" s="1"/>
  <c r="D141" i="42"/>
  <c r="F141" i="42" s="1"/>
  <c r="E140" i="42"/>
  <c r="I140" i="42" s="1"/>
  <c r="D140" i="42"/>
  <c r="E139" i="42"/>
  <c r="I139" i="42" s="1"/>
  <c r="D139" i="42"/>
  <c r="F139" i="42" s="1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E133" i="42"/>
  <c r="I133" i="42" s="1"/>
  <c r="D133" i="42"/>
  <c r="F133" i="42" s="1"/>
  <c r="E132" i="42"/>
  <c r="I132" i="42" s="1"/>
  <c r="D132" i="42"/>
  <c r="F132" i="42" s="1"/>
  <c r="E131" i="42"/>
  <c r="I131" i="42" s="1"/>
  <c r="D131" i="42"/>
  <c r="F131" i="42" s="1"/>
  <c r="E130" i="42"/>
  <c r="D130" i="42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F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26" i="42"/>
  <c r="F117" i="42"/>
  <c r="F144" i="42"/>
  <c r="F195" i="42"/>
  <c r="F137" i="42"/>
  <c r="F163" i="42"/>
  <c r="F192" i="42"/>
  <c r="F200" i="42"/>
  <c r="F86" i="42"/>
  <c r="F153" i="42"/>
  <c r="F168" i="42"/>
  <c r="F173" i="42"/>
  <c r="F181" i="42"/>
  <c r="F184" i="42"/>
  <c r="F236" i="42"/>
  <c r="F69" i="42"/>
  <c r="F121" i="42"/>
  <c r="F85" i="42"/>
  <c r="F157" i="42"/>
  <c r="F49" i="42"/>
  <c r="F75" i="42"/>
  <c r="F211" i="42"/>
  <c r="F216" i="42"/>
  <c r="F240" i="42"/>
  <c r="F81" i="42"/>
  <c r="F130" i="42"/>
  <c r="F149" i="42"/>
  <c r="F175" i="42"/>
  <c r="F204" i="42"/>
  <c r="I216" i="42"/>
  <c r="F101" i="42"/>
  <c r="F162" i="42"/>
  <c r="F224" i="42"/>
  <c r="F158" i="42"/>
  <c r="F176" i="42"/>
  <c r="F196" i="42"/>
  <c r="F239" i="42"/>
  <c r="F20" i="42"/>
  <c r="F62" i="42"/>
  <c r="F109" i="42"/>
  <c r="F194" i="42"/>
  <c r="F203" i="42"/>
  <c r="F208" i="42"/>
  <c r="F232" i="42"/>
  <c r="F73" i="42"/>
  <c r="F228" i="42"/>
  <c r="F46" i="42"/>
  <c r="I93" i="42"/>
  <c r="I157" i="42"/>
  <c r="I184" i="42"/>
  <c r="F59" i="42"/>
  <c r="F187" i="42"/>
  <c r="F191" i="42"/>
  <c r="F220" i="42"/>
  <c r="F179" i="42"/>
  <c r="F183" i="42"/>
  <c r="F212" i="42"/>
  <c r="F61" i="42"/>
  <c r="F90" i="42"/>
  <c r="F129" i="42"/>
  <c r="F227" i="42"/>
  <c r="F231" i="42"/>
  <c r="F24" i="42"/>
  <c r="F31" i="42"/>
  <c r="F134" i="42"/>
  <c r="F188" i="42"/>
  <c r="F219" i="42"/>
  <c r="F223" i="42"/>
  <c r="F33" i="42"/>
  <c r="F122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D3" i="40" l="1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H53" i="43" s="1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34" i="43" l="1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<sst xmlns="http://schemas.openxmlformats.org/spreadsheetml/2006/main" count="4006" uniqueCount="296">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</sst>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2" fontId="0" fillId="0" borderId="0" xfId="0" applyNumberFormat="1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INDECAEA0220222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INDECAEA0220222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44593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INDECAEA0220222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44593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INDECAEA0220222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01/feb</v>
      </c>
      <c r="E6" s="116" t="s">
        <v>0</v>
      </c>
      <c r="F6" s="116" t="s">
        <v>1</v>
      </c>
      <c r="G6" s="117" t="str">
        <f>CONCATENATE(AC5," ",TEXT(AD8,"dd/mmm"))</f>
        <v>Promedio 31/ene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-0.30303030303029743</v>
      </c>
      <c r="J7" s="205">
        <f t="shared" ref="J7:J16" si="6">IF(ISERR(IF(D7="n.d.","",IF(G7="n.d.","",(D7-G7)/G7))),"",IF(D7="n.d.","",IF(G7="n.d.","",(D7-G7)/G7)))</f>
        <v>-7.8369905956111405E-3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44593</v>
      </c>
      <c r="AD7" s="23">
        <f>+AC7</f>
        <v>44593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44592</v>
      </c>
      <c r="AD8" s="23">
        <f>+AC8</f>
        <v>44592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64.111111111111114</v>
      </c>
      <c r="E10" s="83">
        <f t="shared" si="1"/>
        <v>63</v>
      </c>
      <c r="F10" s="83">
        <f t="shared" si="2"/>
        <v>65</v>
      </c>
      <c r="G10" s="83">
        <f t="shared" si="3"/>
        <v>64.2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-1.3845621322256787E-3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52.333333333333336</v>
      </c>
      <c r="E11" s="83">
        <f t="shared" si="1"/>
        <v>52</v>
      </c>
      <c r="F11" s="83">
        <f t="shared" si="2"/>
        <v>53</v>
      </c>
      <c r="G11" s="83">
        <f t="shared" si="3"/>
        <v>52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6.410256410256456E-3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53.888888888888886</v>
      </c>
      <c r="E12" s="83">
        <f t="shared" si="1"/>
        <v>53</v>
      </c>
      <c r="F12" s="83">
        <f t="shared" si="2"/>
        <v>55</v>
      </c>
      <c r="G12" s="83">
        <f t="shared" si="3"/>
        <v>54</v>
      </c>
      <c r="H12" s="203" t="str">
        <f t="shared" si="4"/>
        <v>↓</v>
      </c>
      <c r="I12" s="204">
        <f t="shared" si="5"/>
        <v>-0.11111111111111427</v>
      </c>
      <c r="J12" s="205">
        <f t="shared" si="6"/>
        <v>-2.0576131687243381E-3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20.285714285714285</v>
      </c>
      <c r="E15" s="83">
        <f t="shared" si="1"/>
        <v>20</v>
      </c>
      <c r="F15" s="83">
        <f t="shared" si="2"/>
        <v>22</v>
      </c>
      <c r="G15" s="83">
        <f t="shared" si="3"/>
        <v>20.142857142857142</v>
      </c>
      <c r="H15" s="203" t="str">
        <f t="shared" si="4"/>
        <v>↑</v>
      </c>
      <c r="I15" s="204">
        <f t="shared" si="5"/>
        <v>0.14285714285714235</v>
      </c>
      <c r="J15" s="205">
        <f t="shared" si="6"/>
        <v>7.0921985815602584E-3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20.583333333333332</v>
      </c>
      <c r="E16" s="83">
        <f t="shared" si="1"/>
        <v>20</v>
      </c>
      <c r="F16" s="83">
        <f t="shared" si="2"/>
        <v>21</v>
      </c>
      <c r="G16" s="83">
        <f t="shared" si="3"/>
        <v>20.615384615384617</v>
      </c>
      <c r="H16" s="203" t="str">
        <f t="shared" si="4"/>
        <v>↓</v>
      </c>
      <c r="I16" s="204">
        <f t="shared" si="5"/>
        <v>-3.2051282051284602E-2</v>
      </c>
      <c r="J16" s="205">
        <f t="shared" si="6"/>
        <v>-1.5547263681593277E-3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INDECAEA0220222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44593</v>
      </c>
      <c r="B24" s="227">
        <f>AC7</f>
        <v>44593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01/feb</v>
      </c>
      <c r="E27" s="116" t="s">
        <v>0</v>
      </c>
      <c r="F27" s="116" t="s">
        <v>1</v>
      </c>
      <c r="G27" s="117" t="str">
        <f>CONCATENATE(AC26," ",TEXT(AD29,"dd/mmm"))</f>
        <v>Promedio 31/ene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44593</v>
      </c>
      <c r="AD28" s="23">
        <f>+AC28</f>
        <v>44593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44592</v>
      </c>
      <c r="AD29" s="23">
        <f>+AC29</f>
        <v>44592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0.73999999999999988</v>
      </c>
      <c r="H30" s="149" t="str">
        <f t="shared" si="23"/>
        <v>↑</v>
      </c>
      <c r="I30" s="149">
        <f t="shared" si="24"/>
        <v>1.000000000000012E-2</v>
      </c>
      <c r="J30" s="205">
        <f t="shared" si="25"/>
        <v>1.3513513513513677E-2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0.75111111111111106</v>
      </c>
      <c r="E31" s="149">
        <f t="shared" si="20"/>
        <v>0.75</v>
      </c>
      <c r="F31" s="149">
        <f t="shared" si="21"/>
        <v>0.76</v>
      </c>
      <c r="G31" s="149">
        <f t="shared" si="22"/>
        <v>0.75</v>
      </c>
      <c r="H31" s="149" t="str">
        <f t="shared" si="23"/>
        <v>↑</v>
      </c>
      <c r="I31" s="149">
        <f t="shared" si="24"/>
        <v>1.1111111111110628E-3</v>
      </c>
      <c r="J31" s="205">
        <f t="shared" si="25"/>
        <v>1.481481481481417E-3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0.27083333333333331</v>
      </c>
      <c r="H37" s="149" t="str">
        <f t="shared" si="23"/>
        <v>↓</v>
      </c>
      <c r="I37" s="149">
        <f t="shared" si="24"/>
        <v>-2.0833333333333315E-2</v>
      </c>
      <c r="J37" s="205">
        <f t="shared" si="25"/>
        <v>-7.6923076923076858E-2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9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INDECAEA0220222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01/feb</v>
      </c>
      <c r="E6" s="116" t="s">
        <v>0</v>
      </c>
      <c r="F6" s="116" t="s">
        <v>1</v>
      </c>
      <c r="G6" s="117" t="str">
        <f>CONCATENATE(Y5," ",TEXT(Z8,"dd/mmm"))</f>
        <v>Promedio 31/ene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38.363636363636367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-0.30303030303029743</v>
      </c>
      <c r="J7" s="205">
        <f t="shared" ref="J7:J16" si="6">IF(ISERR(IF(D7="n.d.","",IF(G7="n.d.","",(D7-G7)/G7))),"",IF(D7="n.d.","",IF(G7="n.d.","",(D7-G7)/G7)))</f>
        <v>-7.8369905956111405E-3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44593</v>
      </c>
      <c r="Z7" s="23">
        <f>+Y7</f>
        <v>44593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>
        <f t="shared" si="7"/>
        <v>41</v>
      </c>
      <c r="M8" s="83">
        <f t="shared" si="8"/>
        <v>40</v>
      </c>
      <c r="N8" s="83">
        <f t="shared" si="9"/>
        <v>42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44592</v>
      </c>
      <c r="Z8" s="23">
        <f>+Y8</f>
        <v>44592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63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64.111111111111114</v>
      </c>
      <c r="E10" s="83">
        <f t="shared" si="1"/>
        <v>63</v>
      </c>
      <c r="F10" s="83">
        <f t="shared" si="2"/>
        <v>65</v>
      </c>
      <c r="G10" s="83">
        <f t="shared" si="3"/>
        <v>64.2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-1.3845621322256787E-3</v>
      </c>
      <c r="K10" s="226"/>
      <c r="L10" s="83">
        <f t="shared" si="7"/>
        <v>65</v>
      </c>
      <c r="M10" s="83">
        <f t="shared" si="8"/>
        <v>63</v>
      </c>
      <c r="N10" s="83">
        <f t="shared" si="9"/>
        <v>68</v>
      </c>
      <c r="O10" s="84"/>
      <c r="P10" s="83">
        <f t="shared" si="10"/>
        <v>72.5</v>
      </c>
      <c r="Q10" s="83">
        <f t="shared" si="11"/>
        <v>70</v>
      </c>
      <c r="R10" s="83">
        <f t="shared" si="12"/>
        <v>75</v>
      </c>
      <c r="S10" s="84"/>
      <c r="T10" s="83">
        <f t="shared" si="13"/>
        <v>68.2</v>
      </c>
      <c r="U10" s="83">
        <f t="shared" si="14"/>
        <v>67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52.333333333333336</v>
      </c>
      <c r="E11" s="83">
        <f t="shared" si="1"/>
        <v>52</v>
      </c>
      <c r="F11" s="83">
        <f t="shared" si="2"/>
        <v>53</v>
      </c>
      <c r="G11" s="83">
        <f t="shared" si="3"/>
        <v>52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6.410256410256456E-3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53.888888888888886</v>
      </c>
      <c r="E12" s="83">
        <f t="shared" si="1"/>
        <v>53</v>
      </c>
      <c r="F12" s="83">
        <f t="shared" si="2"/>
        <v>55</v>
      </c>
      <c r="G12" s="83">
        <f t="shared" si="3"/>
        <v>54</v>
      </c>
      <c r="H12" s="203" t="str">
        <f t="shared" si="4"/>
        <v>↓</v>
      </c>
      <c r="I12" s="204">
        <f t="shared" si="5"/>
        <v>-0.11111111111111427</v>
      </c>
      <c r="J12" s="205">
        <f t="shared" si="6"/>
        <v>-2.0576131687243381E-3</v>
      </c>
      <c r="K12" s="226"/>
      <c r="L12" s="83">
        <f t="shared" si="7"/>
        <v>58.6</v>
      </c>
      <c r="M12" s="83">
        <f t="shared" si="8"/>
        <v>57</v>
      </c>
      <c r="N12" s="83">
        <f t="shared" si="9"/>
        <v>60</v>
      </c>
      <c r="O12" s="84"/>
      <c r="P12" s="83">
        <f t="shared" si="10"/>
        <v>61.666666666666664</v>
      </c>
      <c r="Q12" s="83">
        <f t="shared" si="11"/>
        <v>55</v>
      </c>
      <c r="R12" s="83">
        <f t="shared" si="12"/>
        <v>70</v>
      </c>
      <c r="S12" s="84"/>
      <c r="T12" s="83">
        <f t="shared" si="13"/>
        <v>64</v>
      </c>
      <c r="U12" s="83">
        <f t="shared" si="14"/>
        <v>62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146.66666666666666</v>
      </c>
      <c r="Q13" s="83">
        <f t="shared" si="11"/>
        <v>135</v>
      </c>
      <c r="R13" s="83">
        <f t="shared" si="12"/>
        <v>155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20.285714285714285</v>
      </c>
      <c r="E15" s="83">
        <f t="shared" si="1"/>
        <v>20</v>
      </c>
      <c r="F15" s="83">
        <f t="shared" si="2"/>
        <v>22</v>
      </c>
      <c r="G15" s="83">
        <f t="shared" si="3"/>
        <v>20.142857142857142</v>
      </c>
      <c r="H15" s="203" t="str">
        <f t="shared" ref="H15:H16" si="16">IF(D15="n.d.","",IF(G15="n.d.","",IF(D15=G15,"=",IF(D15&gt;G15,"↑","↓"))))</f>
        <v>↑</v>
      </c>
      <c r="I15" s="204">
        <f t="shared" si="5"/>
        <v>0.14285714285714235</v>
      </c>
      <c r="J15" s="205">
        <f t="shared" si="6"/>
        <v>7.0921985815602584E-3</v>
      </c>
      <c r="K15" s="85"/>
      <c r="L15" s="83">
        <f t="shared" si="7"/>
        <v>21.4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21.5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22.428571428571427</v>
      </c>
      <c r="U15" s="83">
        <f t="shared" si="14"/>
        <v>21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20.583333333333332</v>
      </c>
      <c r="E16" s="83">
        <f t="shared" si="1"/>
        <v>20</v>
      </c>
      <c r="F16" s="83">
        <f t="shared" si="2"/>
        <v>21</v>
      </c>
      <c r="G16" s="83">
        <f t="shared" si="3"/>
        <v>20.615384615384617</v>
      </c>
      <c r="H16" s="203" t="str">
        <f t="shared" si="16"/>
        <v>↓</v>
      </c>
      <c r="I16" s="204">
        <f t="shared" si="5"/>
        <v>-3.2051282051284602E-2</v>
      </c>
      <c r="J16" s="205">
        <f t="shared" si="6"/>
        <v>-1.5547263681593277E-3</v>
      </c>
      <c r="K16" s="85"/>
      <c r="L16" s="83">
        <f t="shared" si="7"/>
        <v>20.6</v>
      </c>
      <c r="M16" s="83">
        <f t="shared" si="8"/>
        <v>20</v>
      </c>
      <c r="N16" s="83">
        <f t="shared" si="9"/>
        <v>21</v>
      </c>
      <c r="O16" s="84"/>
      <c r="P16" s="83">
        <f t="shared" si="10"/>
        <v>22</v>
      </c>
      <c r="Q16" s="83">
        <f t="shared" si="11"/>
        <v>20</v>
      </c>
      <c r="R16" s="83">
        <f t="shared" si="12"/>
        <v>23</v>
      </c>
      <c r="S16" s="84"/>
      <c r="T16" s="83">
        <f t="shared" si="13"/>
        <v>23.5</v>
      </c>
      <c r="U16" s="83">
        <f t="shared" si="14"/>
        <v>23</v>
      </c>
      <c r="V16" s="83">
        <f t="shared" si="15"/>
        <v>24.5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INDECAEA0220222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44593</v>
      </c>
      <c r="B24" s="227">
        <f>Y7</f>
        <v>44593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SONSONATE</v>
      </c>
      <c r="M26" s="230"/>
      <c r="N26" s="231"/>
      <c r="O26" s="112"/>
      <c r="P26" s="230" t="str">
        <f>+P5</f>
        <v>USULUTAN</v>
      </c>
      <c r="Q26" s="230"/>
      <c r="R26" s="232"/>
      <c r="S26" s="112"/>
      <c r="T26" s="230" t="str">
        <f>+T5</f>
        <v>SANTA ROSA DE LIMA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01/feb</v>
      </c>
      <c r="E27" s="116" t="s">
        <v>0</v>
      </c>
      <c r="F27" s="116" t="s">
        <v>1</v>
      </c>
      <c r="G27" s="117" t="str">
        <f>CONCATENATE(Y26," ",TEXT(Z29,"dd/mmm"))</f>
        <v>Promedio 31/ene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0.52500000000000002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44593</v>
      </c>
      <c r="Z28" s="23">
        <f>+Y28</f>
        <v>44593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0.52500000000000002</v>
      </c>
      <c r="M29" s="149">
        <f t="shared" si="24"/>
        <v>0.5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44592</v>
      </c>
      <c r="Z29" s="23">
        <f>+Y29</f>
        <v>44592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0.73999999999999988</v>
      </c>
      <c r="H30" s="149" t="str">
        <f t="shared" si="21"/>
        <v>↑</v>
      </c>
      <c r="I30" s="149">
        <f t="shared" si="22"/>
        <v>1.000000000000012E-2</v>
      </c>
      <c r="J30" s="205">
        <f t="shared" si="23"/>
        <v>1.3513513513513677E-2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0.75111111111111106</v>
      </c>
      <c r="E31" s="149">
        <f t="shared" si="18"/>
        <v>0.75</v>
      </c>
      <c r="F31" s="149">
        <f t="shared" si="19"/>
        <v>0.76</v>
      </c>
      <c r="G31" s="149">
        <f t="shared" si="20"/>
        <v>0.75</v>
      </c>
      <c r="H31" s="149" t="str">
        <f t="shared" si="21"/>
        <v>↑</v>
      </c>
      <c r="I31" s="149">
        <f t="shared" si="22"/>
        <v>1.1111111111110628E-3</v>
      </c>
      <c r="J31" s="205">
        <f t="shared" si="23"/>
        <v>1.481481481481417E-3</v>
      </c>
      <c r="K31" s="226"/>
      <c r="L31" s="149">
        <f t="shared" si="32"/>
        <v>0.77999999999999992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0.83571428571428563</v>
      </c>
      <c r="Q31" s="149">
        <f t="shared" si="27"/>
        <v>0.75</v>
      </c>
      <c r="R31" s="149">
        <f t="shared" si="28"/>
        <v>0.9</v>
      </c>
      <c r="S31" s="187"/>
      <c r="T31" s="149">
        <f t="shared" si="29"/>
        <v>0.83000000000000007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6"/>
      <c r="L33" s="149">
        <f t="shared" si="32"/>
        <v>0.73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0.7416666666666667</v>
      </c>
      <c r="Q33" s="149">
        <f t="shared" si="27"/>
        <v>0.7</v>
      </c>
      <c r="R33" s="149">
        <f t="shared" si="28"/>
        <v>0.85</v>
      </c>
      <c r="S33" s="187"/>
      <c r="T33" s="149">
        <f t="shared" si="29"/>
        <v>0.76</v>
      </c>
      <c r="U33" s="149">
        <f t="shared" si="30"/>
        <v>0.75</v>
      </c>
      <c r="V33" s="149">
        <f t="shared" si="31"/>
        <v>0.8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1.65</v>
      </c>
      <c r="Q34" s="149">
        <f t="shared" si="27"/>
        <v>1.5</v>
      </c>
      <c r="R34" s="149">
        <f t="shared" si="28"/>
        <v>1.75</v>
      </c>
      <c r="S34" s="187"/>
      <c r="T34" s="149">
        <f t="shared" si="29"/>
        <v>1.6666666666666667</v>
      </c>
      <c r="U34" s="149">
        <f t="shared" si="30"/>
        <v>1.65</v>
      </c>
      <c r="V34" s="149">
        <f t="shared" si="31"/>
        <v>1.7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0.27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0.27083333333333331</v>
      </c>
      <c r="H37" s="149" t="str">
        <f t="shared" si="21"/>
        <v>↓</v>
      </c>
      <c r="I37" s="149">
        <f t="shared" si="22"/>
        <v>-2.0833333333333315E-2</v>
      </c>
      <c r="J37" s="205">
        <f t="shared" si="23"/>
        <v>-7.6923076923076858E-2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0.26666666666666666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0.26600000000000001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INDECAEA0220222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01/feb</v>
      </c>
      <c r="E6" s="116" t="s">
        <v>0</v>
      </c>
      <c r="F6" s="116" t="s">
        <v>1</v>
      </c>
      <c r="G6" s="117" t="str">
        <f>CONCATENATE(Y5," ",TEXT(Z8,"dd/mmm"))</f>
        <v>Promedio 31/ene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44593</v>
      </c>
      <c r="Z7" s="23">
        <f>+Y7</f>
        <v>44593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44592</v>
      </c>
      <c r="Z8" s="23">
        <f>+Y8</f>
        <v>44592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>
        <f t="shared" si="3"/>
        <v>12.75</v>
      </c>
      <c r="H10" s="206" t="str">
        <f t="shared" si="4"/>
        <v>↑</v>
      </c>
      <c r="I10" s="207">
        <f t="shared" si="5"/>
        <v>0.10714285714285765</v>
      </c>
      <c r="J10" s="208">
        <f t="shared" si="6"/>
        <v>8.4033613445378547E-3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14.333333333333334</v>
      </c>
      <c r="Q10" s="128">
        <f t="shared" si="11"/>
        <v>13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30</v>
      </c>
      <c r="H11" s="206" t="str">
        <f t="shared" si="4"/>
        <v>↑</v>
      </c>
      <c r="I11" s="207">
        <f t="shared" si="5"/>
        <v>5</v>
      </c>
      <c r="J11" s="208">
        <f t="shared" si="6"/>
        <v>0.16666666666666666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8.875</v>
      </c>
      <c r="E13" s="128">
        <f t="shared" si="1"/>
        <v>8</v>
      </c>
      <c r="F13" s="128">
        <f t="shared" si="2"/>
        <v>9</v>
      </c>
      <c r="G13" s="128">
        <f t="shared" si="3"/>
        <v>9</v>
      </c>
      <c r="H13" s="206" t="str">
        <f t="shared" si="4"/>
        <v>↓</v>
      </c>
      <c r="I13" s="207">
        <f t="shared" si="5"/>
        <v>-0.125</v>
      </c>
      <c r="J13" s="208">
        <f t="shared" si="6"/>
        <v>-1.3888888888888888E-2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8.6666666666666661</v>
      </c>
      <c r="Q13" s="128">
        <f t="shared" si="11"/>
        <v>7</v>
      </c>
      <c r="R13" s="128">
        <f t="shared" si="12"/>
        <v>10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>
        <f t="shared" si="3"/>
        <v>8.3333333333333339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10.5</v>
      </c>
      <c r="M14" s="128">
        <f t="shared" si="8"/>
        <v>10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22.375</v>
      </c>
      <c r="H16" s="206" t="str">
        <f t="shared" si="16"/>
        <v>↓</v>
      </c>
      <c r="I16" s="207">
        <f t="shared" si="17"/>
        <v>-0.125</v>
      </c>
      <c r="J16" s="208">
        <f t="shared" si="18"/>
        <v>-5.5865921787709499E-3</v>
      </c>
      <c r="K16" s="130"/>
      <c r="L16" s="130">
        <f t="shared" si="7"/>
        <v>26.5</v>
      </c>
      <c r="M16" s="130">
        <f t="shared" si="8"/>
        <v>26</v>
      </c>
      <c r="N16" s="130">
        <f t="shared" si="9"/>
        <v>27</v>
      </c>
      <c r="O16" s="129"/>
      <c r="P16" s="129">
        <f t="shared" si="10"/>
        <v>27</v>
      </c>
      <c r="Q16" s="129">
        <f t="shared" si="11"/>
        <v>26</v>
      </c>
      <c r="R16" s="129">
        <f t="shared" si="12"/>
        <v>28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21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22.125</v>
      </c>
      <c r="E18" s="128">
        <f t="shared" si="1"/>
        <v>22</v>
      </c>
      <c r="F18" s="128">
        <f t="shared" si="2"/>
        <v>23</v>
      </c>
      <c r="G18" s="128">
        <f t="shared" si="3"/>
        <v>22.375</v>
      </c>
      <c r="H18" s="206" t="str">
        <f t="shared" si="16"/>
        <v>↓</v>
      </c>
      <c r="I18" s="207">
        <f t="shared" si="17"/>
        <v>-0.25</v>
      </c>
      <c r="J18" s="208">
        <f t="shared" si="18"/>
        <v>-1.11731843575419E-2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23.5</v>
      </c>
      <c r="U18" s="129">
        <f t="shared" si="14"/>
        <v>23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11</v>
      </c>
      <c r="H19" s="206" t="str">
        <f t="shared" si="16"/>
        <v>↓</v>
      </c>
      <c r="I19" s="207">
        <f t="shared" si="17"/>
        <v>-3</v>
      </c>
      <c r="J19" s="208">
        <f t="shared" si="18"/>
        <v>-0.27272727272727271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38</v>
      </c>
      <c r="E20" s="128">
        <f t="shared" si="1"/>
        <v>38</v>
      </c>
      <c r="F20" s="128">
        <f t="shared" si="2"/>
        <v>38</v>
      </c>
      <c r="G20" s="128">
        <f t="shared" si="3"/>
        <v>39</v>
      </c>
      <c r="H20" s="206" t="str">
        <f t="shared" si="16"/>
        <v>↓</v>
      </c>
      <c r="I20" s="207">
        <f t="shared" si="17"/>
        <v>-1</v>
      </c>
      <c r="J20" s="208">
        <f t="shared" si="18"/>
        <v>-2.564102564102564E-2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>
        <f t="shared" si="10"/>
        <v>38.666666666666664</v>
      </c>
      <c r="Q20" s="129">
        <f t="shared" si="11"/>
        <v>38</v>
      </c>
      <c r="R20" s="129">
        <f t="shared" si="12"/>
        <v>40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13</v>
      </c>
      <c r="H21" s="206" t="str">
        <f t="shared" si="16"/>
        <v>↓</v>
      </c>
      <c r="I21" s="207">
        <f t="shared" si="17"/>
        <v>-3</v>
      </c>
      <c r="J21" s="208">
        <f t="shared" si="18"/>
        <v>-0.23076923076923078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17</v>
      </c>
      <c r="Q21" s="129">
        <f t="shared" si="11"/>
        <v>15</v>
      </c>
      <c r="R21" s="129">
        <f t="shared" si="12"/>
        <v>18</v>
      </c>
      <c r="S21" s="129"/>
      <c r="T21" s="129">
        <f t="shared" si="13"/>
        <v>17.5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18</v>
      </c>
      <c r="E22" s="128">
        <f t="shared" si="1"/>
        <v>18</v>
      </c>
      <c r="F22" s="128">
        <f t="shared" si="2"/>
        <v>18</v>
      </c>
      <c r="G22" s="128">
        <f t="shared" si="3"/>
        <v>16.571428571428573</v>
      </c>
      <c r="H22" s="206" t="str">
        <f t="shared" si="16"/>
        <v>↑</v>
      </c>
      <c r="I22" s="207">
        <f t="shared" si="17"/>
        <v>1.428571428571427</v>
      </c>
      <c r="J22" s="208">
        <f t="shared" si="18"/>
        <v>8.6206896551724033E-2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15.333333333333334</v>
      </c>
      <c r="Q22" s="129">
        <f t="shared" si="11"/>
        <v>15</v>
      </c>
      <c r="R22" s="129">
        <f t="shared" si="12"/>
        <v>16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</v>
      </c>
      <c r="E23" s="128">
        <f t="shared" si="1"/>
        <v>16</v>
      </c>
      <c r="F23" s="128">
        <f t="shared" si="2"/>
        <v>16</v>
      </c>
      <c r="G23" s="128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17.5</v>
      </c>
      <c r="Q23" s="129">
        <f t="shared" si="11"/>
        <v>17</v>
      </c>
      <c r="R23" s="129">
        <f t="shared" si="12"/>
        <v>18</v>
      </c>
      <c r="S23" s="129"/>
      <c r="T23" s="129">
        <f t="shared" si="13"/>
        <v>17</v>
      </c>
      <c r="U23" s="129">
        <f t="shared" si="14"/>
        <v>17</v>
      </c>
      <c r="V23" s="129">
        <f t="shared" si="15"/>
        <v>17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32.5</v>
      </c>
      <c r="H24" s="206" t="str">
        <f t="shared" si="16"/>
        <v>↑</v>
      </c>
      <c r="I24" s="207">
        <f t="shared" si="17"/>
        <v>2.5</v>
      </c>
      <c r="J24" s="208">
        <f t="shared" si="18"/>
        <v>7.6923076923076927E-2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20</v>
      </c>
      <c r="H25" s="206" t="str">
        <f t="shared" si="16"/>
        <v>↓</v>
      </c>
      <c r="I25" s="207">
        <f t="shared" si="17"/>
        <v>-4</v>
      </c>
      <c r="J25" s="208">
        <f t="shared" si="18"/>
        <v>-0.2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12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50</v>
      </c>
      <c r="H26" s="206" t="str">
        <f t="shared" si="16"/>
        <v>↓</v>
      </c>
      <c r="I26" s="207">
        <f t="shared" si="17"/>
        <v>-10</v>
      </c>
      <c r="J26" s="208">
        <f t="shared" si="18"/>
        <v>-0.2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31</v>
      </c>
      <c r="Q26" s="129">
        <f t="shared" si="11"/>
        <v>30</v>
      </c>
      <c r="R26" s="129">
        <f t="shared" si="12"/>
        <v>32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10</v>
      </c>
      <c r="H27" s="206" t="str">
        <f t="shared" si="16"/>
        <v>↓</v>
      </c>
      <c r="I27" s="207">
        <f t="shared" si="17"/>
        <v>-2</v>
      </c>
      <c r="J27" s="208">
        <f t="shared" si="18"/>
        <v>-0.2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20</v>
      </c>
      <c r="Q27" s="129">
        <f t="shared" si="11"/>
        <v>20</v>
      </c>
      <c r="R27" s="129">
        <f t="shared" si="12"/>
        <v>20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6.666666666666667</v>
      </c>
      <c r="E28" s="128">
        <f t="shared" si="1"/>
        <v>6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-1.333333333333333</v>
      </c>
      <c r="J28" s="208">
        <f t="shared" si="18"/>
        <v>-0.16666666666666663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19.5</v>
      </c>
      <c r="E29" s="128">
        <f t="shared" si="1"/>
        <v>18</v>
      </c>
      <c r="F29" s="128">
        <f t="shared" si="2"/>
        <v>20</v>
      </c>
      <c r="G29" s="128">
        <f t="shared" si="3"/>
        <v>21</v>
      </c>
      <c r="H29" s="206" t="str">
        <f t="shared" si="16"/>
        <v>↓</v>
      </c>
      <c r="I29" s="207">
        <f t="shared" si="17"/>
        <v>-1.5</v>
      </c>
      <c r="J29" s="208">
        <f t="shared" si="18"/>
        <v>-7.1428571428571425E-2</v>
      </c>
      <c r="K29" s="130"/>
      <c r="L29" s="130">
        <f t="shared" si="7"/>
        <v>22.5</v>
      </c>
      <c r="M29" s="130">
        <f t="shared" si="8"/>
        <v>22</v>
      </c>
      <c r="N29" s="130">
        <f t="shared" si="9"/>
        <v>23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9.6666666666666661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52.5</v>
      </c>
      <c r="Q33" s="129">
        <f t="shared" si="11"/>
        <v>50</v>
      </c>
      <c r="R33" s="129">
        <f t="shared" si="12"/>
        <v>55</v>
      </c>
      <c r="S33" s="129"/>
      <c r="T33" s="129">
        <f t="shared" si="13"/>
        <v>137.5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35</v>
      </c>
      <c r="Q34" s="129">
        <f t="shared" si="11"/>
        <v>30</v>
      </c>
      <c r="R34" s="129">
        <f t="shared" si="12"/>
        <v>40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29</v>
      </c>
      <c r="F35" s="128">
        <f t="shared" si="2"/>
        <v>29</v>
      </c>
      <c r="G35" s="128">
        <f t="shared" si="3"/>
        <v>29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29</v>
      </c>
      <c r="U35" s="129">
        <f t="shared" si="14"/>
        <v>28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35.375</v>
      </c>
      <c r="E36" s="128">
        <f t="shared" si="1"/>
        <v>35</v>
      </c>
      <c r="F36" s="128">
        <f t="shared" si="2"/>
        <v>38</v>
      </c>
      <c r="G36" s="128">
        <f t="shared" si="3"/>
        <v>36.25</v>
      </c>
      <c r="H36" s="206" t="str">
        <f t="shared" si="16"/>
        <v>↓</v>
      </c>
      <c r="I36" s="207">
        <f t="shared" si="17"/>
        <v>-0.875</v>
      </c>
      <c r="J36" s="208">
        <f t="shared" si="18"/>
        <v>-2.4137931034482758E-2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>
        <f t="shared" si="10"/>
        <v>39.333333333333336</v>
      </c>
      <c r="Q36" s="129">
        <f t="shared" si="11"/>
        <v>38</v>
      </c>
      <c r="R36" s="129">
        <f t="shared" si="12"/>
        <v>40</v>
      </c>
      <c r="S36" s="129"/>
      <c r="T36" s="129">
        <f t="shared" si="13"/>
        <v>36.5</v>
      </c>
      <c r="U36" s="129">
        <f t="shared" si="14"/>
        <v>36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</v>
      </c>
      <c r="E37" s="128">
        <f t="shared" si="1"/>
        <v>33</v>
      </c>
      <c r="F37" s="128">
        <f t="shared" si="2"/>
        <v>33</v>
      </c>
      <c r="G37" s="128">
        <f t="shared" si="3"/>
        <v>34.25</v>
      </c>
      <c r="H37" s="206" t="str">
        <f t="shared" si="16"/>
        <v>↓</v>
      </c>
      <c r="I37" s="207">
        <f t="shared" si="17"/>
        <v>-1.25</v>
      </c>
      <c r="J37" s="208">
        <f t="shared" si="18"/>
        <v>-3.6496350364963501E-2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25</v>
      </c>
      <c r="H38" s="206" t="str">
        <f t="shared" si="16"/>
        <v>↓</v>
      </c>
      <c r="I38" s="207">
        <f t="shared" si="17"/>
        <v>-3</v>
      </c>
      <c r="J38" s="208">
        <f t="shared" si="18"/>
        <v>-0.12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20</v>
      </c>
      <c r="R38" s="129">
        <f t="shared" si="12"/>
        <v>26</v>
      </c>
      <c r="S38" s="129"/>
      <c r="T38" s="129">
        <f t="shared" si="13"/>
        <v>14.5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↓</v>
      </c>
      <c r="I39" s="207">
        <f t="shared" si="17"/>
        <v>-3</v>
      </c>
      <c r="J39" s="208">
        <f t="shared" si="18"/>
        <v>-0.13043478260869565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12</v>
      </c>
      <c r="Q41" s="129">
        <f t="shared" si="27"/>
        <v>12</v>
      </c>
      <c r="R41" s="129">
        <f t="shared" si="28"/>
        <v>12</v>
      </c>
      <c r="S41" s="129"/>
      <c r="T41" s="129">
        <f t="shared" si="29"/>
        <v>21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-1.8518518518518452E-2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11.8</v>
      </c>
      <c r="H45" s="206" t="str">
        <f t="shared" si="16"/>
        <v>↓</v>
      </c>
      <c r="I45" s="207">
        <f t="shared" si="17"/>
        <v>-0.20000000000000107</v>
      </c>
      <c r="J45" s="208">
        <f t="shared" si="18"/>
        <v>-1.6949152542372972E-2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15.333333333333334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9.8000000000000007</v>
      </c>
      <c r="H47" s="206" t="str">
        <f t="shared" si="16"/>
        <v>↓</v>
      </c>
      <c r="I47" s="207">
        <f t="shared" si="17"/>
        <v>-0.20000000000000107</v>
      </c>
      <c r="J47" s="208">
        <f t="shared" si="18"/>
        <v>-2.0408163265306228E-2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140</v>
      </c>
      <c r="M48" s="130">
        <f t="shared" si="24"/>
        <v>140</v>
      </c>
      <c r="N48" s="130">
        <f t="shared" si="25"/>
        <v>140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170</v>
      </c>
      <c r="U49" s="129">
        <f t="shared" si="30"/>
        <v>170</v>
      </c>
      <c r="V49" s="129">
        <f t="shared" si="31"/>
        <v>170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12.166666666666666</v>
      </c>
      <c r="E50" s="128">
        <f t="shared" si="20"/>
        <v>11</v>
      </c>
      <c r="F50" s="128">
        <f t="shared" si="21"/>
        <v>13</v>
      </c>
      <c r="G50" s="128">
        <f t="shared" si="22"/>
        <v>11.5</v>
      </c>
      <c r="H50" s="206" t="str">
        <f t="shared" si="16"/>
        <v>↑</v>
      </c>
      <c r="I50" s="207">
        <f t="shared" si="17"/>
        <v>0.66666666666666607</v>
      </c>
      <c r="J50" s="208">
        <f t="shared" si="18"/>
        <v>5.7971014492753568E-2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14.166666666666666</v>
      </c>
      <c r="E52" s="128">
        <f t="shared" si="20"/>
        <v>13</v>
      </c>
      <c r="F52" s="128">
        <f t="shared" si="21"/>
        <v>15</v>
      </c>
      <c r="G52" s="128">
        <f t="shared" si="22"/>
        <v>13.5</v>
      </c>
      <c r="H52" s="206" t="str">
        <f t="shared" si="16"/>
        <v>↑</v>
      </c>
      <c r="I52" s="207">
        <f t="shared" si="17"/>
        <v>0.66666666666666607</v>
      </c>
      <c r="J52" s="208">
        <f t="shared" si="18"/>
        <v>4.9382716049382672E-2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16.333333333333332</v>
      </c>
      <c r="Q52" s="129">
        <f t="shared" si="27"/>
        <v>15</v>
      </c>
      <c r="R52" s="129">
        <f t="shared" si="28"/>
        <v>18</v>
      </c>
      <c r="S52" s="129"/>
      <c r="T52" s="129">
        <f t="shared" si="29"/>
        <v>17</v>
      </c>
      <c r="U52" s="129">
        <f t="shared" si="30"/>
        <v>17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18</v>
      </c>
      <c r="M53" s="130">
        <f t="shared" si="24"/>
        <v>18</v>
      </c>
      <c r="N53" s="130">
        <f t="shared" si="25"/>
        <v>18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16.625</v>
      </c>
      <c r="E54" s="128">
        <f t="shared" si="20"/>
        <v>16</v>
      </c>
      <c r="F54" s="128">
        <f t="shared" si="21"/>
        <v>17</v>
      </c>
      <c r="G54" s="128">
        <f t="shared" si="22"/>
        <v>16.5</v>
      </c>
      <c r="H54" s="206" t="str">
        <f t="shared" si="16"/>
        <v>↑</v>
      </c>
      <c r="I54" s="207">
        <f t="shared" si="17"/>
        <v>0.125</v>
      </c>
      <c r="J54" s="208">
        <f t="shared" si="18"/>
        <v>7.575757575757576E-3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7.75</v>
      </c>
      <c r="H55" s="206" t="str">
        <f t="shared" si="16"/>
        <v>↑</v>
      </c>
      <c r="I55" s="207">
        <f t="shared" si="17"/>
        <v>0.25</v>
      </c>
      <c r="J55" s="208">
        <f t="shared" si="18"/>
        <v>3.2258064516129031E-2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>
        <f t="shared" si="29"/>
        <v>14</v>
      </c>
      <c r="U55" s="129">
        <f t="shared" si="30"/>
        <v>12</v>
      </c>
      <c r="V55" s="129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INDECAEA0220222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01/feb</v>
      </c>
      <c r="E6" s="116" t="s">
        <v>0</v>
      </c>
      <c r="F6" s="116" t="s">
        <v>1</v>
      </c>
      <c r="G6" s="117" t="str">
        <f>CONCATENATE(Y5," ",TEXT(Z8,"dd/mmm"))</f>
        <v>Promedio 31/ene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44593</v>
      </c>
      <c r="Z7" s="23">
        <f>+Y7</f>
        <v>44593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44592</v>
      </c>
      <c r="Z8" s="23">
        <f>+Y8</f>
        <v>44592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29.75</v>
      </c>
      <c r="E9" s="140">
        <f t="shared" si="1"/>
        <v>29</v>
      </c>
      <c r="F9" s="140">
        <f t="shared" si="2"/>
        <v>30</v>
      </c>
      <c r="G9" s="140">
        <f t="shared" si="3"/>
        <v>29.75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38</v>
      </c>
      <c r="U9" s="140">
        <f t="shared" si="14"/>
        <v>38</v>
      </c>
      <c r="V9" s="140">
        <f t="shared" si="15"/>
        <v>38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27.75</v>
      </c>
      <c r="E10" s="140">
        <f t="shared" si="1"/>
        <v>27</v>
      </c>
      <c r="F10" s="140">
        <f t="shared" si="2"/>
        <v>28</v>
      </c>
      <c r="G10" s="140">
        <f t="shared" si="3"/>
        <v>27.75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>
        <f t="shared" si="10"/>
        <v>29.666666666666668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30</v>
      </c>
      <c r="U10" s="140">
        <f t="shared" si="14"/>
        <v>30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8.75</v>
      </c>
      <c r="E11" s="140">
        <f t="shared" si="1"/>
        <v>8</v>
      </c>
      <c r="F11" s="140">
        <f t="shared" si="2"/>
        <v>9</v>
      </c>
      <c r="G11" s="140">
        <f t="shared" si="3"/>
        <v>9</v>
      </c>
      <c r="H11" s="206" t="str">
        <f t="shared" si="16"/>
        <v>↓</v>
      </c>
      <c r="I11" s="207">
        <f t="shared" si="17"/>
        <v>-0.25</v>
      </c>
      <c r="J11" s="208">
        <f t="shared" si="18"/>
        <v>-2.7777777777777776E-2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10.5</v>
      </c>
      <c r="U11" s="140">
        <f t="shared" si="14"/>
        <v>10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71.25</v>
      </c>
      <c r="H14" s="206" t="str">
        <f t="shared" si="16"/>
        <v>↓</v>
      </c>
      <c r="I14" s="207">
        <f t="shared" si="17"/>
        <v>-1.25</v>
      </c>
      <c r="J14" s="208">
        <f t="shared" si="18"/>
        <v>-1.7543859649122806E-2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11.666666666666666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8.3333333333333339</v>
      </c>
      <c r="Q16" s="144">
        <f t="shared" si="11"/>
        <v>8</v>
      </c>
      <c r="R16" s="144">
        <f t="shared" si="12"/>
        <v>9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>
        <f t="shared" si="10"/>
        <v>18.666666666666668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16</v>
      </c>
      <c r="H20" s="206" t="str">
        <f t="shared" si="16"/>
        <v>↑</v>
      </c>
      <c r="I20" s="207">
        <f t="shared" si="17"/>
        <v>2</v>
      </c>
      <c r="J20" s="208">
        <f t="shared" si="18"/>
        <v>0.125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10</v>
      </c>
      <c r="E21" s="140">
        <f t="shared" si="1"/>
        <v>10</v>
      </c>
      <c r="F21" s="140">
        <f t="shared" si="2"/>
        <v>10</v>
      </c>
      <c r="G21" s="140">
        <f t="shared" si="3"/>
        <v>10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8</v>
      </c>
      <c r="E22" s="140">
        <f t="shared" si="1"/>
        <v>8</v>
      </c>
      <c r="F22" s="140">
        <f t="shared" si="2"/>
        <v>8</v>
      </c>
      <c r="G22" s="140">
        <f t="shared" si="3"/>
        <v>8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5</v>
      </c>
      <c r="Q23" s="144">
        <f t="shared" si="11"/>
        <v>5</v>
      </c>
      <c r="R23" s="144">
        <f t="shared" si="12"/>
        <v>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20</v>
      </c>
      <c r="F25" s="140">
        <f t="shared" si="2"/>
        <v>20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3.4482758620689717E-2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30.5</v>
      </c>
      <c r="Q25" s="144">
        <f t="shared" si="11"/>
        <v>25</v>
      </c>
      <c r="R25" s="144">
        <f t="shared" si="12"/>
        <v>36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8.5</v>
      </c>
      <c r="Q26" s="144">
        <f t="shared" si="11"/>
        <v>8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14</v>
      </c>
      <c r="E30" s="140">
        <f t="shared" si="1"/>
        <v>10</v>
      </c>
      <c r="F30" s="140">
        <f t="shared" si="2"/>
        <v>18</v>
      </c>
      <c r="G30" s="140">
        <f t="shared" si="3"/>
        <v>18</v>
      </c>
      <c r="H30" s="206" t="str">
        <f t="shared" si="16"/>
        <v>↓</v>
      </c>
      <c r="I30" s="207">
        <f t="shared" si="17"/>
        <v>-4</v>
      </c>
      <c r="J30" s="208">
        <f t="shared" si="18"/>
        <v>-0.22222222222222221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11.2</v>
      </c>
      <c r="E31" s="140">
        <f t="shared" si="1"/>
        <v>11</v>
      </c>
      <c r="F31" s="140">
        <f t="shared" si="2"/>
        <v>12</v>
      </c>
      <c r="G31" s="140">
        <f t="shared" si="3"/>
        <v>11.5</v>
      </c>
      <c r="H31" s="206" t="str">
        <f t="shared" si="16"/>
        <v>↓</v>
      </c>
      <c r="I31" s="207">
        <f t="shared" si="17"/>
        <v>-0.30000000000000071</v>
      </c>
      <c r="J31" s="208">
        <f t="shared" si="18"/>
        <v>-2.6086956521739191E-2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9.1999999999999993</v>
      </c>
      <c r="E32" s="140">
        <f t="shared" si="1"/>
        <v>9</v>
      </c>
      <c r="F32" s="140">
        <f t="shared" si="2"/>
        <v>10</v>
      </c>
      <c r="G32" s="140">
        <f t="shared" si="3"/>
        <v>9.5</v>
      </c>
      <c r="H32" s="206" t="str">
        <f t="shared" si="16"/>
        <v>↓</v>
      </c>
      <c r="I32" s="207">
        <f t="shared" si="17"/>
        <v>-0.30000000000000071</v>
      </c>
      <c r="J32" s="208">
        <f t="shared" si="18"/>
        <v>-3.157894736842113E-2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220</v>
      </c>
      <c r="U33" s="144">
        <f t="shared" si="14"/>
        <v>220</v>
      </c>
      <c r="V33" s="144">
        <f t="shared" si="15"/>
        <v>220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12.75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↑</v>
      </c>
      <c r="I37" s="207">
        <f t="shared" si="17"/>
        <v>0.15000000000000036</v>
      </c>
      <c r="J37" s="208">
        <f t="shared" si="18"/>
        <v>1.1904761904761934E-2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110</v>
      </c>
      <c r="R39" s="144">
        <f t="shared" si="12"/>
        <v>130</v>
      </c>
      <c r="S39" s="141"/>
      <c r="T39" s="144">
        <f t="shared" si="13"/>
        <v>135</v>
      </c>
      <c r="U39" s="144">
        <f t="shared" si="14"/>
        <v>135</v>
      </c>
      <c r="V39" s="144">
        <f t="shared" si="15"/>
        <v>135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23.5</v>
      </c>
      <c r="E40" s="140">
        <f t="shared" si="1"/>
        <v>23</v>
      </c>
      <c r="F40" s="140">
        <f t="shared" si="2"/>
        <v>24</v>
      </c>
      <c r="G40" s="140">
        <f t="shared" si="3"/>
        <v>23</v>
      </c>
      <c r="H40" s="206" t="str">
        <f t="shared" si="16"/>
        <v>↑</v>
      </c>
      <c r="I40" s="207">
        <f t="shared" si="17"/>
        <v>0.5</v>
      </c>
      <c r="J40" s="208">
        <f t="shared" si="18"/>
        <v>2.1739130434782608E-2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U35" sqref="U3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INDECAEA0220222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+GranosBasicos!T5</f>
        <v>SANTA ROSA DE LIMA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44593</v>
      </c>
      <c r="Z7" s="23">
        <f>+Y7</f>
        <v>44593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48.375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44592</v>
      </c>
      <c r="Z8" s="23">
        <f>+Y8</f>
        <v>44592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>
        <f t="shared" si="6"/>
        <v>87.666666666666671</v>
      </c>
      <c r="Q9" s="83">
        <f t="shared" si="7"/>
        <v>75</v>
      </c>
      <c r="R9" s="83">
        <f t="shared" si="8"/>
        <v>108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152.5</v>
      </c>
      <c r="Q10" s="83">
        <f t="shared" si="7"/>
        <v>150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18.5</v>
      </c>
      <c r="E12" s="83">
        <f t="shared" si="1"/>
        <v>18.5</v>
      </c>
      <c r="F12" s="83">
        <f t="shared" si="2"/>
        <v>18.5</v>
      </c>
      <c r="G12" s="83"/>
      <c r="H12" s="83"/>
      <c r="I12" s="83"/>
      <c r="J12" s="83"/>
      <c r="K12" s="238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19.5</v>
      </c>
      <c r="U12" s="83">
        <f t="shared" si="10"/>
        <v>19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17.5</v>
      </c>
      <c r="E13" s="83">
        <f t="shared" si="1"/>
        <v>17.5</v>
      </c>
      <c r="F13" s="83">
        <f t="shared" si="2"/>
        <v>17.5</v>
      </c>
      <c r="G13" s="83"/>
      <c r="H13" s="83"/>
      <c r="I13" s="83"/>
      <c r="J13" s="83"/>
      <c r="K13" s="238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19.5</v>
      </c>
      <c r="U13" s="83">
        <f t="shared" si="10"/>
        <v>18.5</v>
      </c>
      <c r="V13" s="83">
        <f t="shared" si="11"/>
        <v>20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INDECAEA0220222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44593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SONSONATE</v>
      </c>
      <c r="M27" s="230"/>
      <c r="N27" s="231"/>
      <c r="O27" s="112"/>
      <c r="P27" s="230" t="str">
        <f>+P5</f>
        <v>USULUTAN</v>
      </c>
      <c r="Q27" s="230"/>
      <c r="R27" s="232"/>
      <c r="S27" s="112"/>
      <c r="T27" s="230" t="str">
        <f>+T5</f>
        <v>SANTA ROSA DE LIMA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44593</v>
      </c>
      <c r="Z29" s="23">
        <f>+Y29</f>
        <v>44593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44592</v>
      </c>
      <c r="Z30" s="23">
        <f>+Y30</f>
        <v>44592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1.8400000000000003</v>
      </c>
      <c r="Q32" s="149">
        <f t="shared" si="19"/>
        <v>1.7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0.48333333333333334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0.42499999999999999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0.82499999999999996</v>
      </c>
      <c r="M37" s="149">
        <f t="shared" si="16"/>
        <v>0.8</v>
      </c>
      <c r="N37" s="191">
        <f t="shared" si="17"/>
        <v>0.85</v>
      </c>
      <c r="O37" s="193"/>
      <c r="P37" s="149">
        <f t="shared" si="18"/>
        <v>1.075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M25" sqref="M2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INDECAEA0220222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44593</v>
      </c>
      <c r="B3" s="227">
        <f>U7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44593</v>
      </c>
      <c r="V7" s="23">
        <f>+U7</f>
        <v>44593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5.75</v>
      </c>
      <c r="M8" s="149">
        <f t="shared" ref="M8:M15" si="7">IF(ISERROR(VLOOKUP(CONCATENATE(A8,$L$5),sansalvador,6,FALSE)),"n.d.",VLOOKUP(CONCATENATE(A8,$L$5),sansalvador,6,FALSE))</f>
        <v>5.5</v>
      </c>
      <c r="N8" s="149">
        <f t="shared" ref="N8:N15" si="8">IF(ISERROR(VLOOKUP(CONCATENATE(A8,$L$5),sansalvador,7,FALSE)),"n.d.",VLOOKUP(CONCATENATE(A8,$L$5),sansalvador,7,FALSE))</f>
        <v>6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44592</v>
      </c>
      <c r="V8" s="23">
        <f>+U8</f>
        <v>44592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3.75</v>
      </c>
      <c r="M11" s="149">
        <f t="shared" si="7"/>
        <v>3.5</v>
      </c>
      <c r="N11" s="149">
        <f t="shared" si="8"/>
        <v>4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3.75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4.5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2.5333333333333332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2.6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3.25</v>
      </c>
      <c r="Q18" s="187">
        <f>IF(ISERROR(VLOOKUP(CONCATENATE(A18,$P$5),sansalvador,6,FALSE)),"n.d.",VLOOKUP(CONCATENATE(A18,$P$5),sansalvador,6,FALSE))</f>
        <v>3.25</v>
      </c>
      <c r="R18" s="187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2.5333333333333332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3.25</v>
      </c>
      <c r="Q19" s="187">
        <f>IF(ISERROR(VLOOKUP(CONCATENATE(A19,$P$5),sansalvador,6,FALSE)),"n.d.",VLOOKUP(CONCATENATE(A19,$P$5),sansalvador,6,FALSE))</f>
        <v>3.25</v>
      </c>
      <c r="R19" s="187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2.5333333333333332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1.35</v>
      </c>
      <c r="E22" s="149">
        <f>IF( ISERROR(VLOOKUP(CONCATENATE(A22,$D$5),sansalvador,6,FALSE)),"n.d.",VLOOKUP(CONCATENATE(A22,$D$5),sansalvador,6,FALSE))</f>
        <v>1.35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1.4</v>
      </c>
      <c r="E23" s="149">
        <f>IF( ISERROR(VLOOKUP(CONCATENATE(A23,$D$5),sansalvador,6,FALSE)),"n.d.",VLOOKUP(CONCATENATE(A23,$D$5),sansalvador,6,FALSE))</f>
        <v>1.4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1.7125000000000001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3.5700000000000003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4.333333333333333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3.2749999999999999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3.0500000000000003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3.1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3.2</v>
      </c>
      <c r="G27" s="187"/>
      <c r="H27" s="187">
        <f>IF(ISERROR(VLOOKUP(CONCATENATE(A27,$H$5),sansalvador,5,FALSE)),"n.d.",VLOOKUP(CONCATENATE(A27,$H$5),sansalvador,5,FALSE))</f>
        <v>3.25</v>
      </c>
      <c r="I27" s="187">
        <f>IF(ISERROR(VLOOKUP(CONCATENATE(A27,$H$5),sansalvador,6,FALSE)),"n.d.",VLOOKUP(CONCATENATE(A27,$H$5),sansalvador,6,FALSE))</f>
        <v>3.25</v>
      </c>
      <c r="J27" s="187">
        <f>IF(ISERROR(VLOOKUP(CONCATENATE(A27,$H$5),sansalvador,7,FALSE)),"n.d.",VLOOKUP(CONCATENATE(A27,$H$5),sansalvador,7,FALSE))</f>
        <v>3.25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2.5500000000000003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2.7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2.08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2.75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4.083333333333333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4.666666666666667</v>
      </c>
      <c r="M29" s="187">
        <f>IF(ISERROR(VLOOKUP(CONCATENATE(A29,$L$5),sansalvador,6,FALSE)),"n.d.",VLOOKUP(CONCATENATE(A29,$L$5),sansalvador,6,FALSE))</f>
        <v>4.5</v>
      </c>
      <c r="N29" s="187">
        <f>IF(ISERROR(VLOOKUP(CONCATENATE(A29,$L$5),sansalvador,7,FALSE)),"n.d.",VLOOKUP(CONCATENATE(A29,$L$5),sansalvador,7,FALSE))</f>
        <v>5</v>
      </c>
      <c r="O29" s="193"/>
      <c r="P29" s="187">
        <f>IF(ISERROR(VLOOKUP(CONCATENATE(A29,$P$5),sansalvador,5,FALSE)),"n.d.",VLOOKUP(CONCATENATE(A29,$P$5),sansalvador,5,FALSE))</f>
        <v>4.8571428571428568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4.8666666666666663</v>
      </c>
      <c r="E30" s="149">
        <f>IF( ISERROR(VLOOKUP(CONCATENATE(A30,$D$5),sansalvador,6,FALSE)),"n.d.",VLOOKUP(CONCATENATE(A30,$D$5),sansalvador,6,FALSE))</f>
        <v>4.45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5.625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6.5</v>
      </c>
      <c r="O30" s="193"/>
      <c r="P30" s="187">
        <f>IF(ISERROR(VLOOKUP(CONCATENATE(A30,$P$5),sansalvador,5,FALSE)),"n.d.",VLOOKUP(CONCATENATE(A30,$P$5),sansalvador,5,FALSE))</f>
        <v>5.7857142857142856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1.5333333333333332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19" sqref="P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INDECAEA0220222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44593</v>
      </c>
      <c r="B3" s="227">
        <f>U7</f>
        <v>44593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44593</v>
      </c>
      <c r="V7" s="23">
        <f>+U7</f>
        <v>44593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44592</v>
      </c>
      <c r="V8" s="23">
        <f>+U8</f>
        <v>44592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5</v>
      </c>
      <c r="E13" s="149">
        <f t="shared" si="1"/>
        <v>5</v>
      </c>
      <c r="F13" s="149">
        <f t="shared" si="2"/>
        <v>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7</v>
      </c>
      <c r="Q19" s="149">
        <f t="shared" si="16"/>
        <v>7</v>
      </c>
      <c r="R19" s="149">
        <f t="shared" si="17"/>
        <v>7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E22" sqref="E2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44593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44592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INDECAEA0220222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44593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44592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25">
        <v>1</v>
      </c>
      <c r="C7" s="225" t="s">
        <v>176</v>
      </c>
      <c r="D7" s="225" t="s">
        <v>124</v>
      </c>
      <c r="E7" s="244">
        <v>46</v>
      </c>
      <c r="F7" s="244">
        <v>46</v>
      </c>
      <c r="G7" s="244">
        <v>46</v>
      </c>
      <c r="H7" s="244">
        <v>0.6</v>
      </c>
      <c r="I7" s="244">
        <v>0.6</v>
      </c>
      <c r="J7" s="244">
        <v>0.6</v>
      </c>
      <c r="K7" s="225"/>
      <c r="L7" s="56" t="str">
        <f t="shared" ref="L7:L70" si="0">+M7&amp;N7</f>
        <v>1SANTA ANA</v>
      </c>
      <c r="M7" s="212">
        <v>1</v>
      </c>
      <c r="N7" s="212" t="s">
        <v>173</v>
      </c>
      <c r="O7" s="225" t="s">
        <v>124</v>
      </c>
      <c r="P7" s="218">
        <v>46</v>
      </c>
      <c r="Q7" s="218">
        <v>46</v>
      </c>
      <c r="R7" s="218">
        <v>46</v>
      </c>
      <c r="S7" s="218">
        <v>0.6</v>
      </c>
      <c r="T7" s="218">
        <v>0.6</v>
      </c>
      <c r="U7" s="218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25">
        <v>1</v>
      </c>
      <c r="C8" s="225" t="s">
        <v>260</v>
      </c>
      <c r="D8" s="225" t="s">
        <v>124</v>
      </c>
      <c r="E8" s="244">
        <v>43.166666666666664</v>
      </c>
      <c r="F8" s="244">
        <v>42</v>
      </c>
      <c r="G8" s="244">
        <v>44</v>
      </c>
      <c r="H8" s="244">
        <v>0.52500000000000002</v>
      </c>
      <c r="I8" s="244">
        <v>0.5</v>
      </c>
      <c r="J8" s="244">
        <v>0.55000000000000004</v>
      </c>
      <c r="K8" s="22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42.7</v>
      </c>
      <c r="Q8" s="218">
        <v>40</v>
      </c>
      <c r="R8" s="218">
        <v>46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ROSA DE LIMA</v>
      </c>
      <c r="B9" s="225">
        <v>1</v>
      </c>
      <c r="C9" s="225" t="s">
        <v>199</v>
      </c>
      <c r="D9" s="225" t="s">
        <v>124</v>
      </c>
      <c r="E9" s="244">
        <v>44.2</v>
      </c>
      <c r="F9" s="244">
        <v>43</v>
      </c>
      <c r="G9" s="244">
        <v>45</v>
      </c>
      <c r="H9" s="244">
        <v>0.53</v>
      </c>
      <c r="I9" s="244">
        <v>0.5</v>
      </c>
      <c r="J9" s="244">
        <v>0.6</v>
      </c>
      <c r="K9" s="225"/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18">
        <v>44.2</v>
      </c>
      <c r="Q9" s="218">
        <v>42</v>
      </c>
      <c r="R9" s="218">
        <v>45</v>
      </c>
      <c r="S9" s="218">
        <v>0.55999999999999994</v>
      </c>
      <c r="T9" s="218">
        <v>0.55000000000000004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25">
        <v>1</v>
      </c>
      <c r="C10" s="225" t="s">
        <v>263</v>
      </c>
      <c r="D10" s="225" t="s">
        <v>124</v>
      </c>
      <c r="E10" s="244">
        <v>38.363636363636367</v>
      </c>
      <c r="F10" s="244">
        <v>38</v>
      </c>
      <c r="G10" s="244">
        <v>42</v>
      </c>
      <c r="H10" s="244">
        <v>0.5</v>
      </c>
      <c r="I10" s="244">
        <v>0.5</v>
      </c>
      <c r="J10" s="244">
        <v>0.5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38.666666666666664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2SONSONATE</v>
      </c>
      <c r="B11" s="225">
        <v>2</v>
      </c>
      <c r="C11" s="225" t="s">
        <v>176</v>
      </c>
      <c r="D11" s="225" t="s">
        <v>125</v>
      </c>
      <c r="E11" s="244">
        <v>41</v>
      </c>
      <c r="F11" s="244">
        <v>40</v>
      </c>
      <c r="G11" s="244">
        <v>42</v>
      </c>
      <c r="H11" s="244">
        <v>0.52500000000000002</v>
      </c>
      <c r="I11" s="244">
        <v>0.5</v>
      </c>
      <c r="J11" s="244">
        <v>0.55000000000000004</v>
      </c>
      <c r="K11" s="225"/>
      <c r="L11" s="56" t="str">
        <f t="shared" si="0"/>
        <v>2SENSUNTEPEQUE</v>
      </c>
      <c r="M11" s="212">
        <v>2</v>
      </c>
      <c r="N11" s="212" t="s">
        <v>182</v>
      </c>
      <c r="O11" s="225" t="s">
        <v>125</v>
      </c>
      <c r="P11" s="218">
        <v>38</v>
      </c>
      <c r="Q11" s="218">
        <v>38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25">
        <v>2</v>
      </c>
      <c r="C12" s="225" t="s">
        <v>263</v>
      </c>
      <c r="D12" s="225" t="s">
        <v>125</v>
      </c>
      <c r="E12" s="244">
        <v>39</v>
      </c>
      <c r="F12" s="244">
        <v>38</v>
      </c>
      <c r="G12" s="244">
        <v>40</v>
      </c>
      <c r="H12" s="244">
        <v>0.5</v>
      </c>
      <c r="I12" s="244">
        <v>0.5</v>
      </c>
      <c r="J12" s="244">
        <v>0.5</v>
      </c>
      <c r="K12" s="225"/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25">
        <v>3</v>
      </c>
      <c r="C13" s="225" t="s">
        <v>263</v>
      </c>
      <c r="D13" s="225" t="s">
        <v>126</v>
      </c>
      <c r="E13" s="244">
        <v>63</v>
      </c>
      <c r="F13" s="244">
        <v>63</v>
      </c>
      <c r="G13" s="244">
        <v>63</v>
      </c>
      <c r="H13" s="244">
        <v>0.75</v>
      </c>
      <c r="I13" s="244">
        <v>0.75</v>
      </c>
      <c r="J13" s="244">
        <v>0.75</v>
      </c>
      <c r="K13" s="225"/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63</v>
      </c>
      <c r="Q13" s="218">
        <v>63</v>
      </c>
      <c r="R13" s="218">
        <v>63</v>
      </c>
      <c r="S13" s="218">
        <v>0.73999999999999988</v>
      </c>
      <c r="T13" s="218">
        <v>0.72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4SONSONATE</v>
      </c>
      <c r="B14" s="225">
        <v>4</v>
      </c>
      <c r="C14" s="225" t="s">
        <v>176</v>
      </c>
      <c r="D14" s="225" t="s">
        <v>127</v>
      </c>
      <c r="E14" s="244">
        <v>65</v>
      </c>
      <c r="F14" s="244">
        <v>63</v>
      </c>
      <c r="G14" s="244">
        <v>68</v>
      </c>
      <c r="H14" s="244">
        <v>0.77999999999999992</v>
      </c>
      <c r="I14" s="244">
        <v>0.75</v>
      </c>
      <c r="J14" s="244">
        <v>0.8</v>
      </c>
      <c r="K14" s="225"/>
      <c r="L14" s="56" t="str">
        <f t="shared" si="0"/>
        <v>4SANTA ANA</v>
      </c>
      <c r="M14" s="214">
        <v>4</v>
      </c>
      <c r="N14" s="212" t="s">
        <v>173</v>
      </c>
      <c r="O14" s="225" t="s">
        <v>127</v>
      </c>
      <c r="P14" s="218">
        <v>66.599999999999994</v>
      </c>
      <c r="Q14" s="218">
        <v>65</v>
      </c>
      <c r="R14" s="218">
        <v>68</v>
      </c>
      <c r="S14" s="218">
        <v>0.83000000000000007</v>
      </c>
      <c r="T14" s="218">
        <v>0.8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4USULUTAN</v>
      </c>
      <c r="B15" s="225">
        <v>4</v>
      </c>
      <c r="C15" s="225" t="s">
        <v>260</v>
      </c>
      <c r="D15" s="225" t="s">
        <v>127</v>
      </c>
      <c r="E15" s="244">
        <v>72.5</v>
      </c>
      <c r="F15" s="244">
        <v>70</v>
      </c>
      <c r="G15" s="244">
        <v>75</v>
      </c>
      <c r="H15" s="244">
        <v>0.83571428571428563</v>
      </c>
      <c r="I15" s="244">
        <v>0.75</v>
      </c>
      <c r="J15" s="244">
        <v>0.9</v>
      </c>
      <c r="K15" s="225"/>
      <c r="L15" s="56" t="str">
        <f t="shared" si="0"/>
        <v>4SAN MIGUEL</v>
      </c>
      <c r="M15" s="214">
        <v>4</v>
      </c>
      <c r="N15" s="212" t="s">
        <v>175</v>
      </c>
      <c r="O15" s="225" t="s">
        <v>127</v>
      </c>
      <c r="P15" s="218">
        <v>65.222222222222229</v>
      </c>
      <c r="Q15" s="218">
        <v>63</v>
      </c>
      <c r="R15" s="218">
        <v>70</v>
      </c>
      <c r="S15" s="218">
        <v>0.72777777777777775</v>
      </c>
      <c r="T15" s="218">
        <v>0.7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ROSA DE LIMA</v>
      </c>
      <c r="B16" s="225">
        <v>4</v>
      </c>
      <c r="C16" s="225" t="s">
        <v>199</v>
      </c>
      <c r="D16" s="225" t="s">
        <v>127</v>
      </c>
      <c r="E16" s="244">
        <v>68.2</v>
      </c>
      <c r="F16" s="244">
        <v>67</v>
      </c>
      <c r="G16" s="244">
        <v>70</v>
      </c>
      <c r="H16" s="244">
        <v>0.83000000000000007</v>
      </c>
      <c r="I16" s="244">
        <v>0.75</v>
      </c>
      <c r="J16" s="244">
        <v>0.9</v>
      </c>
      <c r="K16" s="225"/>
      <c r="L16" s="56" t="str">
        <f t="shared" si="0"/>
        <v>4SENSUNTEPEQUE</v>
      </c>
      <c r="M16" s="214">
        <v>4</v>
      </c>
      <c r="N16" s="212" t="s">
        <v>182</v>
      </c>
      <c r="O16" s="225" t="s">
        <v>127</v>
      </c>
      <c r="P16" s="218">
        <v>78.5</v>
      </c>
      <c r="Q16" s="218">
        <v>75</v>
      </c>
      <c r="R16" s="218">
        <v>80</v>
      </c>
      <c r="S16" s="218">
        <v>1</v>
      </c>
      <c r="T16" s="218">
        <v>1</v>
      </c>
      <c r="U16" s="218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25">
        <v>4</v>
      </c>
      <c r="C17" s="225" t="s">
        <v>263</v>
      </c>
      <c r="D17" s="225" t="s">
        <v>127</v>
      </c>
      <c r="E17" s="244">
        <v>64.111111111111114</v>
      </c>
      <c r="F17" s="244">
        <v>63</v>
      </c>
      <c r="G17" s="244">
        <v>65</v>
      </c>
      <c r="H17" s="244">
        <v>0.75111111111111106</v>
      </c>
      <c r="I17" s="244">
        <v>0.75</v>
      </c>
      <c r="J17" s="244">
        <v>0.76</v>
      </c>
      <c r="K17" s="225"/>
      <c r="L17" s="56" t="str">
        <f t="shared" si="0"/>
        <v xml:space="preserve">4GERARDO BARRIOS </v>
      </c>
      <c r="M17" s="213">
        <v>4</v>
      </c>
      <c r="N17" s="212" t="s">
        <v>263</v>
      </c>
      <c r="O17" s="225" t="s">
        <v>127</v>
      </c>
      <c r="P17" s="218">
        <v>64.2</v>
      </c>
      <c r="Q17" s="218">
        <v>63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25">
        <v>5</v>
      </c>
      <c r="C18" s="225" t="s">
        <v>263</v>
      </c>
      <c r="D18" s="225" t="s">
        <v>131</v>
      </c>
      <c r="E18" s="244">
        <v>52.333333333333336</v>
      </c>
      <c r="F18" s="244">
        <v>52</v>
      </c>
      <c r="G18" s="244">
        <v>53</v>
      </c>
      <c r="H18" s="244">
        <v>0.7</v>
      </c>
      <c r="I18" s="244">
        <v>0.7</v>
      </c>
      <c r="J18" s="244">
        <v>0.7</v>
      </c>
      <c r="K18" s="225"/>
      <c r="L18" s="56" t="str">
        <f t="shared" si="0"/>
        <v xml:space="preserve">5GERARDO BARRIOS </v>
      </c>
      <c r="M18" s="214">
        <v>5</v>
      </c>
      <c r="N18" s="212" t="s">
        <v>263</v>
      </c>
      <c r="O18" s="225" t="s">
        <v>131</v>
      </c>
      <c r="P18" s="218">
        <v>52</v>
      </c>
      <c r="Q18" s="218">
        <v>52</v>
      </c>
      <c r="R18" s="218">
        <v>52</v>
      </c>
      <c r="S18" s="218">
        <v>0.69999999999999984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6SONSONATE</v>
      </c>
      <c r="B19" s="225">
        <v>6</v>
      </c>
      <c r="C19" s="225" t="s">
        <v>176</v>
      </c>
      <c r="D19" s="225" t="s">
        <v>128</v>
      </c>
      <c r="E19" s="244">
        <v>58.6</v>
      </c>
      <c r="F19" s="244">
        <v>57</v>
      </c>
      <c r="G19" s="244">
        <v>60</v>
      </c>
      <c r="H19" s="244">
        <v>0.73</v>
      </c>
      <c r="I19" s="244">
        <v>0.7</v>
      </c>
      <c r="J19" s="244">
        <v>0.75</v>
      </c>
      <c r="K19" s="225"/>
      <c r="L19" s="56" t="str">
        <f t="shared" si="0"/>
        <v>6SANTA ANA</v>
      </c>
      <c r="M19" s="213">
        <v>6</v>
      </c>
      <c r="N19" s="212" t="s">
        <v>173</v>
      </c>
      <c r="O19" s="225" t="s">
        <v>128</v>
      </c>
      <c r="P19" s="218">
        <v>59.2</v>
      </c>
      <c r="Q19" s="218">
        <v>58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6USULUTAN</v>
      </c>
      <c r="B20" s="225">
        <v>6</v>
      </c>
      <c r="C20" s="225" t="s">
        <v>260</v>
      </c>
      <c r="D20" s="225" t="s">
        <v>128</v>
      </c>
      <c r="E20" s="244">
        <v>61.666666666666664</v>
      </c>
      <c r="F20" s="244">
        <v>55</v>
      </c>
      <c r="G20" s="244">
        <v>70</v>
      </c>
      <c r="H20" s="244">
        <v>0.7416666666666667</v>
      </c>
      <c r="I20" s="244">
        <v>0.7</v>
      </c>
      <c r="J20" s="244">
        <v>0.85</v>
      </c>
      <c r="K20" s="225"/>
      <c r="L20" s="56" t="str">
        <f t="shared" si="0"/>
        <v>6SAN MIGUEL</v>
      </c>
      <c r="M20" s="214">
        <v>6</v>
      </c>
      <c r="N20" s="212" t="s">
        <v>175</v>
      </c>
      <c r="O20" s="225" t="s">
        <v>128</v>
      </c>
      <c r="P20" s="218">
        <v>58.428571428571431</v>
      </c>
      <c r="Q20" s="218">
        <v>52</v>
      </c>
      <c r="R20" s="218">
        <v>62</v>
      </c>
      <c r="S20" s="218">
        <v>0.7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ROSA DE LIMA</v>
      </c>
      <c r="B21" s="225">
        <v>6</v>
      </c>
      <c r="C21" s="225" t="s">
        <v>199</v>
      </c>
      <c r="D21" s="225" t="s">
        <v>128</v>
      </c>
      <c r="E21" s="244">
        <v>64</v>
      </c>
      <c r="F21" s="244">
        <v>62</v>
      </c>
      <c r="G21" s="244">
        <v>65</v>
      </c>
      <c r="H21" s="244">
        <v>0.76</v>
      </c>
      <c r="I21" s="244">
        <v>0.75</v>
      </c>
      <c r="J21" s="244">
        <v>0.8</v>
      </c>
      <c r="K21" s="225"/>
      <c r="L21" s="56" t="str">
        <f t="shared" si="0"/>
        <v>6SENSUNTEPEQUE</v>
      </c>
      <c r="M21" s="214">
        <v>6</v>
      </c>
      <c r="N21" s="212" t="s">
        <v>182</v>
      </c>
      <c r="O21" s="225" t="s">
        <v>128</v>
      </c>
      <c r="P21" s="218">
        <v>72</v>
      </c>
      <c r="Q21" s="218">
        <v>70</v>
      </c>
      <c r="R21" s="218">
        <v>75</v>
      </c>
      <c r="S21" s="218">
        <v>0.89</v>
      </c>
      <c r="T21" s="218">
        <v>0.85</v>
      </c>
      <c r="U21" s="218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25">
        <v>6</v>
      </c>
      <c r="C22" s="225" t="s">
        <v>263</v>
      </c>
      <c r="D22" s="225" t="s">
        <v>128</v>
      </c>
      <c r="E22" s="244">
        <v>53.888888888888886</v>
      </c>
      <c r="F22" s="244">
        <v>53</v>
      </c>
      <c r="G22" s="244">
        <v>55</v>
      </c>
      <c r="H22" s="244">
        <v>0.70000000000000007</v>
      </c>
      <c r="I22" s="244">
        <v>0.7</v>
      </c>
      <c r="J22" s="244">
        <v>0.7</v>
      </c>
      <c r="K22" s="225"/>
      <c r="L22" s="56" t="str">
        <f t="shared" si="0"/>
        <v xml:space="preserve">6GERARDO BARRIOS </v>
      </c>
      <c r="M22" s="214">
        <v>6</v>
      </c>
      <c r="N22" s="212" t="s">
        <v>263</v>
      </c>
      <c r="O22" s="225" t="s">
        <v>128</v>
      </c>
      <c r="P22" s="218">
        <v>54</v>
      </c>
      <c r="Q22" s="218">
        <v>53</v>
      </c>
      <c r="R22" s="218">
        <v>55</v>
      </c>
      <c r="S22" s="218">
        <v>0.70000000000000007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7SONSONATE</v>
      </c>
      <c r="B23" s="225">
        <v>7</v>
      </c>
      <c r="C23" s="225" t="s">
        <v>176</v>
      </c>
      <c r="D23" s="225" t="s">
        <v>169</v>
      </c>
      <c r="E23" s="244"/>
      <c r="F23" s="244"/>
      <c r="G23" s="244"/>
      <c r="H23" s="244">
        <v>1.5</v>
      </c>
      <c r="I23" s="244">
        <v>1.5</v>
      </c>
      <c r="J23" s="244">
        <v>1.5</v>
      </c>
      <c r="K23" s="225"/>
      <c r="L23" s="56" t="str">
        <f t="shared" si="0"/>
        <v>7SANTA ANA</v>
      </c>
      <c r="M23" s="213">
        <v>7</v>
      </c>
      <c r="N23" s="212" t="s">
        <v>173</v>
      </c>
      <c r="O23" s="225" t="s">
        <v>169</v>
      </c>
      <c r="P23" s="218"/>
      <c r="Q23" s="218"/>
      <c r="R23" s="218"/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7USULUTAN</v>
      </c>
      <c r="B24" s="225">
        <v>7</v>
      </c>
      <c r="C24" s="225" t="s">
        <v>260</v>
      </c>
      <c r="D24" s="225" t="s">
        <v>169</v>
      </c>
      <c r="E24" s="244">
        <v>146.66666666666666</v>
      </c>
      <c r="F24" s="244">
        <v>135</v>
      </c>
      <c r="G24" s="244">
        <v>155</v>
      </c>
      <c r="H24" s="244">
        <v>1.65</v>
      </c>
      <c r="I24" s="244">
        <v>1.5</v>
      </c>
      <c r="J24" s="244">
        <v>1.75</v>
      </c>
      <c r="K24" s="225"/>
      <c r="L24" s="56" t="str">
        <f t="shared" si="0"/>
        <v>7SAN MIGUEL</v>
      </c>
      <c r="M24" s="214">
        <v>7</v>
      </c>
      <c r="N24" s="212" t="s">
        <v>175</v>
      </c>
      <c r="O24" s="225" t="s">
        <v>169</v>
      </c>
      <c r="P24" s="218">
        <v>130</v>
      </c>
      <c r="Q24" s="218">
        <v>130</v>
      </c>
      <c r="R24" s="218">
        <v>130</v>
      </c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7SANTA ROSA DE LIMA</v>
      </c>
      <c r="B25" s="225">
        <v>7</v>
      </c>
      <c r="C25" s="225" t="s">
        <v>199</v>
      </c>
      <c r="D25" s="225" t="s">
        <v>169</v>
      </c>
      <c r="E25" s="244"/>
      <c r="F25" s="244"/>
      <c r="G25" s="244"/>
      <c r="H25" s="244">
        <v>1.6666666666666667</v>
      </c>
      <c r="I25" s="244">
        <v>1.65</v>
      </c>
      <c r="J25" s="244">
        <v>1.7</v>
      </c>
      <c r="K25" s="225"/>
      <c r="L25" s="56" t="str">
        <f t="shared" si="0"/>
        <v>7SENSUNTEPEQUE</v>
      </c>
      <c r="M25" s="214">
        <v>7</v>
      </c>
      <c r="N25" s="212" t="s">
        <v>182</v>
      </c>
      <c r="O25" s="225" t="s">
        <v>169</v>
      </c>
      <c r="P25" s="218">
        <v>138.75</v>
      </c>
      <c r="Q25" s="218">
        <v>135</v>
      </c>
      <c r="R25" s="218">
        <v>140</v>
      </c>
      <c r="S25" s="218">
        <v>1.69</v>
      </c>
      <c r="T25" s="218">
        <v>1.5</v>
      </c>
      <c r="U25" s="218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25">
        <v>7</v>
      </c>
      <c r="C26" s="225" t="s">
        <v>263</v>
      </c>
      <c r="D26" s="225" t="s">
        <v>169</v>
      </c>
      <c r="E26" s="244"/>
      <c r="F26" s="244"/>
      <c r="G26" s="244"/>
      <c r="H26" s="244">
        <v>1</v>
      </c>
      <c r="I26" s="244">
        <v>1</v>
      </c>
      <c r="J26" s="244">
        <v>1</v>
      </c>
      <c r="K26" s="225"/>
      <c r="L26" s="56" t="str">
        <f t="shared" si="0"/>
        <v xml:space="preserve">7GERARDO BARRIOS </v>
      </c>
      <c r="M26" s="214">
        <v>7</v>
      </c>
      <c r="N26" s="212" t="s">
        <v>263</v>
      </c>
      <c r="O26" s="22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25">
        <v>8</v>
      </c>
      <c r="C27" s="225" t="s">
        <v>263</v>
      </c>
      <c r="D27" s="225" t="s">
        <v>170</v>
      </c>
      <c r="E27" s="244"/>
      <c r="F27" s="244"/>
      <c r="G27" s="244"/>
      <c r="H27" s="244">
        <v>0.5</v>
      </c>
      <c r="I27" s="244">
        <v>0.5</v>
      </c>
      <c r="J27" s="244">
        <v>0.5</v>
      </c>
      <c r="K27" s="225"/>
      <c r="L27" s="56" t="str">
        <f t="shared" si="0"/>
        <v xml:space="preserve">8GERARDO BARRIOS </v>
      </c>
      <c r="M27" s="213">
        <v>8</v>
      </c>
      <c r="N27" s="212" t="s">
        <v>263</v>
      </c>
      <c r="O27" s="225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9SONSONATE</v>
      </c>
      <c r="B28" s="225">
        <v>9</v>
      </c>
      <c r="C28" s="225" t="s">
        <v>176</v>
      </c>
      <c r="D28" s="225" t="s">
        <v>129</v>
      </c>
      <c r="E28" s="244">
        <v>21.4</v>
      </c>
      <c r="F28" s="244">
        <v>21</v>
      </c>
      <c r="G28" s="244">
        <v>22</v>
      </c>
      <c r="H28" s="244">
        <v>0.27</v>
      </c>
      <c r="I28" s="244">
        <v>0.25</v>
      </c>
      <c r="J28" s="244">
        <v>0.3</v>
      </c>
      <c r="K28" s="225"/>
      <c r="L28" s="56" t="str">
        <f t="shared" si="0"/>
        <v>9SANTA ANA</v>
      </c>
      <c r="M28" s="213">
        <v>9</v>
      </c>
      <c r="N28" s="212" t="s">
        <v>173</v>
      </c>
      <c r="O28" s="225" t="s">
        <v>129</v>
      </c>
      <c r="P28" s="218">
        <v>22.4</v>
      </c>
      <c r="Q28" s="218">
        <v>21</v>
      </c>
      <c r="R28" s="218">
        <v>25</v>
      </c>
      <c r="S28" s="218">
        <v>0.28000000000000003</v>
      </c>
      <c r="T28" s="218">
        <v>0.25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9USULUTAN</v>
      </c>
      <c r="B29" s="225">
        <v>9</v>
      </c>
      <c r="C29" s="225" t="s">
        <v>260</v>
      </c>
      <c r="D29" s="225" t="s">
        <v>129</v>
      </c>
      <c r="E29" s="244">
        <v>21.5</v>
      </c>
      <c r="F29" s="244">
        <v>20</v>
      </c>
      <c r="G29" s="244">
        <v>22</v>
      </c>
      <c r="H29" s="244">
        <v>0.25</v>
      </c>
      <c r="I29" s="244">
        <v>0.25</v>
      </c>
      <c r="J29" s="244">
        <v>0.25</v>
      </c>
      <c r="K29" s="225"/>
      <c r="L29" s="56" t="str">
        <f t="shared" si="0"/>
        <v>9SAN MIGUEL</v>
      </c>
      <c r="M29" s="214">
        <v>9</v>
      </c>
      <c r="N29" s="212" t="s">
        <v>175</v>
      </c>
      <c r="O29" s="225" t="s">
        <v>129</v>
      </c>
      <c r="P29" s="218">
        <v>20.833333333333332</v>
      </c>
      <c r="Q29" s="218">
        <v>20</v>
      </c>
      <c r="R29" s="218">
        <v>24</v>
      </c>
      <c r="S29" s="218">
        <v>0.24545454545454548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ROSA DE LIMA</v>
      </c>
      <c r="B30" s="225">
        <v>9</v>
      </c>
      <c r="C30" s="225" t="s">
        <v>199</v>
      </c>
      <c r="D30" s="225" t="s">
        <v>129</v>
      </c>
      <c r="E30" s="244">
        <v>22.428571428571427</v>
      </c>
      <c r="F30" s="244">
        <v>21</v>
      </c>
      <c r="G30" s="244">
        <v>23</v>
      </c>
      <c r="H30" s="244">
        <v>0.25</v>
      </c>
      <c r="I30" s="244">
        <v>0.25</v>
      </c>
      <c r="J30" s="244">
        <v>0.25</v>
      </c>
      <c r="K30" s="225"/>
      <c r="L30" s="56" t="str">
        <f t="shared" si="0"/>
        <v>9SENSUNTEPEQUE</v>
      </c>
      <c r="M30" s="214">
        <v>9</v>
      </c>
      <c r="N30" s="212" t="s">
        <v>182</v>
      </c>
      <c r="O30" s="225" t="s">
        <v>129</v>
      </c>
      <c r="P30" s="218">
        <v>21</v>
      </c>
      <c r="Q30" s="218">
        <v>20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9GERARDO BARRIOS </v>
      </c>
      <c r="B31" s="225">
        <v>9</v>
      </c>
      <c r="C31" s="225" t="s">
        <v>263</v>
      </c>
      <c r="D31" s="225" t="s">
        <v>129</v>
      </c>
      <c r="E31" s="244">
        <v>20.285714285714285</v>
      </c>
      <c r="F31" s="244">
        <v>20</v>
      </c>
      <c r="G31" s="244">
        <v>22</v>
      </c>
      <c r="H31" s="244">
        <v>0.25</v>
      </c>
      <c r="I31" s="244">
        <v>0.25</v>
      </c>
      <c r="J31" s="244">
        <v>0.25</v>
      </c>
      <c r="K31" s="225"/>
      <c r="L31" s="56" t="str">
        <f t="shared" si="0"/>
        <v xml:space="preserve">9GERARDO BARRIOS </v>
      </c>
      <c r="M31" s="214">
        <v>9</v>
      </c>
      <c r="N31" s="212" t="s">
        <v>263</v>
      </c>
      <c r="O31" s="225" t="s">
        <v>129</v>
      </c>
      <c r="P31" s="218">
        <v>20.142857142857142</v>
      </c>
      <c r="Q31" s="218">
        <v>20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10SONSONATE</v>
      </c>
      <c r="B32" s="225">
        <v>10</v>
      </c>
      <c r="C32" s="225" t="s">
        <v>176</v>
      </c>
      <c r="D32" s="225" t="s">
        <v>264</v>
      </c>
      <c r="E32" s="244">
        <v>20.6</v>
      </c>
      <c r="F32" s="244">
        <v>20</v>
      </c>
      <c r="G32" s="244">
        <v>21</v>
      </c>
      <c r="H32" s="244">
        <v>0.25</v>
      </c>
      <c r="I32" s="244">
        <v>0.25</v>
      </c>
      <c r="J32" s="244">
        <v>0.25</v>
      </c>
      <c r="K32" s="225"/>
      <c r="L32" s="56" t="str">
        <f t="shared" si="0"/>
        <v>10SANTA ANA</v>
      </c>
      <c r="M32" s="213">
        <v>10</v>
      </c>
      <c r="N32" s="212" t="s">
        <v>173</v>
      </c>
      <c r="O32" s="225" t="s">
        <v>264</v>
      </c>
      <c r="P32" s="218">
        <v>21.6</v>
      </c>
      <c r="Q32" s="218">
        <v>21</v>
      </c>
      <c r="R32" s="218">
        <v>22</v>
      </c>
      <c r="S32" s="218">
        <v>0.28000000000000003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10USULUTAN</v>
      </c>
      <c r="B33" s="225">
        <v>10</v>
      </c>
      <c r="C33" s="225" t="s">
        <v>260</v>
      </c>
      <c r="D33" s="225" t="s">
        <v>264</v>
      </c>
      <c r="E33" s="244">
        <v>22</v>
      </c>
      <c r="F33" s="244">
        <v>20</v>
      </c>
      <c r="G33" s="244">
        <v>23</v>
      </c>
      <c r="H33" s="244">
        <v>0.26666666666666666</v>
      </c>
      <c r="I33" s="244">
        <v>0.25</v>
      </c>
      <c r="J33" s="244">
        <v>0.3</v>
      </c>
      <c r="K33" s="225"/>
      <c r="L33" s="56" t="str">
        <f t="shared" si="0"/>
        <v>10SAN MIGUEL</v>
      </c>
      <c r="M33" s="214">
        <v>10</v>
      </c>
      <c r="N33" s="212" t="s">
        <v>175</v>
      </c>
      <c r="O33" s="225" t="s">
        <v>264</v>
      </c>
      <c r="P33" s="218">
        <v>21.333333333333332</v>
      </c>
      <c r="Q33" s="218">
        <v>20</v>
      </c>
      <c r="R33" s="218">
        <v>23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10SANTA ROSA DE LIMA</v>
      </c>
      <c r="B34" s="225">
        <v>10</v>
      </c>
      <c r="C34" s="225" t="s">
        <v>199</v>
      </c>
      <c r="D34" s="225" t="s">
        <v>264</v>
      </c>
      <c r="E34" s="244">
        <v>23.5</v>
      </c>
      <c r="F34" s="244">
        <v>23</v>
      </c>
      <c r="G34" s="244">
        <v>24.5</v>
      </c>
      <c r="H34" s="244">
        <v>0.26600000000000001</v>
      </c>
      <c r="I34" s="244">
        <v>0.25</v>
      </c>
      <c r="J34" s="244">
        <v>0.3</v>
      </c>
      <c r="K34" s="225"/>
      <c r="L34" s="56" t="str">
        <f t="shared" si="0"/>
        <v>10SENSUNTEPEQUE</v>
      </c>
      <c r="M34" s="214">
        <v>10</v>
      </c>
      <c r="N34" s="212" t="s">
        <v>182</v>
      </c>
      <c r="O34" s="225" t="s">
        <v>264</v>
      </c>
      <c r="P34" s="218">
        <v>22.333333333333332</v>
      </c>
      <c r="Q34" s="218">
        <v>20</v>
      </c>
      <c r="R34" s="218">
        <v>23</v>
      </c>
      <c r="S34" s="218">
        <v>0.29166666666666669</v>
      </c>
      <c r="T34" s="218">
        <v>0.25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10GERARDO BARRIOS </v>
      </c>
      <c r="B35" s="225">
        <v>10</v>
      </c>
      <c r="C35" s="225" t="s">
        <v>263</v>
      </c>
      <c r="D35" s="225" t="s">
        <v>264</v>
      </c>
      <c r="E35" s="244">
        <v>20.583333333333332</v>
      </c>
      <c r="F35" s="244">
        <v>20</v>
      </c>
      <c r="G35" s="244">
        <v>21</v>
      </c>
      <c r="H35" s="244">
        <v>0.25</v>
      </c>
      <c r="I35" s="244">
        <v>0.25</v>
      </c>
      <c r="J35" s="244">
        <v>0.25</v>
      </c>
      <c r="K35" s="225"/>
      <c r="L35" s="56" t="str">
        <f t="shared" si="0"/>
        <v xml:space="preserve">10GERARDO BARRIOS </v>
      </c>
      <c r="M35" s="214">
        <v>10</v>
      </c>
      <c r="N35" s="212" t="s">
        <v>263</v>
      </c>
      <c r="O35" s="225" t="s">
        <v>264</v>
      </c>
      <c r="P35" s="218">
        <v>20.615384615384617</v>
      </c>
      <c r="Q35" s="218">
        <v>20</v>
      </c>
      <c r="R35" s="218">
        <v>21</v>
      </c>
      <c r="S35" s="218">
        <v>0.27083333333333331</v>
      </c>
      <c r="T35" s="218">
        <v>0.25</v>
      </c>
      <c r="U35" s="218">
        <v>0.5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25">
        <v>11</v>
      </c>
      <c r="C36" s="225" t="s">
        <v>191</v>
      </c>
      <c r="D36" s="225" t="s">
        <v>53</v>
      </c>
      <c r="E36" s="244">
        <v>15</v>
      </c>
      <c r="F36" s="244">
        <v>15</v>
      </c>
      <c r="G36" s="244">
        <v>15</v>
      </c>
      <c r="H36" s="244"/>
      <c r="I36" s="244"/>
      <c r="J36" s="244"/>
      <c r="K36" s="225"/>
      <c r="L36" s="56" t="str">
        <f t="shared" si="0"/>
        <v>11TIENDONA</v>
      </c>
      <c r="M36" s="213">
        <v>11</v>
      </c>
      <c r="N36" s="212" t="s">
        <v>191</v>
      </c>
      <c r="O36" s="225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11SONSONATE</v>
      </c>
      <c r="B37" s="225">
        <v>11</v>
      </c>
      <c r="C37" s="225" t="s">
        <v>176</v>
      </c>
      <c r="D37" s="225" t="s">
        <v>53</v>
      </c>
      <c r="E37" s="244">
        <v>16</v>
      </c>
      <c r="F37" s="244">
        <v>16</v>
      </c>
      <c r="G37" s="244">
        <v>16</v>
      </c>
      <c r="H37" s="244"/>
      <c r="I37" s="244"/>
      <c r="J37" s="244"/>
      <c r="K37" s="225"/>
      <c r="L37" s="56" t="str">
        <f t="shared" si="0"/>
        <v>11SANTA ANA</v>
      </c>
      <c r="M37" s="214">
        <v>11</v>
      </c>
      <c r="N37" s="212" t="s">
        <v>173</v>
      </c>
      <c r="O37" s="225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11USULUTAN</v>
      </c>
      <c r="B38" s="225">
        <v>11</v>
      </c>
      <c r="C38" s="225" t="s">
        <v>260</v>
      </c>
      <c r="D38" s="225" t="s">
        <v>53</v>
      </c>
      <c r="E38" s="244">
        <v>17</v>
      </c>
      <c r="F38" s="244">
        <v>16</v>
      </c>
      <c r="G38" s="244">
        <v>18</v>
      </c>
      <c r="H38" s="244"/>
      <c r="I38" s="244"/>
      <c r="J38" s="244"/>
      <c r="K38" s="225"/>
      <c r="L38" s="56" t="str">
        <f t="shared" si="0"/>
        <v>11SAN MIGUEL</v>
      </c>
      <c r="M38" s="214">
        <v>11</v>
      </c>
      <c r="N38" s="212" t="s">
        <v>175</v>
      </c>
      <c r="O38" s="225" t="s">
        <v>53</v>
      </c>
      <c r="P38" s="218">
        <v>17.5</v>
      </c>
      <c r="Q38" s="218">
        <v>17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11SANTA ROSA DE LIMA</v>
      </c>
      <c r="B39" s="225">
        <v>11</v>
      </c>
      <c r="C39" s="225" t="s">
        <v>199</v>
      </c>
      <c r="D39" s="225" t="s">
        <v>53</v>
      </c>
      <c r="E39" s="244">
        <v>18</v>
      </c>
      <c r="F39" s="244">
        <v>18</v>
      </c>
      <c r="G39" s="244">
        <v>18</v>
      </c>
      <c r="H39" s="244"/>
      <c r="I39" s="244"/>
      <c r="J39" s="244"/>
      <c r="K39" s="225"/>
      <c r="L39" s="56" t="str">
        <f t="shared" si="0"/>
        <v>11SENSUNTEPEQUE</v>
      </c>
      <c r="M39" s="213">
        <v>11</v>
      </c>
      <c r="N39" s="212" t="s">
        <v>182</v>
      </c>
      <c r="O39" s="225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25">
        <v>12</v>
      </c>
      <c r="C40" s="225" t="s">
        <v>191</v>
      </c>
      <c r="D40" s="225" t="s">
        <v>54</v>
      </c>
      <c r="E40" s="244">
        <v>18</v>
      </c>
      <c r="F40" s="244">
        <v>18</v>
      </c>
      <c r="G40" s="244">
        <v>18</v>
      </c>
      <c r="H40" s="244"/>
      <c r="I40" s="244"/>
      <c r="J40" s="244"/>
      <c r="K40" s="225"/>
      <c r="L40" s="56" t="str">
        <f t="shared" si="0"/>
        <v>12TIENDONA</v>
      </c>
      <c r="M40" s="214">
        <v>12</v>
      </c>
      <c r="N40" s="212" t="s">
        <v>191</v>
      </c>
      <c r="O40" s="225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12SANTA ROSA DE LIMA</v>
      </c>
      <c r="B41" s="225">
        <v>12</v>
      </c>
      <c r="C41" s="225" t="s">
        <v>199</v>
      </c>
      <c r="D41" s="225" t="s">
        <v>54</v>
      </c>
      <c r="E41" s="244">
        <v>19</v>
      </c>
      <c r="F41" s="244">
        <v>18</v>
      </c>
      <c r="G41" s="244">
        <v>20</v>
      </c>
      <c r="H41" s="244"/>
      <c r="I41" s="244"/>
      <c r="J41" s="244"/>
      <c r="K41" s="225"/>
      <c r="L41" s="56" t="str">
        <f t="shared" si="0"/>
        <v>12SAN MIGUEL</v>
      </c>
      <c r="M41" s="213">
        <v>12</v>
      </c>
      <c r="N41" s="212" t="s">
        <v>175</v>
      </c>
      <c r="O41" s="225" t="s">
        <v>54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25">
        <v>13</v>
      </c>
      <c r="C42" s="225" t="s">
        <v>191</v>
      </c>
      <c r="D42" s="225" t="s">
        <v>55</v>
      </c>
      <c r="E42" s="244">
        <v>65</v>
      </c>
      <c r="F42" s="244">
        <v>65</v>
      </c>
      <c r="G42" s="244">
        <v>65</v>
      </c>
      <c r="H42" s="244"/>
      <c r="I42" s="244"/>
      <c r="J42" s="244"/>
      <c r="K42" s="225"/>
      <c r="L42" s="56" t="str">
        <f t="shared" si="0"/>
        <v>13TIENDONA</v>
      </c>
      <c r="M42" s="213">
        <v>13</v>
      </c>
      <c r="N42" s="212" t="s">
        <v>191</v>
      </c>
      <c r="O42" s="225" t="s">
        <v>55</v>
      </c>
      <c r="P42" s="218">
        <v>65</v>
      </c>
      <c r="Q42" s="218">
        <v>65</v>
      </c>
      <c r="R42" s="218">
        <v>65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25">
        <v>14</v>
      </c>
      <c r="C43" s="225" t="s">
        <v>191</v>
      </c>
      <c r="D43" s="225" t="s">
        <v>56</v>
      </c>
      <c r="E43" s="244">
        <v>12.857142857142858</v>
      </c>
      <c r="F43" s="244">
        <v>12</v>
      </c>
      <c r="G43" s="244">
        <v>13</v>
      </c>
      <c r="H43" s="244"/>
      <c r="I43" s="244"/>
      <c r="J43" s="244"/>
      <c r="K43" s="225"/>
      <c r="L43" s="56" t="str">
        <f t="shared" si="0"/>
        <v>13SAN MIGUEL</v>
      </c>
      <c r="M43" s="214">
        <v>13</v>
      </c>
      <c r="N43" s="212" t="s">
        <v>175</v>
      </c>
      <c r="O43" s="225" t="s">
        <v>55</v>
      </c>
      <c r="P43" s="218">
        <v>60</v>
      </c>
      <c r="Q43" s="218">
        <v>60</v>
      </c>
      <c r="R43" s="218">
        <v>60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14USULUTAN</v>
      </c>
      <c r="B44" s="225">
        <v>14</v>
      </c>
      <c r="C44" s="225" t="s">
        <v>260</v>
      </c>
      <c r="D44" s="225" t="s">
        <v>56</v>
      </c>
      <c r="E44" s="244">
        <v>14.333333333333334</v>
      </c>
      <c r="F44" s="244">
        <v>13</v>
      </c>
      <c r="G44" s="244">
        <v>15</v>
      </c>
      <c r="H44" s="244"/>
      <c r="I44" s="244"/>
      <c r="J44" s="244"/>
      <c r="K44" s="225"/>
      <c r="L44" s="56" t="str">
        <f t="shared" si="0"/>
        <v>14TIENDONA</v>
      </c>
      <c r="M44" s="214">
        <v>14</v>
      </c>
      <c r="N44" s="212" t="s">
        <v>191</v>
      </c>
      <c r="O44" s="225" t="s">
        <v>56</v>
      </c>
      <c r="P44" s="218">
        <v>12.75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14SANTA ROSA DE LIMA</v>
      </c>
      <c r="B45" s="225">
        <v>14</v>
      </c>
      <c r="C45" s="225" t="s">
        <v>199</v>
      </c>
      <c r="D45" s="225" t="s">
        <v>56</v>
      </c>
      <c r="E45" s="244">
        <v>14</v>
      </c>
      <c r="F45" s="244">
        <v>14</v>
      </c>
      <c r="G45" s="244">
        <v>14</v>
      </c>
      <c r="H45" s="244"/>
      <c r="I45" s="244"/>
      <c r="J45" s="244"/>
      <c r="K45" s="225"/>
      <c r="L45" s="56" t="str">
        <f t="shared" si="0"/>
        <v>14SANTA ANA</v>
      </c>
      <c r="M45" s="214">
        <v>14</v>
      </c>
      <c r="N45" s="212" t="s">
        <v>173</v>
      </c>
      <c r="O45" s="225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25">
        <v>15</v>
      </c>
      <c r="C46" s="225" t="s">
        <v>191</v>
      </c>
      <c r="D46" s="225" t="s">
        <v>57</v>
      </c>
      <c r="E46" s="244">
        <v>35</v>
      </c>
      <c r="F46" s="244">
        <v>35</v>
      </c>
      <c r="G46" s="244">
        <v>35</v>
      </c>
      <c r="H46" s="244"/>
      <c r="I46" s="244"/>
      <c r="J46" s="244"/>
      <c r="K46" s="225"/>
      <c r="L46" s="56" t="str">
        <f t="shared" si="0"/>
        <v>14SAN MIGUEL</v>
      </c>
      <c r="M46" s="213">
        <v>14</v>
      </c>
      <c r="N46" s="212" t="s">
        <v>175</v>
      </c>
      <c r="O46" s="225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16SONSONATE</v>
      </c>
      <c r="B47" s="225">
        <v>16</v>
      </c>
      <c r="C47" s="225" t="s">
        <v>176</v>
      </c>
      <c r="D47" s="225" t="s">
        <v>58</v>
      </c>
      <c r="E47" s="244">
        <v>9.5</v>
      </c>
      <c r="F47" s="244">
        <v>9</v>
      </c>
      <c r="G47" s="244">
        <v>10</v>
      </c>
      <c r="H47" s="244"/>
      <c r="I47" s="244"/>
      <c r="J47" s="244"/>
      <c r="K47" s="225"/>
      <c r="L47" s="56" t="str">
        <f t="shared" si="0"/>
        <v>14SENSUNTEPEQUE</v>
      </c>
      <c r="M47" s="214">
        <v>14</v>
      </c>
      <c r="N47" s="212" t="s">
        <v>182</v>
      </c>
      <c r="O47" s="225" t="s">
        <v>56</v>
      </c>
      <c r="P47" s="218">
        <v>17</v>
      </c>
      <c r="Q47" s="218">
        <v>17</v>
      </c>
      <c r="R47" s="218">
        <v>17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25">
        <v>17</v>
      </c>
      <c r="C48" s="225" t="s">
        <v>191</v>
      </c>
      <c r="D48" s="225" t="s">
        <v>59</v>
      </c>
      <c r="E48" s="244">
        <v>8.875</v>
      </c>
      <c r="F48" s="244">
        <v>8</v>
      </c>
      <c r="G48" s="244">
        <v>9</v>
      </c>
      <c r="H48" s="244"/>
      <c r="I48" s="244"/>
      <c r="J48" s="244"/>
      <c r="K48" s="225"/>
      <c r="L48" s="56" t="str">
        <f t="shared" si="0"/>
        <v>15TIENDONA</v>
      </c>
      <c r="M48" s="213">
        <v>15</v>
      </c>
      <c r="N48" s="212" t="s">
        <v>191</v>
      </c>
      <c r="O48" s="225" t="s">
        <v>57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17USULUTAN</v>
      </c>
      <c r="B49" s="225">
        <v>17</v>
      </c>
      <c r="C49" s="225" t="s">
        <v>260</v>
      </c>
      <c r="D49" s="225" t="s">
        <v>59</v>
      </c>
      <c r="E49" s="244">
        <v>8.6666666666666661</v>
      </c>
      <c r="F49" s="244">
        <v>7</v>
      </c>
      <c r="G49" s="244">
        <v>10</v>
      </c>
      <c r="H49" s="244"/>
      <c r="I49" s="244"/>
      <c r="J49" s="244"/>
      <c r="K49" s="225"/>
      <c r="L49" s="56" t="str">
        <f t="shared" si="0"/>
        <v>15SENSUNTEPEQUE</v>
      </c>
      <c r="M49" s="213">
        <v>15</v>
      </c>
      <c r="N49" s="212" t="s">
        <v>182</v>
      </c>
      <c r="O49" s="225" t="s">
        <v>57</v>
      </c>
      <c r="P49" s="218">
        <v>41.5</v>
      </c>
      <c r="Q49" s="218">
        <v>40</v>
      </c>
      <c r="R49" s="218">
        <v>43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17SANTA ROSA DE LIMA</v>
      </c>
      <c r="B50" s="225">
        <v>17</v>
      </c>
      <c r="C50" s="225" t="s">
        <v>199</v>
      </c>
      <c r="D50" s="225" t="s">
        <v>59</v>
      </c>
      <c r="E50" s="244">
        <v>12</v>
      </c>
      <c r="F50" s="244">
        <v>12</v>
      </c>
      <c r="G50" s="244">
        <v>12</v>
      </c>
      <c r="H50" s="244"/>
      <c r="I50" s="244"/>
      <c r="J50" s="244"/>
      <c r="K50" s="225"/>
      <c r="L50" s="56" t="str">
        <f t="shared" si="0"/>
        <v>16SANTA ANA</v>
      </c>
      <c r="M50" s="214">
        <v>16</v>
      </c>
      <c r="N50" s="212" t="s">
        <v>173</v>
      </c>
      <c r="O50" s="225" t="s">
        <v>58</v>
      </c>
      <c r="P50" s="218">
        <v>9.3333333333333339</v>
      </c>
      <c r="Q50" s="218">
        <v>9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25">
        <v>18</v>
      </c>
      <c r="C51" s="225" t="s">
        <v>191</v>
      </c>
      <c r="D51" s="225" t="s">
        <v>60</v>
      </c>
      <c r="E51" s="244">
        <v>8.3333333333333339</v>
      </c>
      <c r="F51" s="244">
        <v>8</v>
      </c>
      <c r="G51" s="244">
        <v>9</v>
      </c>
      <c r="H51" s="244"/>
      <c r="I51" s="244"/>
      <c r="J51" s="244"/>
      <c r="K51" s="225"/>
      <c r="L51" s="56" t="str">
        <f t="shared" si="0"/>
        <v>17TIENDONA</v>
      </c>
      <c r="M51" s="214">
        <v>17</v>
      </c>
      <c r="N51" s="212" t="s">
        <v>191</v>
      </c>
      <c r="O51" s="225" t="s">
        <v>59</v>
      </c>
      <c r="P51" s="218">
        <v>9</v>
      </c>
      <c r="Q51" s="218">
        <v>8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18SONSONATE</v>
      </c>
      <c r="B52" s="225">
        <v>18</v>
      </c>
      <c r="C52" s="225" t="s">
        <v>176</v>
      </c>
      <c r="D52" s="225" t="s">
        <v>60</v>
      </c>
      <c r="E52" s="244">
        <v>10.5</v>
      </c>
      <c r="F52" s="244">
        <v>10</v>
      </c>
      <c r="G52" s="244">
        <v>11</v>
      </c>
      <c r="H52" s="244"/>
      <c r="I52" s="244"/>
      <c r="J52" s="244"/>
      <c r="K52" s="225"/>
      <c r="L52" s="56" t="str">
        <f t="shared" si="0"/>
        <v>17SAN MIGUEL</v>
      </c>
      <c r="M52" s="213">
        <v>17</v>
      </c>
      <c r="N52" s="212" t="s">
        <v>175</v>
      </c>
      <c r="O52" s="225" t="s">
        <v>59</v>
      </c>
      <c r="P52" s="218">
        <v>9.75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25">
        <v>19</v>
      </c>
      <c r="C53" s="225" t="s">
        <v>191</v>
      </c>
      <c r="D53" s="225" t="s">
        <v>138</v>
      </c>
      <c r="E53" s="244">
        <v>6.333333333333333</v>
      </c>
      <c r="F53" s="244">
        <v>6</v>
      </c>
      <c r="G53" s="244">
        <v>7</v>
      </c>
      <c r="H53" s="244"/>
      <c r="I53" s="244"/>
      <c r="J53" s="244"/>
      <c r="K53" s="225"/>
      <c r="L53" s="56" t="str">
        <f t="shared" si="0"/>
        <v>17SENSUNTEPEQUE</v>
      </c>
      <c r="M53" s="213">
        <v>17</v>
      </c>
      <c r="N53" s="212" t="s">
        <v>182</v>
      </c>
      <c r="O53" s="225" t="s">
        <v>59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25">
        <v>20</v>
      </c>
      <c r="C54" s="225" t="s">
        <v>191</v>
      </c>
      <c r="D54" s="225" t="s">
        <v>61</v>
      </c>
      <c r="E54" s="244">
        <v>22.25</v>
      </c>
      <c r="F54" s="244">
        <v>22</v>
      </c>
      <c r="G54" s="244">
        <v>23</v>
      </c>
      <c r="H54" s="244"/>
      <c r="I54" s="244"/>
      <c r="J54" s="244"/>
      <c r="K54" s="225"/>
      <c r="L54" s="56" t="str">
        <f t="shared" si="0"/>
        <v>18TIENDONA</v>
      </c>
      <c r="M54" s="213">
        <v>18</v>
      </c>
      <c r="N54" s="212" t="s">
        <v>191</v>
      </c>
      <c r="O54" s="225" t="s">
        <v>60</v>
      </c>
      <c r="P54" s="218">
        <v>8.3333333333333339</v>
      </c>
      <c r="Q54" s="218">
        <v>8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20SONSONATE</v>
      </c>
      <c r="B55" s="225">
        <v>20</v>
      </c>
      <c r="C55" s="225" t="s">
        <v>176</v>
      </c>
      <c r="D55" s="225" t="s">
        <v>61</v>
      </c>
      <c r="E55" s="244">
        <v>26.5</v>
      </c>
      <c r="F55" s="244">
        <v>26</v>
      </c>
      <c r="G55" s="244">
        <v>27</v>
      </c>
      <c r="H55" s="244"/>
      <c r="I55" s="244"/>
      <c r="J55" s="244"/>
      <c r="K55" s="225"/>
      <c r="L55" s="56" t="str">
        <f t="shared" si="0"/>
        <v>18SENSUNTEPEQUE</v>
      </c>
      <c r="M55" s="214">
        <v>18</v>
      </c>
      <c r="N55" s="212" t="s">
        <v>182</v>
      </c>
      <c r="O55" s="225" t="s">
        <v>60</v>
      </c>
      <c r="P55" s="218">
        <v>9</v>
      </c>
      <c r="Q55" s="218">
        <v>9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20USULUTAN</v>
      </c>
      <c r="B56" s="225">
        <v>20</v>
      </c>
      <c r="C56" s="225" t="s">
        <v>260</v>
      </c>
      <c r="D56" s="225" t="s">
        <v>61</v>
      </c>
      <c r="E56" s="244">
        <v>27</v>
      </c>
      <c r="F56" s="244">
        <v>26</v>
      </c>
      <c r="G56" s="244">
        <v>28</v>
      </c>
      <c r="H56" s="244"/>
      <c r="I56" s="244"/>
      <c r="J56" s="244"/>
      <c r="K56" s="225"/>
      <c r="L56" s="56" t="str">
        <f t="shared" si="0"/>
        <v>19TIENDONA</v>
      </c>
      <c r="M56" s="214">
        <v>19</v>
      </c>
      <c r="N56" s="212" t="s">
        <v>191</v>
      </c>
      <c r="O56" s="225" t="s">
        <v>138</v>
      </c>
      <c r="P56" s="218">
        <v>6.333333333333333</v>
      </c>
      <c r="Q56" s="218">
        <v>6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20SANTA ROSA DE LIMA</v>
      </c>
      <c r="B57" s="225">
        <v>20</v>
      </c>
      <c r="C57" s="225" t="s">
        <v>199</v>
      </c>
      <c r="D57" s="225" t="s">
        <v>61</v>
      </c>
      <c r="E57" s="244">
        <v>24</v>
      </c>
      <c r="F57" s="244">
        <v>24</v>
      </c>
      <c r="G57" s="244">
        <v>24</v>
      </c>
      <c r="H57" s="244"/>
      <c r="I57" s="244"/>
      <c r="J57" s="244"/>
      <c r="K57" s="225"/>
      <c r="L57" s="56" t="str">
        <f t="shared" si="0"/>
        <v>20TIENDONA</v>
      </c>
      <c r="M57" s="214">
        <v>20</v>
      </c>
      <c r="N57" s="212" t="s">
        <v>191</v>
      </c>
      <c r="O57" s="225" t="s">
        <v>61</v>
      </c>
      <c r="P57" s="218">
        <v>22.375</v>
      </c>
      <c r="Q57" s="218">
        <v>22</v>
      </c>
      <c r="R57" s="218">
        <v>23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25">
        <v>21</v>
      </c>
      <c r="C58" s="225" t="s">
        <v>191</v>
      </c>
      <c r="D58" s="225" t="s">
        <v>62</v>
      </c>
      <c r="E58" s="244">
        <v>21</v>
      </c>
      <c r="F58" s="244">
        <v>21</v>
      </c>
      <c r="G58" s="244">
        <v>21</v>
      </c>
      <c r="H58" s="244"/>
      <c r="I58" s="244"/>
      <c r="J58" s="244"/>
      <c r="K58" s="225"/>
      <c r="L58" s="56" t="str">
        <f t="shared" si="0"/>
        <v>20SANTA ANA</v>
      </c>
      <c r="M58" s="213">
        <v>20</v>
      </c>
      <c r="N58" s="212" t="s">
        <v>173</v>
      </c>
      <c r="O58" s="225" t="s">
        <v>61</v>
      </c>
      <c r="P58" s="218">
        <v>26.333333333333332</v>
      </c>
      <c r="Q58" s="218">
        <v>26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25">
        <v>22</v>
      </c>
      <c r="C59" s="225" t="s">
        <v>191</v>
      </c>
      <c r="D59" s="225" t="s">
        <v>266</v>
      </c>
      <c r="E59" s="244">
        <v>22.125</v>
      </c>
      <c r="F59" s="244">
        <v>22</v>
      </c>
      <c r="G59" s="244">
        <v>23</v>
      </c>
      <c r="H59" s="244"/>
      <c r="I59" s="244"/>
      <c r="J59" s="244"/>
      <c r="K59" s="225"/>
      <c r="L59" s="56" t="str">
        <f t="shared" si="0"/>
        <v>20SAN MIGUEL</v>
      </c>
      <c r="M59" s="213">
        <v>20</v>
      </c>
      <c r="N59" s="212" t="s">
        <v>175</v>
      </c>
      <c r="O59" s="225" t="s">
        <v>61</v>
      </c>
      <c r="P59" s="218">
        <v>24.5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22SONSONATE</v>
      </c>
      <c r="B60" s="225">
        <v>22</v>
      </c>
      <c r="C60" s="225" t="s">
        <v>176</v>
      </c>
      <c r="D60" s="225" t="s">
        <v>266</v>
      </c>
      <c r="E60" s="244">
        <v>30</v>
      </c>
      <c r="F60" s="244">
        <v>30</v>
      </c>
      <c r="G60" s="244">
        <v>30</v>
      </c>
      <c r="H60" s="244"/>
      <c r="I60" s="244"/>
      <c r="J60" s="244"/>
      <c r="K60" s="225"/>
      <c r="L60" s="56" t="str">
        <f t="shared" si="0"/>
        <v>20SENSUNTEPEQUE</v>
      </c>
      <c r="M60" s="214">
        <v>20</v>
      </c>
      <c r="N60" s="212" t="s">
        <v>182</v>
      </c>
      <c r="O60" s="225" t="s">
        <v>61</v>
      </c>
      <c r="P60" s="218">
        <v>26</v>
      </c>
      <c r="Q60" s="218">
        <v>26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22USULUTAN</v>
      </c>
      <c r="B61" s="225">
        <v>22</v>
      </c>
      <c r="C61" s="225" t="s">
        <v>260</v>
      </c>
      <c r="D61" s="225" t="s">
        <v>266</v>
      </c>
      <c r="E61" s="244">
        <v>28</v>
      </c>
      <c r="F61" s="244">
        <v>28</v>
      </c>
      <c r="G61" s="244">
        <v>28</v>
      </c>
      <c r="H61" s="244"/>
      <c r="I61" s="244"/>
      <c r="J61" s="244"/>
      <c r="K61" s="225"/>
      <c r="L61" s="56" t="str">
        <f t="shared" si="0"/>
        <v>21TIENDONA</v>
      </c>
      <c r="M61" s="214">
        <v>21</v>
      </c>
      <c r="N61" s="212" t="s">
        <v>191</v>
      </c>
      <c r="O61" s="225" t="s">
        <v>62</v>
      </c>
      <c r="P61" s="218">
        <v>21</v>
      </c>
      <c r="Q61" s="218">
        <v>21</v>
      </c>
      <c r="R61" s="218">
        <v>21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22SANTA ROSA DE LIMA</v>
      </c>
      <c r="B62" s="225">
        <v>22</v>
      </c>
      <c r="C62" s="225" t="s">
        <v>199</v>
      </c>
      <c r="D62" s="225" t="s">
        <v>266</v>
      </c>
      <c r="E62" s="244">
        <v>23.5</v>
      </c>
      <c r="F62" s="244">
        <v>23</v>
      </c>
      <c r="G62" s="244">
        <v>24</v>
      </c>
      <c r="H62" s="244"/>
      <c r="I62" s="244"/>
      <c r="J62" s="244"/>
      <c r="K62" s="225"/>
      <c r="L62" s="56" t="str">
        <f t="shared" si="0"/>
        <v>22TIENDONA</v>
      </c>
      <c r="M62" s="213">
        <v>22</v>
      </c>
      <c r="N62" s="212" t="s">
        <v>191</v>
      </c>
      <c r="O62" s="225" t="s">
        <v>266</v>
      </c>
      <c r="P62" s="218">
        <v>22.375</v>
      </c>
      <c r="Q62" s="218">
        <v>22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25">
        <v>23</v>
      </c>
      <c r="C63" s="225" t="s">
        <v>191</v>
      </c>
      <c r="D63" s="225" t="s">
        <v>64</v>
      </c>
      <c r="E63" s="244">
        <v>8</v>
      </c>
      <c r="F63" s="244">
        <v>8</v>
      </c>
      <c r="G63" s="244">
        <v>8</v>
      </c>
      <c r="H63" s="244"/>
      <c r="I63" s="244"/>
      <c r="J63" s="244"/>
      <c r="K63" s="225"/>
      <c r="L63" s="56" t="str">
        <f t="shared" si="0"/>
        <v>22SANTA ANA</v>
      </c>
      <c r="M63" s="213">
        <v>22</v>
      </c>
      <c r="N63" s="212" t="s">
        <v>173</v>
      </c>
      <c r="O63" s="225" t="s">
        <v>266</v>
      </c>
      <c r="P63" s="218">
        <v>30</v>
      </c>
      <c r="Q63" s="218">
        <v>30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25">
        <v>24</v>
      </c>
      <c r="C64" s="225" t="s">
        <v>191</v>
      </c>
      <c r="D64" s="225" t="s">
        <v>65</v>
      </c>
      <c r="E64" s="244">
        <v>38</v>
      </c>
      <c r="F64" s="244">
        <v>38</v>
      </c>
      <c r="G64" s="244">
        <v>38</v>
      </c>
      <c r="H64" s="244"/>
      <c r="I64" s="244"/>
      <c r="J64" s="244"/>
      <c r="K64" s="225"/>
      <c r="L64" s="56" t="str">
        <f t="shared" si="0"/>
        <v>22SAN MIGUEL</v>
      </c>
      <c r="M64" s="214">
        <v>22</v>
      </c>
      <c r="N64" s="212" t="s">
        <v>175</v>
      </c>
      <c r="O64" s="225" t="s">
        <v>266</v>
      </c>
      <c r="P64" s="218">
        <v>20.333333333333332</v>
      </c>
      <c r="Q64" s="218">
        <v>19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24SONSONATE</v>
      </c>
      <c r="B65" s="225">
        <v>24</v>
      </c>
      <c r="C65" s="225" t="s">
        <v>176</v>
      </c>
      <c r="D65" s="225" t="s">
        <v>65</v>
      </c>
      <c r="E65" s="244">
        <v>32</v>
      </c>
      <c r="F65" s="244">
        <v>32</v>
      </c>
      <c r="G65" s="244">
        <v>32</v>
      </c>
      <c r="H65" s="244"/>
      <c r="I65" s="244"/>
      <c r="J65" s="244"/>
      <c r="K65" s="225"/>
      <c r="L65" s="56" t="str">
        <f t="shared" si="0"/>
        <v>22SENSUNTEPEQUE</v>
      </c>
      <c r="M65" s="214">
        <v>22</v>
      </c>
      <c r="N65" s="212" t="s">
        <v>182</v>
      </c>
      <c r="O65" s="225" t="s">
        <v>266</v>
      </c>
      <c r="P65" s="218">
        <v>26</v>
      </c>
      <c r="Q65" s="218">
        <v>26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24USULUTAN</v>
      </c>
      <c r="B66" s="225">
        <v>24</v>
      </c>
      <c r="C66" s="225" t="s">
        <v>260</v>
      </c>
      <c r="D66" s="225" t="s">
        <v>65</v>
      </c>
      <c r="E66" s="244">
        <v>38.666666666666664</v>
      </c>
      <c r="F66" s="244">
        <v>38</v>
      </c>
      <c r="G66" s="244">
        <v>40</v>
      </c>
      <c r="H66" s="244"/>
      <c r="I66" s="244"/>
      <c r="J66" s="244"/>
      <c r="K66" s="225"/>
      <c r="L66" s="56" t="str">
        <f t="shared" si="0"/>
        <v>23TIENDONA</v>
      </c>
      <c r="M66" s="214">
        <v>23</v>
      </c>
      <c r="N66" s="212" t="s">
        <v>191</v>
      </c>
      <c r="O66" s="225" t="s">
        <v>64</v>
      </c>
      <c r="P66" s="218">
        <v>11</v>
      </c>
      <c r="Q66" s="218">
        <v>11</v>
      </c>
      <c r="R66" s="218">
        <v>11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24SANTA ROSA DE LIMA</v>
      </c>
      <c r="B67" s="225">
        <v>24</v>
      </c>
      <c r="C67" s="225" t="s">
        <v>199</v>
      </c>
      <c r="D67" s="225" t="s">
        <v>65</v>
      </c>
      <c r="E67" s="244">
        <v>29</v>
      </c>
      <c r="F67" s="244">
        <v>28</v>
      </c>
      <c r="G67" s="244">
        <v>30</v>
      </c>
      <c r="H67" s="244"/>
      <c r="I67" s="244"/>
      <c r="J67" s="244"/>
      <c r="K67" s="225"/>
      <c r="L67" s="56" t="str">
        <f t="shared" si="0"/>
        <v>23SAN MIGUEL</v>
      </c>
      <c r="M67" s="213">
        <v>23</v>
      </c>
      <c r="N67" s="212" t="s">
        <v>175</v>
      </c>
      <c r="O67" s="225" t="s">
        <v>64</v>
      </c>
      <c r="P67" s="218">
        <v>22</v>
      </c>
      <c r="Q67" s="218">
        <v>22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25TIENDONA</v>
      </c>
      <c r="B68" s="225">
        <v>25</v>
      </c>
      <c r="C68" s="225" t="s">
        <v>191</v>
      </c>
      <c r="D68" s="225" t="s">
        <v>66</v>
      </c>
      <c r="E68" s="244">
        <v>10</v>
      </c>
      <c r="F68" s="244">
        <v>10</v>
      </c>
      <c r="G68" s="244">
        <v>10</v>
      </c>
      <c r="H68" s="244"/>
      <c r="I68" s="244"/>
      <c r="J68" s="244"/>
      <c r="K68" s="225"/>
      <c r="L68" s="56" t="str">
        <f t="shared" si="0"/>
        <v>23SENSUNTEPEQUE</v>
      </c>
      <c r="M68" s="214">
        <v>23</v>
      </c>
      <c r="N68" s="212" t="s">
        <v>182</v>
      </c>
      <c r="O68" s="225" t="s">
        <v>64</v>
      </c>
      <c r="P68" s="218">
        <v>12</v>
      </c>
      <c r="Q68" s="218">
        <v>12</v>
      </c>
      <c r="R68" s="218">
        <v>12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25SONSONATE</v>
      </c>
      <c r="B69" s="225">
        <v>25</v>
      </c>
      <c r="C69" s="225" t="s">
        <v>176</v>
      </c>
      <c r="D69" s="225" t="s">
        <v>66</v>
      </c>
      <c r="E69" s="244">
        <v>15</v>
      </c>
      <c r="F69" s="244">
        <v>15</v>
      </c>
      <c r="G69" s="244">
        <v>15</v>
      </c>
      <c r="H69" s="244"/>
      <c r="I69" s="244"/>
      <c r="J69" s="244"/>
      <c r="K69" s="225"/>
      <c r="L69" s="56" t="str">
        <f t="shared" si="0"/>
        <v>24TIENDONA</v>
      </c>
      <c r="M69" s="214">
        <v>24</v>
      </c>
      <c r="N69" s="212" t="s">
        <v>191</v>
      </c>
      <c r="O69" s="225" t="s">
        <v>65</v>
      </c>
      <c r="P69" s="218">
        <v>39</v>
      </c>
      <c r="Q69" s="218">
        <v>38</v>
      </c>
      <c r="R69" s="218">
        <v>40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25USULUTAN</v>
      </c>
      <c r="B70" s="225">
        <v>25</v>
      </c>
      <c r="C70" s="225" t="s">
        <v>260</v>
      </c>
      <c r="D70" s="225" t="s">
        <v>66</v>
      </c>
      <c r="E70" s="244">
        <v>17</v>
      </c>
      <c r="F70" s="244">
        <v>15</v>
      </c>
      <c r="G70" s="244">
        <v>18</v>
      </c>
      <c r="H70" s="244"/>
      <c r="I70" s="244"/>
      <c r="J70" s="244"/>
      <c r="K70" s="225"/>
      <c r="L70" s="56" t="str">
        <f t="shared" si="0"/>
        <v>24SANTA ANA</v>
      </c>
      <c r="M70" s="214">
        <v>24</v>
      </c>
      <c r="N70" s="212" t="s">
        <v>173</v>
      </c>
      <c r="O70" s="225" t="s">
        <v>65</v>
      </c>
      <c r="P70" s="218">
        <v>32.666666666666664</v>
      </c>
      <c r="Q70" s="218">
        <v>32</v>
      </c>
      <c r="R70" s="218">
        <v>34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25SANTA ROSA DE LIMA</v>
      </c>
      <c r="B71" s="225">
        <v>25</v>
      </c>
      <c r="C71" s="225" t="s">
        <v>199</v>
      </c>
      <c r="D71" s="225" t="s">
        <v>66</v>
      </c>
      <c r="E71" s="244">
        <v>17.5</v>
      </c>
      <c r="F71" s="244">
        <v>17</v>
      </c>
      <c r="G71" s="244">
        <v>18</v>
      </c>
      <c r="H71" s="244"/>
      <c r="I71" s="244"/>
      <c r="J71" s="244"/>
      <c r="K71" s="225"/>
      <c r="L71" s="56" t="str">
        <f t="shared" ref="L71:L134" si="6">+M71&amp;N71</f>
        <v>24SAN MIGUEL</v>
      </c>
      <c r="M71" s="213">
        <v>24</v>
      </c>
      <c r="N71" s="212" t="s">
        <v>175</v>
      </c>
      <c r="O71" s="225" t="s">
        <v>65</v>
      </c>
      <c r="P71" s="218">
        <v>28.666666666666668</v>
      </c>
      <c r="Q71" s="218">
        <v>28</v>
      </c>
      <c r="R71" s="218">
        <v>30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26TIENDONA</v>
      </c>
      <c r="B72" s="225">
        <v>26</v>
      </c>
      <c r="C72" s="225" t="s">
        <v>191</v>
      </c>
      <c r="D72" s="225" t="s">
        <v>67</v>
      </c>
      <c r="E72" s="244">
        <v>18</v>
      </c>
      <c r="F72" s="244">
        <v>18</v>
      </c>
      <c r="G72" s="244">
        <v>18</v>
      </c>
      <c r="H72" s="244"/>
      <c r="I72" s="244"/>
      <c r="J72" s="244"/>
      <c r="K72" s="225"/>
      <c r="L72" s="56" t="str">
        <f t="shared" si="6"/>
        <v>24SENSUNTEPEQUE</v>
      </c>
      <c r="M72" s="214">
        <v>24</v>
      </c>
      <c r="N72" s="212" t="s">
        <v>182</v>
      </c>
      <c r="O72" s="225" t="s">
        <v>65</v>
      </c>
      <c r="P72" s="218">
        <v>40</v>
      </c>
      <c r="Q72" s="218">
        <v>40</v>
      </c>
      <c r="R72" s="218">
        <v>40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26SONSONATE</v>
      </c>
      <c r="B73" s="225">
        <v>26</v>
      </c>
      <c r="C73" s="225" t="s">
        <v>176</v>
      </c>
      <c r="D73" s="225" t="s">
        <v>67</v>
      </c>
      <c r="E73" s="244">
        <v>13</v>
      </c>
      <c r="F73" s="244">
        <v>13</v>
      </c>
      <c r="G73" s="244">
        <v>13</v>
      </c>
      <c r="H73" s="244"/>
      <c r="I73" s="244"/>
      <c r="J73" s="244"/>
      <c r="K73" s="225"/>
      <c r="L73" s="56" t="str">
        <f t="shared" si="6"/>
        <v>25TIENDONA</v>
      </c>
      <c r="M73" s="214">
        <v>25</v>
      </c>
      <c r="N73" s="212" t="s">
        <v>191</v>
      </c>
      <c r="O73" s="225" t="s">
        <v>66</v>
      </c>
      <c r="P73" s="218">
        <v>13</v>
      </c>
      <c r="Q73" s="218">
        <v>13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26USULUTAN</v>
      </c>
      <c r="B74" s="225">
        <v>26</v>
      </c>
      <c r="C74" s="225" t="s">
        <v>260</v>
      </c>
      <c r="D74" s="225" t="s">
        <v>67</v>
      </c>
      <c r="E74" s="244">
        <v>15.333333333333334</v>
      </c>
      <c r="F74" s="244">
        <v>15</v>
      </c>
      <c r="G74" s="244">
        <v>16</v>
      </c>
      <c r="H74" s="244"/>
      <c r="I74" s="244"/>
      <c r="J74" s="244"/>
      <c r="K74" s="225"/>
      <c r="L74" s="56" t="str">
        <f t="shared" si="6"/>
        <v>25SANTA ANA</v>
      </c>
      <c r="M74" s="214">
        <v>25</v>
      </c>
      <c r="N74" s="212" t="s">
        <v>173</v>
      </c>
      <c r="O74" s="225" t="s">
        <v>66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26SANTA ROSA DE LIMA</v>
      </c>
      <c r="B75" s="225">
        <v>26</v>
      </c>
      <c r="C75" s="225" t="s">
        <v>199</v>
      </c>
      <c r="D75" s="225" t="s">
        <v>67</v>
      </c>
      <c r="E75" s="244">
        <v>14</v>
      </c>
      <c r="F75" s="244">
        <v>14</v>
      </c>
      <c r="G75" s="244">
        <v>14</v>
      </c>
      <c r="H75" s="244"/>
      <c r="I75" s="244"/>
      <c r="J75" s="244"/>
      <c r="K75" s="225"/>
      <c r="L75" s="56" t="str">
        <f t="shared" si="6"/>
        <v>25SAN MIGUEL</v>
      </c>
      <c r="M75" s="213">
        <v>25</v>
      </c>
      <c r="N75" s="212" t="s">
        <v>175</v>
      </c>
      <c r="O75" s="225" t="s">
        <v>66</v>
      </c>
      <c r="P75" s="218">
        <v>15.5</v>
      </c>
      <c r="Q75" s="218">
        <v>15</v>
      </c>
      <c r="R75" s="218">
        <v>16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25">
        <v>27</v>
      </c>
      <c r="C76" s="225" t="s">
        <v>191</v>
      </c>
      <c r="D76" s="225" t="s">
        <v>68</v>
      </c>
      <c r="E76" s="244">
        <v>16</v>
      </c>
      <c r="F76" s="244">
        <v>16</v>
      </c>
      <c r="G76" s="244">
        <v>16</v>
      </c>
      <c r="H76" s="244"/>
      <c r="I76" s="244"/>
      <c r="J76" s="244"/>
      <c r="K76" s="225"/>
      <c r="L76" s="56" t="str">
        <f t="shared" si="6"/>
        <v>25SENSUNTEPEQUE</v>
      </c>
      <c r="M76" s="214">
        <v>25</v>
      </c>
      <c r="N76" s="212" t="s">
        <v>182</v>
      </c>
      <c r="O76" s="225" t="s">
        <v>66</v>
      </c>
      <c r="P76" s="218">
        <v>16</v>
      </c>
      <c r="Q76" s="218">
        <v>16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27SONSONATE</v>
      </c>
      <c r="B77" s="225">
        <v>27</v>
      </c>
      <c r="C77" s="225" t="s">
        <v>176</v>
      </c>
      <c r="D77" s="225" t="s">
        <v>68</v>
      </c>
      <c r="E77" s="244">
        <v>16</v>
      </c>
      <c r="F77" s="244">
        <v>16</v>
      </c>
      <c r="G77" s="244">
        <v>16</v>
      </c>
      <c r="H77" s="244"/>
      <c r="I77" s="244"/>
      <c r="J77" s="244"/>
      <c r="K77" s="225"/>
      <c r="L77" s="56" t="str">
        <f t="shared" si="6"/>
        <v>26TIENDONA</v>
      </c>
      <c r="M77" s="214">
        <v>26</v>
      </c>
      <c r="N77" s="212" t="s">
        <v>191</v>
      </c>
      <c r="O77" s="225" t="s">
        <v>67</v>
      </c>
      <c r="P77" s="218">
        <v>16.571428571428573</v>
      </c>
      <c r="Q77" s="218">
        <v>10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27USULUTAN</v>
      </c>
      <c r="B78" s="225">
        <v>27</v>
      </c>
      <c r="C78" s="225" t="s">
        <v>260</v>
      </c>
      <c r="D78" s="225" t="s">
        <v>68</v>
      </c>
      <c r="E78" s="244">
        <v>17.5</v>
      </c>
      <c r="F78" s="244">
        <v>17</v>
      </c>
      <c r="G78" s="244">
        <v>18</v>
      </c>
      <c r="H78" s="244"/>
      <c r="I78" s="244"/>
      <c r="J78" s="244"/>
      <c r="K78" s="225"/>
      <c r="L78" s="56" t="str">
        <f t="shared" si="6"/>
        <v>26SANTA ANA</v>
      </c>
      <c r="M78" s="214">
        <v>26</v>
      </c>
      <c r="N78" s="212" t="s">
        <v>173</v>
      </c>
      <c r="O78" s="225" t="s">
        <v>67</v>
      </c>
      <c r="P78" s="218">
        <v>13.666666666666666</v>
      </c>
      <c r="Q78" s="218">
        <v>13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27SANTA ROSA DE LIMA</v>
      </c>
      <c r="B79" s="225">
        <v>27</v>
      </c>
      <c r="C79" s="225" t="s">
        <v>199</v>
      </c>
      <c r="D79" s="225" t="s">
        <v>68</v>
      </c>
      <c r="E79" s="244">
        <v>17</v>
      </c>
      <c r="F79" s="244">
        <v>17</v>
      </c>
      <c r="G79" s="244">
        <v>17</v>
      </c>
      <c r="H79" s="244"/>
      <c r="I79" s="244"/>
      <c r="J79" s="244"/>
      <c r="K79" s="225"/>
      <c r="L79" s="56" t="str">
        <f t="shared" si="6"/>
        <v>26SAN MIGUEL</v>
      </c>
      <c r="M79" s="213">
        <v>26</v>
      </c>
      <c r="N79" s="212" t="s">
        <v>175</v>
      </c>
      <c r="O79" s="225" t="s">
        <v>67</v>
      </c>
      <c r="P79" s="218">
        <v>11.5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25">
        <v>28</v>
      </c>
      <c r="C80" s="225" t="s">
        <v>191</v>
      </c>
      <c r="D80" s="225" t="s">
        <v>69</v>
      </c>
      <c r="E80" s="244">
        <v>35</v>
      </c>
      <c r="F80" s="244">
        <v>35</v>
      </c>
      <c r="G80" s="244">
        <v>35</v>
      </c>
      <c r="H80" s="244"/>
      <c r="I80" s="244"/>
      <c r="J80" s="244"/>
      <c r="K80" s="225"/>
      <c r="L80" s="56" t="str">
        <f t="shared" si="6"/>
        <v>26SENSUNTEPEQUE</v>
      </c>
      <c r="M80" s="213">
        <v>26</v>
      </c>
      <c r="N80" s="212" t="s">
        <v>182</v>
      </c>
      <c r="O80" s="225" t="s">
        <v>67</v>
      </c>
      <c r="P80" s="218">
        <v>18</v>
      </c>
      <c r="Q80" s="218">
        <v>18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29TIENDONA</v>
      </c>
      <c r="B81" s="225">
        <v>29</v>
      </c>
      <c r="C81" s="225" t="s">
        <v>191</v>
      </c>
      <c r="D81" s="225" t="s">
        <v>70</v>
      </c>
      <c r="E81" s="244">
        <v>16</v>
      </c>
      <c r="F81" s="244">
        <v>16</v>
      </c>
      <c r="G81" s="244">
        <v>16</v>
      </c>
      <c r="H81" s="244"/>
      <c r="I81" s="244"/>
      <c r="J81" s="244"/>
      <c r="K81" s="225"/>
      <c r="L81" s="56" t="str">
        <f t="shared" si="6"/>
        <v>27TIENDONA</v>
      </c>
      <c r="M81" s="214">
        <v>27</v>
      </c>
      <c r="N81" s="212" t="s">
        <v>191</v>
      </c>
      <c r="O81" s="225" t="s">
        <v>68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29USULUTAN</v>
      </c>
      <c r="B82" s="225">
        <v>29</v>
      </c>
      <c r="C82" s="225" t="s">
        <v>260</v>
      </c>
      <c r="D82" s="225" t="s">
        <v>70</v>
      </c>
      <c r="E82" s="244">
        <v>13</v>
      </c>
      <c r="F82" s="244">
        <v>12</v>
      </c>
      <c r="G82" s="244">
        <v>14</v>
      </c>
      <c r="H82" s="244"/>
      <c r="I82" s="244"/>
      <c r="J82" s="244"/>
      <c r="K82" s="225"/>
      <c r="L82" s="56" t="str">
        <f t="shared" si="6"/>
        <v>27SANTA ANA</v>
      </c>
      <c r="M82" s="214">
        <v>27</v>
      </c>
      <c r="N82" s="212" t="s">
        <v>173</v>
      </c>
      <c r="O82" s="225" t="s">
        <v>68</v>
      </c>
      <c r="P82" s="218">
        <v>17</v>
      </c>
      <c r="Q82" s="218">
        <v>16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30TIENDONA</v>
      </c>
      <c r="B83" s="225">
        <v>30</v>
      </c>
      <c r="C83" s="225" t="s">
        <v>191</v>
      </c>
      <c r="D83" s="225" t="s">
        <v>70</v>
      </c>
      <c r="E83" s="244">
        <v>40</v>
      </c>
      <c r="F83" s="244">
        <v>40</v>
      </c>
      <c r="G83" s="244">
        <v>40</v>
      </c>
      <c r="H83" s="244"/>
      <c r="I83" s="244"/>
      <c r="J83" s="244"/>
      <c r="K83" s="225"/>
      <c r="L83" s="56" t="str">
        <f t="shared" si="6"/>
        <v>27SAN MIGUEL</v>
      </c>
      <c r="M83" s="213">
        <v>27</v>
      </c>
      <c r="N83" s="212" t="s">
        <v>175</v>
      </c>
      <c r="O83" s="225" t="s">
        <v>68</v>
      </c>
      <c r="P83" s="218">
        <v>15</v>
      </c>
      <c r="Q83" s="218">
        <v>14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30USULUTAN</v>
      </c>
      <c r="B84" s="225">
        <v>30</v>
      </c>
      <c r="C84" s="225" t="s">
        <v>260</v>
      </c>
      <c r="D84" s="225" t="s">
        <v>70</v>
      </c>
      <c r="E84" s="244">
        <v>31</v>
      </c>
      <c r="F84" s="244">
        <v>30</v>
      </c>
      <c r="G84" s="244">
        <v>32</v>
      </c>
      <c r="H84" s="244"/>
      <c r="I84" s="244"/>
      <c r="J84" s="244"/>
      <c r="K84" s="225"/>
      <c r="L84" s="56" t="str">
        <f t="shared" si="6"/>
        <v>27SENSUNTEPEQUE</v>
      </c>
      <c r="M84" s="214">
        <v>27</v>
      </c>
      <c r="N84" s="212" t="s">
        <v>182</v>
      </c>
      <c r="O84" s="225" t="s">
        <v>68</v>
      </c>
      <c r="P84" s="218">
        <v>17</v>
      </c>
      <c r="Q84" s="218">
        <v>17</v>
      </c>
      <c r="R84" s="218">
        <v>17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25">
        <v>31</v>
      </c>
      <c r="C85" s="225" t="s">
        <v>191</v>
      </c>
      <c r="D85" s="225" t="s">
        <v>71</v>
      </c>
      <c r="E85" s="244">
        <v>8</v>
      </c>
      <c r="F85" s="244">
        <v>8</v>
      </c>
      <c r="G85" s="244">
        <v>8</v>
      </c>
      <c r="H85" s="244"/>
      <c r="I85" s="244"/>
      <c r="J85" s="244"/>
      <c r="K85" s="225"/>
      <c r="L85" s="56" t="str">
        <f t="shared" si="6"/>
        <v>28TIENDONA</v>
      </c>
      <c r="M85" s="213">
        <v>28</v>
      </c>
      <c r="N85" s="212" t="s">
        <v>191</v>
      </c>
      <c r="O85" s="225" t="s">
        <v>69</v>
      </c>
      <c r="P85" s="218">
        <v>32.5</v>
      </c>
      <c r="Q85" s="218">
        <v>30</v>
      </c>
      <c r="R85" s="218">
        <v>35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31USULUTAN</v>
      </c>
      <c r="B86" s="225">
        <v>31</v>
      </c>
      <c r="C86" s="225" t="s">
        <v>260</v>
      </c>
      <c r="D86" s="225" t="s">
        <v>71</v>
      </c>
      <c r="E86" s="244">
        <v>20</v>
      </c>
      <c r="F86" s="244">
        <v>20</v>
      </c>
      <c r="G86" s="244">
        <v>20</v>
      </c>
      <c r="H86" s="244"/>
      <c r="I86" s="244"/>
      <c r="J86" s="244"/>
      <c r="K86" s="225"/>
      <c r="L86" s="56" t="str">
        <f t="shared" si="6"/>
        <v>28SENSUNTEPEQUE</v>
      </c>
      <c r="M86" s="214">
        <v>28</v>
      </c>
      <c r="N86" s="212" t="s">
        <v>182</v>
      </c>
      <c r="O86" s="225" t="s">
        <v>69</v>
      </c>
      <c r="P86" s="218">
        <v>25</v>
      </c>
      <c r="Q86" s="218">
        <v>25</v>
      </c>
      <c r="R86" s="218">
        <v>25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31SANTA ROSA DE LIMA</v>
      </c>
      <c r="B87" s="225">
        <v>31</v>
      </c>
      <c r="C87" s="225" t="s">
        <v>199</v>
      </c>
      <c r="D87" s="225" t="s">
        <v>71</v>
      </c>
      <c r="E87" s="244">
        <v>14</v>
      </c>
      <c r="F87" s="244">
        <v>14</v>
      </c>
      <c r="G87" s="244">
        <v>14</v>
      </c>
      <c r="H87" s="244"/>
      <c r="I87" s="244"/>
      <c r="J87" s="244"/>
      <c r="K87" s="225"/>
      <c r="L87" s="56" t="str">
        <f t="shared" si="6"/>
        <v>29TIENDONA</v>
      </c>
      <c r="M87" s="214">
        <v>29</v>
      </c>
      <c r="N87" s="212" t="s">
        <v>191</v>
      </c>
      <c r="O87" s="225" t="s">
        <v>70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25">
        <v>32</v>
      </c>
      <c r="C88" s="225" t="s">
        <v>191</v>
      </c>
      <c r="D88" s="225" t="s">
        <v>72</v>
      </c>
      <c r="E88" s="244">
        <v>6.666666666666667</v>
      </c>
      <c r="F88" s="244">
        <v>6</v>
      </c>
      <c r="G88" s="244">
        <v>7</v>
      </c>
      <c r="H88" s="244"/>
      <c r="I88" s="244"/>
      <c r="J88" s="244"/>
      <c r="K88" s="225"/>
      <c r="L88" s="56" t="str">
        <f t="shared" si="6"/>
        <v>29SAN MIGUEL</v>
      </c>
      <c r="M88" s="214">
        <v>29</v>
      </c>
      <c r="N88" s="212" t="s">
        <v>175</v>
      </c>
      <c r="O88" s="225" t="s">
        <v>70</v>
      </c>
      <c r="P88" s="218">
        <v>16</v>
      </c>
      <c r="Q88" s="218">
        <v>16</v>
      </c>
      <c r="R88" s="218">
        <v>16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33TIENDONA</v>
      </c>
      <c r="B89" s="225">
        <v>33</v>
      </c>
      <c r="C89" s="225" t="s">
        <v>191</v>
      </c>
      <c r="D89" s="225" t="s">
        <v>73</v>
      </c>
      <c r="E89" s="244">
        <v>19.5</v>
      </c>
      <c r="F89" s="244">
        <v>18</v>
      </c>
      <c r="G89" s="244">
        <v>20</v>
      </c>
      <c r="H89" s="244"/>
      <c r="I89" s="244"/>
      <c r="J89" s="244"/>
      <c r="K89" s="225"/>
      <c r="L89" s="56" t="str">
        <f t="shared" si="6"/>
        <v>29SENSUNTEPEQUE</v>
      </c>
      <c r="M89" s="213">
        <v>29</v>
      </c>
      <c r="N89" s="212" t="s">
        <v>182</v>
      </c>
      <c r="O89" s="225" t="s">
        <v>70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33SONSONATE</v>
      </c>
      <c r="B90" s="225">
        <v>33</v>
      </c>
      <c r="C90" s="225" t="s">
        <v>176</v>
      </c>
      <c r="D90" s="225" t="s">
        <v>73</v>
      </c>
      <c r="E90" s="244">
        <v>22.5</v>
      </c>
      <c r="F90" s="244">
        <v>22</v>
      </c>
      <c r="G90" s="244">
        <v>23</v>
      </c>
      <c r="H90" s="244"/>
      <c r="I90" s="244"/>
      <c r="J90" s="244"/>
      <c r="K90" s="225"/>
      <c r="L90" s="56" t="str">
        <f t="shared" si="6"/>
        <v>30TIENDONA</v>
      </c>
      <c r="M90" s="213">
        <v>30</v>
      </c>
      <c r="N90" s="212" t="s">
        <v>191</v>
      </c>
      <c r="O90" s="225" t="s">
        <v>70</v>
      </c>
      <c r="P90" s="218">
        <v>50</v>
      </c>
      <c r="Q90" s="218">
        <v>50</v>
      </c>
      <c r="R90" s="218">
        <v>50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33USULUTAN</v>
      </c>
      <c r="B91" s="225">
        <v>33</v>
      </c>
      <c r="C91" s="225" t="s">
        <v>260</v>
      </c>
      <c r="D91" s="225" t="s">
        <v>73</v>
      </c>
      <c r="E91" s="244">
        <v>25</v>
      </c>
      <c r="F91" s="244">
        <v>25</v>
      </c>
      <c r="G91" s="244">
        <v>25</v>
      </c>
      <c r="H91" s="244"/>
      <c r="I91" s="244"/>
      <c r="J91" s="244"/>
      <c r="K91" s="225"/>
      <c r="L91" s="56" t="str">
        <f t="shared" si="6"/>
        <v>30SAN MIGUEL</v>
      </c>
      <c r="M91" s="214">
        <v>30</v>
      </c>
      <c r="N91" s="212" t="s">
        <v>175</v>
      </c>
      <c r="O91" s="225" t="s">
        <v>70</v>
      </c>
      <c r="P91" s="218">
        <v>45</v>
      </c>
      <c r="Q91" s="218">
        <v>45</v>
      </c>
      <c r="R91" s="218">
        <v>45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33SANTA ROSA DE LIMA</v>
      </c>
      <c r="B92" s="225">
        <v>33</v>
      </c>
      <c r="C92" s="225" t="s">
        <v>199</v>
      </c>
      <c r="D92" s="225" t="s">
        <v>73</v>
      </c>
      <c r="E92" s="244">
        <v>21</v>
      </c>
      <c r="F92" s="244">
        <v>20</v>
      </c>
      <c r="G92" s="244">
        <v>22</v>
      </c>
      <c r="H92" s="244"/>
      <c r="I92" s="244"/>
      <c r="J92" s="244"/>
      <c r="K92" s="225"/>
      <c r="L92" s="56" t="str">
        <f t="shared" si="6"/>
        <v>31TIENDONA</v>
      </c>
      <c r="M92" s="214">
        <v>31</v>
      </c>
      <c r="N92" s="212" t="s">
        <v>191</v>
      </c>
      <c r="O92" s="225" t="s">
        <v>71</v>
      </c>
      <c r="P92" s="218">
        <v>10</v>
      </c>
      <c r="Q92" s="218">
        <v>10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25">
        <v>34</v>
      </c>
      <c r="C93" s="225" t="s">
        <v>191</v>
      </c>
      <c r="D93" s="225" t="s">
        <v>74</v>
      </c>
      <c r="E93" s="244">
        <v>8.875</v>
      </c>
      <c r="F93" s="244">
        <v>8</v>
      </c>
      <c r="G93" s="244">
        <v>9</v>
      </c>
      <c r="H93" s="244"/>
      <c r="I93" s="244"/>
      <c r="J93" s="244"/>
      <c r="K93" s="225"/>
      <c r="L93" s="56" t="str">
        <f t="shared" si="6"/>
        <v>31SAN MIGUEL</v>
      </c>
      <c r="M93" s="213">
        <v>31</v>
      </c>
      <c r="N93" s="212" t="s">
        <v>175</v>
      </c>
      <c r="O93" s="225" t="s">
        <v>71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34SONSONATE</v>
      </c>
      <c r="B94" s="225">
        <v>34</v>
      </c>
      <c r="C94" s="225" t="s">
        <v>176</v>
      </c>
      <c r="D94" s="225" t="s">
        <v>74</v>
      </c>
      <c r="E94" s="244">
        <v>10</v>
      </c>
      <c r="F94" s="244">
        <v>10</v>
      </c>
      <c r="G94" s="244">
        <v>10</v>
      </c>
      <c r="H94" s="244"/>
      <c r="I94" s="244"/>
      <c r="J94" s="244"/>
      <c r="K94" s="225"/>
      <c r="L94" s="56" t="str">
        <f t="shared" si="6"/>
        <v>31SENSUNTEPEQUE</v>
      </c>
      <c r="M94" s="214">
        <v>31</v>
      </c>
      <c r="N94" s="212" t="s">
        <v>182</v>
      </c>
      <c r="O94" s="225" t="s">
        <v>71</v>
      </c>
      <c r="P94" s="218">
        <v>13.5</v>
      </c>
      <c r="Q94" s="218">
        <v>13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34USULUTAN</v>
      </c>
      <c r="B95" s="225">
        <v>34</v>
      </c>
      <c r="C95" s="225" t="s">
        <v>260</v>
      </c>
      <c r="D95" s="225" t="s">
        <v>74</v>
      </c>
      <c r="E95" s="244">
        <v>9.6666666666666661</v>
      </c>
      <c r="F95" s="244">
        <v>9</v>
      </c>
      <c r="G95" s="244">
        <v>10</v>
      </c>
      <c r="H95" s="244"/>
      <c r="I95" s="244"/>
      <c r="J95" s="244"/>
      <c r="K95" s="225"/>
      <c r="L95" s="56" t="str">
        <f t="shared" si="6"/>
        <v>32TIENDONA</v>
      </c>
      <c r="M95" s="214">
        <v>32</v>
      </c>
      <c r="N95" s="212" t="s">
        <v>191</v>
      </c>
      <c r="O95" s="225" t="s">
        <v>72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34SANTA ROSA DE LIMA</v>
      </c>
      <c r="B96" s="225">
        <v>34</v>
      </c>
      <c r="C96" s="225" t="s">
        <v>199</v>
      </c>
      <c r="D96" s="225" t="s">
        <v>74</v>
      </c>
      <c r="E96" s="244">
        <v>12</v>
      </c>
      <c r="F96" s="244">
        <v>12</v>
      </c>
      <c r="G96" s="244">
        <v>12</v>
      </c>
      <c r="H96" s="244"/>
      <c r="I96" s="244"/>
      <c r="J96" s="244"/>
      <c r="K96" s="225"/>
      <c r="L96" s="56" t="str">
        <f t="shared" si="6"/>
        <v>33TIENDONA</v>
      </c>
      <c r="M96" s="214">
        <v>33</v>
      </c>
      <c r="N96" s="212" t="s">
        <v>191</v>
      </c>
      <c r="O96" s="225" t="s">
        <v>73</v>
      </c>
      <c r="P96" s="218">
        <v>21</v>
      </c>
      <c r="Q96" s="218">
        <v>20</v>
      </c>
      <c r="R96" s="218">
        <v>22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25">
        <v>36</v>
      </c>
      <c r="C97" s="225" t="s">
        <v>191</v>
      </c>
      <c r="D97" s="225" t="s">
        <v>139</v>
      </c>
      <c r="E97" s="244">
        <v>120</v>
      </c>
      <c r="F97" s="244">
        <v>120</v>
      </c>
      <c r="G97" s="244">
        <v>120</v>
      </c>
      <c r="H97" s="244"/>
      <c r="I97" s="244"/>
      <c r="J97" s="244"/>
      <c r="K97" s="225"/>
      <c r="L97" s="56" t="str">
        <f t="shared" si="6"/>
        <v>33SANTA ANA</v>
      </c>
      <c r="M97" s="213">
        <v>33</v>
      </c>
      <c r="N97" s="212" t="s">
        <v>173</v>
      </c>
      <c r="O97" s="225" t="s">
        <v>73</v>
      </c>
      <c r="P97" s="218">
        <v>23</v>
      </c>
      <c r="Q97" s="218">
        <v>22</v>
      </c>
      <c r="R97" s="218">
        <v>24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25">
        <v>37</v>
      </c>
      <c r="C98" s="225" t="s">
        <v>191</v>
      </c>
      <c r="D98" s="225" t="s">
        <v>75</v>
      </c>
      <c r="E98" s="244">
        <v>60</v>
      </c>
      <c r="F98" s="244">
        <v>60</v>
      </c>
      <c r="G98" s="244">
        <v>60</v>
      </c>
      <c r="H98" s="244"/>
      <c r="I98" s="244"/>
      <c r="J98" s="244"/>
      <c r="K98" s="225"/>
      <c r="L98" s="56" t="str">
        <f t="shared" si="6"/>
        <v>33SAN MIGUEL</v>
      </c>
      <c r="M98" s="213">
        <v>33</v>
      </c>
      <c r="N98" s="212" t="s">
        <v>175</v>
      </c>
      <c r="O98" s="225" t="s">
        <v>73</v>
      </c>
      <c r="P98" s="218">
        <v>19.75</v>
      </c>
      <c r="Q98" s="218">
        <v>19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37USULUTAN</v>
      </c>
      <c r="B99" s="225">
        <v>37</v>
      </c>
      <c r="C99" s="225" t="s">
        <v>260</v>
      </c>
      <c r="D99" s="225" t="s">
        <v>75</v>
      </c>
      <c r="E99" s="244">
        <v>52.5</v>
      </c>
      <c r="F99" s="244">
        <v>50</v>
      </c>
      <c r="G99" s="244">
        <v>55</v>
      </c>
      <c r="H99" s="244"/>
      <c r="I99" s="244"/>
      <c r="J99" s="244"/>
      <c r="K99" s="225"/>
      <c r="L99" s="56" t="str">
        <f t="shared" si="6"/>
        <v>33SENSUNTEPEQUE</v>
      </c>
      <c r="M99" s="213">
        <v>33</v>
      </c>
      <c r="N99" s="212" t="s">
        <v>182</v>
      </c>
      <c r="O99" s="225" t="s">
        <v>73</v>
      </c>
      <c r="P99" s="218">
        <v>25</v>
      </c>
      <c r="Q99" s="218">
        <v>25</v>
      </c>
      <c r="R99" s="218">
        <v>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37SANTA ROSA DE LIMA</v>
      </c>
      <c r="B100" s="225">
        <v>37</v>
      </c>
      <c r="C100" s="225" t="s">
        <v>199</v>
      </c>
      <c r="D100" s="225" t="s">
        <v>75</v>
      </c>
      <c r="E100" s="244">
        <v>137.5</v>
      </c>
      <c r="F100" s="244">
        <v>125</v>
      </c>
      <c r="G100" s="244">
        <v>150</v>
      </c>
      <c r="H100" s="244"/>
      <c r="I100" s="244"/>
      <c r="J100" s="244"/>
      <c r="K100" s="225"/>
      <c r="L100" s="56" t="str">
        <f t="shared" si="6"/>
        <v>34TIENDONA</v>
      </c>
      <c r="M100" s="214">
        <v>34</v>
      </c>
      <c r="N100" s="212" t="s">
        <v>191</v>
      </c>
      <c r="O100" s="225" t="s">
        <v>74</v>
      </c>
      <c r="P100" s="218">
        <v>8.875</v>
      </c>
      <c r="Q100" s="218">
        <v>8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25">
        <v>38</v>
      </c>
      <c r="C101" s="225" t="s">
        <v>191</v>
      </c>
      <c r="D101" s="225" t="s">
        <v>76</v>
      </c>
      <c r="E101" s="244">
        <v>40</v>
      </c>
      <c r="F101" s="244">
        <v>40</v>
      </c>
      <c r="G101" s="244">
        <v>40</v>
      </c>
      <c r="H101" s="244"/>
      <c r="I101" s="244"/>
      <c r="J101" s="244"/>
      <c r="K101" s="225"/>
      <c r="L101" s="56" t="str">
        <f t="shared" si="6"/>
        <v>34SANTA ANA</v>
      </c>
      <c r="M101" s="214">
        <v>34</v>
      </c>
      <c r="N101" s="212" t="s">
        <v>173</v>
      </c>
      <c r="O101" s="225" t="s">
        <v>74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38USULUTAN</v>
      </c>
      <c r="B102" s="225">
        <v>38</v>
      </c>
      <c r="C102" s="225" t="s">
        <v>260</v>
      </c>
      <c r="D102" s="225" t="s">
        <v>76</v>
      </c>
      <c r="E102" s="244">
        <v>35</v>
      </c>
      <c r="F102" s="244">
        <v>30</v>
      </c>
      <c r="G102" s="244">
        <v>40</v>
      </c>
      <c r="H102" s="244"/>
      <c r="I102" s="244"/>
      <c r="J102" s="244"/>
      <c r="K102" s="225"/>
      <c r="L102" s="56" t="str">
        <f t="shared" si="6"/>
        <v>34SAN MIGUEL</v>
      </c>
      <c r="M102" s="213">
        <v>34</v>
      </c>
      <c r="N102" s="212" t="s">
        <v>175</v>
      </c>
      <c r="O102" s="225" t="s">
        <v>74</v>
      </c>
      <c r="P102" s="218">
        <v>9.75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38SANTA ROSA DE LIMA</v>
      </c>
      <c r="B103" s="225">
        <v>38</v>
      </c>
      <c r="C103" s="225" t="s">
        <v>199</v>
      </c>
      <c r="D103" s="225" t="s">
        <v>76</v>
      </c>
      <c r="E103" s="244">
        <v>100</v>
      </c>
      <c r="F103" s="244">
        <v>100</v>
      </c>
      <c r="G103" s="244">
        <v>100</v>
      </c>
      <c r="H103" s="244"/>
      <c r="I103" s="244"/>
      <c r="J103" s="244"/>
      <c r="K103" s="225"/>
      <c r="L103" s="56" t="str">
        <f t="shared" si="6"/>
        <v>34SENSUNTEPEQUE</v>
      </c>
      <c r="M103" s="214">
        <v>34</v>
      </c>
      <c r="N103" s="212" t="s">
        <v>182</v>
      </c>
      <c r="O103" s="225" t="s">
        <v>74</v>
      </c>
      <c r="P103" s="218">
        <v>11.5</v>
      </c>
      <c r="Q103" s="218">
        <v>11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39TIENDONA</v>
      </c>
      <c r="B104" s="225">
        <v>39</v>
      </c>
      <c r="C104" s="225" t="s">
        <v>191</v>
      </c>
      <c r="D104" s="225" t="s">
        <v>77</v>
      </c>
      <c r="E104" s="244">
        <v>29</v>
      </c>
      <c r="F104" s="244">
        <v>29</v>
      </c>
      <c r="G104" s="244">
        <v>29</v>
      </c>
      <c r="H104" s="244"/>
      <c r="I104" s="244"/>
      <c r="J104" s="244"/>
      <c r="K104" s="225"/>
      <c r="L104" s="56" t="str">
        <f t="shared" si="6"/>
        <v>36TIENDONA</v>
      </c>
      <c r="M104" s="214">
        <v>36</v>
      </c>
      <c r="N104" s="212" t="s">
        <v>191</v>
      </c>
      <c r="O104" s="225" t="s">
        <v>139</v>
      </c>
      <c r="P104" s="218">
        <v>120</v>
      </c>
      <c r="Q104" s="218">
        <v>120</v>
      </c>
      <c r="R104" s="218">
        <v>120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39SANTA ROSA DE LIMA</v>
      </c>
      <c r="B105" s="225">
        <v>39</v>
      </c>
      <c r="C105" s="225" t="s">
        <v>199</v>
      </c>
      <c r="D105" s="225" t="s">
        <v>77</v>
      </c>
      <c r="E105" s="244">
        <v>29</v>
      </c>
      <c r="F105" s="244">
        <v>28</v>
      </c>
      <c r="G105" s="244">
        <v>30</v>
      </c>
      <c r="H105" s="244"/>
      <c r="I105" s="244"/>
      <c r="J105" s="244"/>
      <c r="K105" s="225"/>
      <c r="L105" s="56" t="str">
        <f t="shared" si="6"/>
        <v>37TIENDONA</v>
      </c>
      <c r="M105" s="213">
        <v>37</v>
      </c>
      <c r="N105" s="212" t="s">
        <v>191</v>
      </c>
      <c r="O105" s="225" t="s">
        <v>75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40TIENDONA</v>
      </c>
      <c r="B106" s="225">
        <v>40</v>
      </c>
      <c r="C106" s="225" t="s">
        <v>191</v>
      </c>
      <c r="D106" s="225" t="s">
        <v>78</v>
      </c>
      <c r="E106" s="244">
        <v>35.375</v>
      </c>
      <c r="F106" s="244">
        <v>35</v>
      </c>
      <c r="G106" s="244">
        <v>38</v>
      </c>
      <c r="H106" s="244"/>
      <c r="I106" s="244"/>
      <c r="J106" s="244"/>
      <c r="K106" s="225"/>
      <c r="L106" s="56" t="str">
        <f t="shared" si="6"/>
        <v>37SAN MIGUEL</v>
      </c>
      <c r="M106" s="213">
        <v>37</v>
      </c>
      <c r="N106" s="212" t="s">
        <v>175</v>
      </c>
      <c r="O106" s="225" t="s">
        <v>75</v>
      </c>
      <c r="P106" s="218">
        <v>95</v>
      </c>
      <c r="Q106" s="218">
        <v>90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40SONSONATE</v>
      </c>
      <c r="B107" s="225">
        <v>40</v>
      </c>
      <c r="C107" s="225" t="s">
        <v>176</v>
      </c>
      <c r="D107" s="225" t="s">
        <v>78</v>
      </c>
      <c r="E107" s="244">
        <v>38</v>
      </c>
      <c r="F107" s="244">
        <v>38</v>
      </c>
      <c r="G107" s="244">
        <v>38</v>
      </c>
      <c r="H107" s="244"/>
      <c r="I107" s="244"/>
      <c r="J107" s="244"/>
      <c r="K107" s="225"/>
      <c r="L107" s="56" t="str">
        <f t="shared" si="6"/>
        <v>38TIENDONA</v>
      </c>
      <c r="M107" s="214">
        <v>38</v>
      </c>
      <c r="N107" s="212" t="s">
        <v>191</v>
      </c>
      <c r="O107" s="225" t="s">
        <v>76</v>
      </c>
      <c r="P107" s="218">
        <v>40</v>
      </c>
      <c r="Q107" s="218">
        <v>40</v>
      </c>
      <c r="R107" s="218">
        <v>40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40USULUTAN</v>
      </c>
      <c r="B108" s="225">
        <v>40</v>
      </c>
      <c r="C108" s="225" t="s">
        <v>260</v>
      </c>
      <c r="D108" s="225" t="s">
        <v>78</v>
      </c>
      <c r="E108" s="244">
        <v>39.333333333333336</v>
      </c>
      <c r="F108" s="244">
        <v>38</v>
      </c>
      <c r="G108" s="244">
        <v>40</v>
      </c>
      <c r="H108" s="244"/>
      <c r="I108" s="244"/>
      <c r="J108" s="244"/>
      <c r="K108" s="225"/>
      <c r="L108" s="56" t="str">
        <f t="shared" si="6"/>
        <v>38SAN MIGUEL</v>
      </c>
      <c r="M108" s="214">
        <v>38</v>
      </c>
      <c r="N108" s="212" t="s">
        <v>175</v>
      </c>
      <c r="O108" s="225" t="s">
        <v>76</v>
      </c>
      <c r="P108" s="218">
        <v>75</v>
      </c>
      <c r="Q108" s="218">
        <v>65</v>
      </c>
      <c r="R108" s="218">
        <v>85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40SANTA ROSA DE LIMA</v>
      </c>
      <c r="B109" s="225">
        <v>40</v>
      </c>
      <c r="C109" s="225" t="s">
        <v>199</v>
      </c>
      <c r="D109" s="225" t="s">
        <v>78</v>
      </c>
      <c r="E109" s="244">
        <v>36.5</v>
      </c>
      <c r="F109" s="244">
        <v>36</v>
      </c>
      <c r="G109" s="244">
        <v>37</v>
      </c>
      <c r="H109" s="244"/>
      <c r="I109" s="244"/>
      <c r="J109" s="244"/>
      <c r="K109" s="225"/>
      <c r="L109" s="56" t="str">
        <f t="shared" si="6"/>
        <v>39TIENDONA</v>
      </c>
      <c r="M109" s="214">
        <v>39</v>
      </c>
      <c r="N109" s="212" t="s">
        <v>191</v>
      </c>
      <c r="O109" s="225" t="s">
        <v>77</v>
      </c>
      <c r="P109" s="218">
        <v>29</v>
      </c>
      <c r="Q109" s="218">
        <v>29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41TIENDONA</v>
      </c>
      <c r="B110" s="225">
        <v>41</v>
      </c>
      <c r="C110" s="225" t="s">
        <v>191</v>
      </c>
      <c r="D110" s="225" t="s">
        <v>79</v>
      </c>
      <c r="E110" s="244">
        <v>33</v>
      </c>
      <c r="F110" s="244">
        <v>33</v>
      </c>
      <c r="G110" s="244">
        <v>33</v>
      </c>
      <c r="H110" s="244"/>
      <c r="I110" s="244"/>
      <c r="J110" s="244"/>
      <c r="K110" s="225"/>
      <c r="L110" s="56" t="str">
        <f t="shared" si="6"/>
        <v>39SAN MIGUEL</v>
      </c>
      <c r="M110" s="213">
        <v>39</v>
      </c>
      <c r="N110" s="212" t="s">
        <v>175</v>
      </c>
      <c r="O110" s="225" t="s">
        <v>77</v>
      </c>
      <c r="P110" s="218">
        <v>26</v>
      </c>
      <c r="Q110" s="218">
        <v>24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42TIENDONA</v>
      </c>
      <c r="B111" s="225">
        <v>42</v>
      </c>
      <c r="C111" s="225" t="s">
        <v>191</v>
      </c>
      <c r="D111" s="225" t="s">
        <v>80</v>
      </c>
      <c r="E111" s="244">
        <v>22</v>
      </c>
      <c r="F111" s="244">
        <v>22</v>
      </c>
      <c r="G111" s="244">
        <v>22</v>
      </c>
      <c r="H111" s="244"/>
      <c r="I111" s="244"/>
      <c r="J111" s="244"/>
      <c r="K111" s="225"/>
      <c r="L111" s="56" t="str">
        <f t="shared" si="6"/>
        <v>40TIENDONA</v>
      </c>
      <c r="M111" s="213">
        <v>40</v>
      </c>
      <c r="N111" s="212" t="s">
        <v>191</v>
      </c>
      <c r="O111" s="225" t="s">
        <v>78</v>
      </c>
      <c r="P111" s="218">
        <v>36.25</v>
      </c>
      <c r="Q111" s="218">
        <v>36</v>
      </c>
      <c r="R111" s="218">
        <v>37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42USULUTAN</v>
      </c>
      <c r="B112" s="225">
        <v>42</v>
      </c>
      <c r="C112" s="225" t="s">
        <v>260</v>
      </c>
      <c r="D112" s="225" t="s">
        <v>80</v>
      </c>
      <c r="E112" s="244">
        <v>23</v>
      </c>
      <c r="F112" s="244">
        <v>20</v>
      </c>
      <c r="G112" s="244">
        <v>26</v>
      </c>
      <c r="H112" s="244"/>
      <c r="I112" s="244"/>
      <c r="J112" s="244"/>
      <c r="K112" s="225"/>
      <c r="L112" s="56" t="str">
        <f t="shared" si="6"/>
        <v>40SANTA ANA</v>
      </c>
      <c r="M112" s="214">
        <v>40</v>
      </c>
      <c r="N112" s="212" t="s">
        <v>173</v>
      </c>
      <c r="O112" s="225" t="s">
        <v>78</v>
      </c>
      <c r="P112" s="218">
        <v>39</v>
      </c>
      <c r="Q112" s="218">
        <v>38</v>
      </c>
      <c r="R112" s="218">
        <v>40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42SANTA ROSA DE LIMA</v>
      </c>
      <c r="B113" s="225">
        <v>42</v>
      </c>
      <c r="C113" s="225" t="s">
        <v>199</v>
      </c>
      <c r="D113" s="225" t="s">
        <v>80</v>
      </c>
      <c r="E113" s="244">
        <v>14.5</v>
      </c>
      <c r="F113" s="244">
        <v>14</v>
      </c>
      <c r="G113" s="244">
        <v>15</v>
      </c>
      <c r="H113" s="244"/>
      <c r="I113" s="244"/>
      <c r="J113" s="244"/>
      <c r="K113" s="225"/>
      <c r="L113" s="56" t="str">
        <f t="shared" si="6"/>
        <v>40SAN MIGUEL</v>
      </c>
      <c r="M113" s="214">
        <v>40</v>
      </c>
      <c r="N113" s="212" t="s">
        <v>175</v>
      </c>
      <c r="O113" s="225" t="s">
        <v>78</v>
      </c>
      <c r="P113" s="218">
        <v>35</v>
      </c>
      <c r="Q113" s="218">
        <v>35</v>
      </c>
      <c r="R113" s="218">
        <v>35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25">
        <v>43</v>
      </c>
      <c r="C114" s="225" t="s">
        <v>191</v>
      </c>
      <c r="D114" s="225" t="s">
        <v>81</v>
      </c>
      <c r="E114" s="244">
        <v>20</v>
      </c>
      <c r="F114" s="244">
        <v>20</v>
      </c>
      <c r="G114" s="244">
        <v>20</v>
      </c>
      <c r="H114" s="244"/>
      <c r="I114" s="244"/>
      <c r="J114" s="244"/>
      <c r="K114" s="225"/>
      <c r="L114" s="56" t="str">
        <f t="shared" si="6"/>
        <v>40SENSUNTEPEQUE</v>
      </c>
      <c r="M114" s="213">
        <v>40</v>
      </c>
      <c r="N114" s="212" t="s">
        <v>182</v>
      </c>
      <c r="O114" s="225" t="s">
        <v>78</v>
      </c>
      <c r="P114" s="218">
        <v>40</v>
      </c>
      <c r="Q114" s="218">
        <v>40</v>
      </c>
      <c r="R114" s="218">
        <v>40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43USULUTAN</v>
      </c>
      <c r="B115" s="225">
        <v>43</v>
      </c>
      <c r="C115" s="225" t="s">
        <v>260</v>
      </c>
      <c r="D115" s="225" t="s">
        <v>81</v>
      </c>
      <c r="E115" s="244">
        <v>12</v>
      </c>
      <c r="F115" s="244">
        <v>12</v>
      </c>
      <c r="G115" s="244">
        <v>12</v>
      </c>
      <c r="H115" s="244"/>
      <c r="I115" s="244"/>
      <c r="J115" s="244"/>
      <c r="K115" s="225"/>
      <c r="L115" s="56" t="str">
        <f t="shared" si="6"/>
        <v>41TIENDONA</v>
      </c>
      <c r="M115" s="213">
        <v>41</v>
      </c>
      <c r="N115" s="212" t="s">
        <v>191</v>
      </c>
      <c r="O115" s="225" t="s">
        <v>79</v>
      </c>
      <c r="P115" s="218">
        <v>34.25</v>
      </c>
      <c r="Q115" s="218">
        <v>34</v>
      </c>
      <c r="R115" s="218">
        <v>35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25">
        <v>44</v>
      </c>
      <c r="C116" s="225" t="s">
        <v>191</v>
      </c>
      <c r="D116" s="225" t="s">
        <v>82</v>
      </c>
      <c r="E116" s="244">
        <v>16</v>
      </c>
      <c r="F116" s="244">
        <v>16</v>
      </c>
      <c r="G116" s="244">
        <v>16</v>
      </c>
      <c r="H116" s="244"/>
      <c r="I116" s="244"/>
      <c r="J116" s="244"/>
      <c r="K116" s="225"/>
      <c r="L116" s="56" t="str">
        <f t="shared" si="6"/>
        <v>42TIENDONA</v>
      </c>
      <c r="M116" s="214">
        <v>42</v>
      </c>
      <c r="N116" s="212" t="s">
        <v>191</v>
      </c>
      <c r="O116" s="225" t="s">
        <v>80</v>
      </c>
      <c r="P116" s="218">
        <v>25</v>
      </c>
      <c r="Q116" s="218">
        <v>25</v>
      </c>
      <c r="R116" s="218">
        <v>25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45TIENDONA</v>
      </c>
      <c r="B117" s="225">
        <v>45</v>
      </c>
      <c r="C117" s="225" t="s">
        <v>191</v>
      </c>
      <c r="D117" s="225" t="s">
        <v>83</v>
      </c>
      <c r="E117" s="244">
        <v>14</v>
      </c>
      <c r="F117" s="244">
        <v>14</v>
      </c>
      <c r="G117" s="244">
        <v>14</v>
      </c>
      <c r="H117" s="244"/>
      <c r="I117" s="244"/>
      <c r="J117" s="244"/>
      <c r="K117" s="225"/>
      <c r="L117" s="56" t="str">
        <f t="shared" si="6"/>
        <v>42SAN MIGUEL</v>
      </c>
      <c r="M117" s="213">
        <v>42</v>
      </c>
      <c r="N117" s="212" t="s">
        <v>175</v>
      </c>
      <c r="O117" s="225" t="s">
        <v>80</v>
      </c>
      <c r="P117" s="218">
        <v>12.666666666666666</v>
      </c>
      <c r="Q117" s="218">
        <v>12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45USULUTAN</v>
      </c>
      <c r="B118" s="225">
        <v>45</v>
      </c>
      <c r="C118" s="225" t="s">
        <v>260</v>
      </c>
      <c r="D118" s="225" t="s">
        <v>83</v>
      </c>
      <c r="E118" s="244">
        <v>12</v>
      </c>
      <c r="F118" s="244">
        <v>12</v>
      </c>
      <c r="G118" s="244">
        <v>12</v>
      </c>
      <c r="H118" s="244"/>
      <c r="I118" s="244"/>
      <c r="J118" s="244"/>
      <c r="K118" s="225"/>
      <c r="L118" s="56" t="str">
        <f t="shared" si="6"/>
        <v>42SENSUNTEPEQUE</v>
      </c>
      <c r="M118" s="214">
        <v>42</v>
      </c>
      <c r="N118" s="212" t="s">
        <v>182</v>
      </c>
      <c r="O118" s="225" t="s">
        <v>80</v>
      </c>
      <c r="P118" s="218">
        <v>26</v>
      </c>
      <c r="Q118" s="218">
        <v>26</v>
      </c>
      <c r="R118" s="218">
        <v>26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45SANTA ROSA DE LIMA</v>
      </c>
      <c r="B119" s="225">
        <v>45</v>
      </c>
      <c r="C119" s="225" t="s">
        <v>199</v>
      </c>
      <c r="D119" s="225" t="s">
        <v>83</v>
      </c>
      <c r="E119" s="244">
        <v>21</v>
      </c>
      <c r="F119" s="244">
        <v>20</v>
      </c>
      <c r="G119" s="244">
        <v>22</v>
      </c>
      <c r="H119" s="244"/>
      <c r="I119" s="244"/>
      <c r="J119" s="244"/>
      <c r="K119" s="225"/>
      <c r="L119" s="56" t="str">
        <f t="shared" si="6"/>
        <v>43TIENDONA</v>
      </c>
      <c r="M119" s="214">
        <v>43</v>
      </c>
      <c r="N119" s="212" t="s">
        <v>191</v>
      </c>
      <c r="O119" s="225" t="s">
        <v>81</v>
      </c>
      <c r="P119" s="218">
        <v>23</v>
      </c>
      <c r="Q119" s="218">
        <v>23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25">
        <v>46</v>
      </c>
      <c r="C120" s="225" t="s">
        <v>191</v>
      </c>
      <c r="D120" s="225" t="s">
        <v>84</v>
      </c>
      <c r="E120" s="244">
        <v>7.4</v>
      </c>
      <c r="F120" s="244">
        <v>7</v>
      </c>
      <c r="G120" s="244">
        <v>8</v>
      </c>
      <c r="H120" s="244"/>
      <c r="I120" s="244"/>
      <c r="J120" s="244"/>
      <c r="K120" s="225"/>
      <c r="L120" s="56" t="str">
        <f t="shared" si="6"/>
        <v>44TIENDONA</v>
      </c>
      <c r="M120" s="214">
        <v>44</v>
      </c>
      <c r="N120" s="212" t="s">
        <v>191</v>
      </c>
      <c r="O120" s="225" t="s">
        <v>82</v>
      </c>
      <c r="P120" s="218">
        <v>16</v>
      </c>
      <c r="Q120" s="218">
        <v>16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46USULUTAN</v>
      </c>
      <c r="B121" s="225">
        <v>46</v>
      </c>
      <c r="C121" s="225" t="s">
        <v>260</v>
      </c>
      <c r="D121" s="225" t="s">
        <v>84</v>
      </c>
      <c r="E121" s="244">
        <v>9</v>
      </c>
      <c r="F121" s="244">
        <v>8</v>
      </c>
      <c r="G121" s="244">
        <v>10</v>
      </c>
      <c r="H121" s="244"/>
      <c r="I121" s="244"/>
      <c r="J121" s="244"/>
      <c r="K121" s="225"/>
      <c r="L121" s="56" t="str">
        <f t="shared" si="6"/>
        <v>44SANTA ANA</v>
      </c>
      <c r="M121" s="213">
        <v>44</v>
      </c>
      <c r="N121" s="212" t="s">
        <v>173</v>
      </c>
      <c r="O121" s="225" t="s">
        <v>82</v>
      </c>
      <c r="P121" s="218">
        <v>17</v>
      </c>
      <c r="Q121" s="218">
        <v>17</v>
      </c>
      <c r="R121" s="218">
        <v>17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46SANTA ROSA DE LIMA</v>
      </c>
      <c r="B122" s="225">
        <v>46</v>
      </c>
      <c r="C122" s="225" t="s">
        <v>199</v>
      </c>
      <c r="D122" s="225" t="s">
        <v>84</v>
      </c>
      <c r="E122" s="244">
        <v>10</v>
      </c>
      <c r="F122" s="244">
        <v>10</v>
      </c>
      <c r="G122" s="244">
        <v>10</v>
      </c>
      <c r="H122" s="244"/>
      <c r="I122" s="244"/>
      <c r="J122" s="244"/>
      <c r="K122" s="225"/>
      <c r="L122" s="56" t="str">
        <f t="shared" si="6"/>
        <v>45TIENDONA</v>
      </c>
      <c r="M122" s="214">
        <v>45</v>
      </c>
      <c r="N122" s="212" t="s">
        <v>191</v>
      </c>
      <c r="O122" s="225" t="s">
        <v>83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25">
        <v>47</v>
      </c>
      <c r="C123" s="225" t="s">
        <v>191</v>
      </c>
      <c r="D123" s="225" t="s">
        <v>85</v>
      </c>
      <c r="E123" s="244">
        <v>17.666666666666668</v>
      </c>
      <c r="F123" s="244">
        <v>17</v>
      </c>
      <c r="G123" s="244">
        <v>18</v>
      </c>
      <c r="H123" s="244"/>
      <c r="I123" s="244"/>
      <c r="J123" s="244"/>
      <c r="K123" s="225"/>
      <c r="L123" s="56" t="str">
        <f t="shared" si="6"/>
        <v>45SANTA ANA</v>
      </c>
      <c r="M123" s="214">
        <v>45</v>
      </c>
      <c r="N123" s="212" t="s">
        <v>173</v>
      </c>
      <c r="O123" s="225" t="s">
        <v>83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25">
        <v>48</v>
      </c>
      <c r="C124" s="225" t="s">
        <v>191</v>
      </c>
      <c r="D124" s="225" t="s">
        <v>86</v>
      </c>
      <c r="E124" s="244">
        <v>120</v>
      </c>
      <c r="F124" s="244">
        <v>120</v>
      </c>
      <c r="G124" s="244">
        <v>120</v>
      </c>
      <c r="H124" s="244"/>
      <c r="I124" s="244"/>
      <c r="J124" s="244"/>
      <c r="K124" s="225"/>
      <c r="L124" s="56" t="str">
        <f t="shared" si="6"/>
        <v>45SENSUNTEPEQUE</v>
      </c>
      <c r="M124" s="213">
        <v>45</v>
      </c>
      <c r="N124" s="212" t="s">
        <v>182</v>
      </c>
      <c r="O124" s="225" t="s">
        <v>83</v>
      </c>
      <c r="P124" s="218">
        <v>15</v>
      </c>
      <c r="Q124" s="218">
        <v>15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25">
        <v>49</v>
      </c>
      <c r="C125" s="225" t="s">
        <v>191</v>
      </c>
      <c r="D125" s="225" t="s">
        <v>86</v>
      </c>
      <c r="E125" s="244">
        <v>11.6</v>
      </c>
      <c r="F125" s="244">
        <v>11</v>
      </c>
      <c r="G125" s="244">
        <v>12</v>
      </c>
      <c r="H125" s="244"/>
      <c r="I125" s="244"/>
      <c r="J125" s="244"/>
      <c r="K125" s="225"/>
      <c r="L125" s="56" t="str">
        <f t="shared" si="6"/>
        <v>46TIENDONA</v>
      </c>
      <c r="M125" s="213">
        <v>46</v>
      </c>
      <c r="N125" s="212" t="s">
        <v>191</v>
      </c>
      <c r="O125" s="225" t="s">
        <v>84</v>
      </c>
      <c r="P125" s="218">
        <v>7.25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49SONSONATE</v>
      </c>
      <c r="B126" s="225">
        <v>49</v>
      </c>
      <c r="C126" s="225" t="s">
        <v>176</v>
      </c>
      <c r="D126" s="225" t="s">
        <v>86</v>
      </c>
      <c r="E126" s="244">
        <v>15</v>
      </c>
      <c r="F126" s="244">
        <v>15</v>
      </c>
      <c r="G126" s="244">
        <v>15</v>
      </c>
      <c r="H126" s="244"/>
      <c r="I126" s="244"/>
      <c r="J126" s="244"/>
      <c r="K126" s="225"/>
      <c r="L126" s="56" t="str">
        <f t="shared" si="6"/>
        <v>46SAN MIGUEL</v>
      </c>
      <c r="M126" s="213">
        <v>46</v>
      </c>
      <c r="N126" s="212" t="s">
        <v>175</v>
      </c>
      <c r="O126" s="225" t="s">
        <v>84</v>
      </c>
      <c r="P126" s="218">
        <v>9.5</v>
      </c>
      <c r="Q126" s="218">
        <v>9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49USULUTAN</v>
      </c>
      <c r="B127" s="225">
        <v>49</v>
      </c>
      <c r="C127" s="225" t="s">
        <v>260</v>
      </c>
      <c r="D127" s="225" t="s">
        <v>86</v>
      </c>
      <c r="E127" s="244">
        <v>15.333333333333334</v>
      </c>
      <c r="F127" s="244">
        <v>14</v>
      </c>
      <c r="G127" s="244">
        <v>16</v>
      </c>
      <c r="H127" s="244"/>
      <c r="I127" s="244"/>
      <c r="J127" s="244"/>
      <c r="K127" s="225"/>
      <c r="L127" s="56" t="str">
        <f t="shared" si="6"/>
        <v>47TIENDONA</v>
      </c>
      <c r="M127" s="214">
        <v>47</v>
      </c>
      <c r="N127" s="212" t="s">
        <v>191</v>
      </c>
      <c r="O127" s="225" t="s">
        <v>85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ROSA DE LIMA</v>
      </c>
      <c r="B128" s="225">
        <v>49</v>
      </c>
      <c r="C128" s="225" t="s">
        <v>199</v>
      </c>
      <c r="D128" s="225" t="s">
        <v>86</v>
      </c>
      <c r="E128" s="244">
        <v>14</v>
      </c>
      <c r="F128" s="244">
        <v>14</v>
      </c>
      <c r="G128" s="244">
        <v>14</v>
      </c>
      <c r="H128" s="244"/>
      <c r="I128" s="244"/>
      <c r="J128" s="244"/>
      <c r="K128" s="225"/>
      <c r="L128" s="56" t="str">
        <f t="shared" si="6"/>
        <v>48TIENDONA</v>
      </c>
      <c r="M128" s="214">
        <v>48</v>
      </c>
      <c r="N128" s="212" t="s">
        <v>191</v>
      </c>
      <c r="O128" s="225" t="s">
        <v>86</v>
      </c>
      <c r="P128" s="218">
        <v>120</v>
      </c>
      <c r="Q128" s="218">
        <v>120</v>
      </c>
      <c r="R128" s="218">
        <v>120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25">
        <v>50</v>
      </c>
      <c r="C129" s="225" t="s">
        <v>191</v>
      </c>
      <c r="D129" s="225" t="s">
        <v>87</v>
      </c>
      <c r="E129" s="244">
        <v>80</v>
      </c>
      <c r="F129" s="244">
        <v>80</v>
      </c>
      <c r="G129" s="244">
        <v>80</v>
      </c>
      <c r="H129" s="244"/>
      <c r="I129" s="244"/>
      <c r="J129" s="244"/>
      <c r="K129" s="225"/>
      <c r="L129" s="56" t="str">
        <f t="shared" si="6"/>
        <v>49TIENDONA</v>
      </c>
      <c r="M129" s="214">
        <v>49</v>
      </c>
      <c r="N129" s="212" t="s">
        <v>191</v>
      </c>
      <c r="O129" s="225" t="s">
        <v>86</v>
      </c>
      <c r="P129" s="218">
        <v>11.8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25">
        <v>51</v>
      </c>
      <c r="C130" s="225" t="s">
        <v>191</v>
      </c>
      <c r="D130" s="225" t="s">
        <v>87</v>
      </c>
      <c r="E130" s="244">
        <v>9.6</v>
      </c>
      <c r="F130" s="244">
        <v>9</v>
      </c>
      <c r="G130" s="244">
        <v>10</v>
      </c>
      <c r="H130" s="244"/>
      <c r="I130" s="244"/>
      <c r="J130" s="244"/>
      <c r="K130" s="225"/>
      <c r="L130" s="56" t="str">
        <f t="shared" si="6"/>
        <v>49SANTA ANA</v>
      </c>
      <c r="M130" s="213">
        <v>49</v>
      </c>
      <c r="N130" s="212" t="s">
        <v>173</v>
      </c>
      <c r="O130" s="225" t="s">
        <v>86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25">
        <v>52</v>
      </c>
      <c r="C131" s="225" t="s">
        <v>191</v>
      </c>
      <c r="D131" s="225" t="s">
        <v>88</v>
      </c>
      <c r="E131" s="244">
        <v>175</v>
      </c>
      <c r="F131" s="244">
        <v>175</v>
      </c>
      <c r="G131" s="244">
        <v>175</v>
      </c>
      <c r="H131" s="244"/>
      <c r="I131" s="244"/>
      <c r="J131" s="244"/>
      <c r="K131" s="225"/>
      <c r="L131" s="56" t="str">
        <f t="shared" si="6"/>
        <v>49SAN MIGUEL</v>
      </c>
      <c r="M131" s="213">
        <v>49</v>
      </c>
      <c r="N131" s="212" t="s">
        <v>175</v>
      </c>
      <c r="O131" s="225" t="s">
        <v>86</v>
      </c>
      <c r="P131" s="218">
        <v>13.25</v>
      </c>
      <c r="Q131" s="218">
        <v>12</v>
      </c>
      <c r="R131" s="218">
        <v>14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52SONSONATE</v>
      </c>
      <c r="B132" s="225">
        <v>52</v>
      </c>
      <c r="C132" s="225" t="s">
        <v>176</v>
      </c>
      <c r="D132" s="225" t="s">
        <v>88</v>
      </c>
      <c r="E132" s="244">
        <v>140</v>
      </c>
      <c r="F132" s="244">
        <v>140</v>
      </c>
      <c r="G132" s="244">
        <v>140</v>
      </c>
      <c r="H132" s="244"/>
      <c r="I132" s="244"/>
      <c r="J132" s="244"/>
      <c r="K132" s="225"/>
      <c r="L132" s="56" t="str">
        <f t="shared" si="6"/>
        <v>49SENSUNTEPEQUE</v>
      </c>
      <c r="M132" s="213">
        <v>49</v>
      </c>
      <c r="N132" s="212" t="s">
        <v>182</v>
      </c>
      <c r="O132" s="225" t="s">
        <v>86</v>
      </c>
      <c r="P132" s="218">
        <v>15</v>
      </c>
      <c r="Q132" s="218">
        <v>14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52USULUTAN</v>
      </c>
      <c r="B133" s="225">
        <v>52</v>
      </c>
      <c r="C133" s="225" t="s">
        <v>260</v>
      </c>
      <c r="D133" s="225" t="s">
        <v>88</v>
      </c>
      <c r="E133" s="244">
        <v>120</v>
      </c>
      <c r="F133" s="244">
        <v>120</v>
      </c>
      <c r="G133" s="244">
        <v>120</v>
      </c>
      <c r="H133" s="244"/>
      <c r="I133" s="244"/>
      <c r="J133" s="244"/>
      <c r="K133" s="225"/>
      <c r="L133" s="56" t="str">
        <f t="shared" si="6"/>
        <v>50TIENDONA</v>
      </c>
      <c r="M133" s="214">
        <v>50</v>
      </c>
      <c r="N133" s="212" t="s">
        <v>191</v>
      </c>
      <c r="O133" s="225" t="s">
        <v>87</v>
      </c>
      <c r="P133" s="218">
        <v>80</v>
      </c>
      <c r="Q133" s="218">
        <v>80</v>
      </c>
      <c r="R133" s="218">
        <v>80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52SANTA ROSA DE LIMA</v>
      </c>
      <c r="B134" s="225">
        <v>52</v>
      </c>
      <c r="C134" s="225" t="s">
        <v>199</v>
      </c>
      <c r="D134" s="225" t="s">
        <v>88</v>
      </c>
      <c r="E134" s="244">
        <v>200</v>
      </c>
      <c r="F134" s="244">
        <v>200</v>
      </c>
      <c r="G134" s="244">
        <v>200</v>
      </c>
      <c r="H134" s="244"/>
      <c r="I134" s="244"/>
      <c r="J134" s="244"/>
      <c r="K134" s="225"/>
      <c r="L134" s="56" t="str">
        <f t="shared" si="6"/>
        <v>51TIENDONA</v>
      </c>
      <c r="M134" s="214">
        <v>51</v>
      </c>
      <c r="N134" s="212" t="s">
        <v>191</v>
      </c>
      <c r="O134" s="225" t="s">
        <v>87</v>
      </c>
      <c r="P134" s="218">
        <v>9.8000000000000007</v>
      </c>
      <c r="Q134" s="218">
        <v>9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25">
        <v>53</v>
      </c>
      <c r="C135" s="225" t="s">
        <v>191</v>
      </c>
      <c r="D135" s="225" t="s">
        <v>89</v>
      </c>
      <c r="E135" s="244">
        <v>100</v>
      </c>
      <c r="F135" s="244">
        <v>100</v>
      </c>
      <c r="G135" s="244">
        <v>100</v>
      </c>
      <c r="H135" s="244"/>
      <c r="I135" s="244"/>
      <c r="J135" s="244"/>
      <c r="K135" s="225"/>
      <c r="L135" s="56" t="str">
        <f t="shared" ref="L135:L198" si="9">+M135&amp;N135</f>
        <v>51SENSUNTEPEQUE</v>
      </c>
      <c r="M135" s="213">
        <v>51</v>
      </c>
      <c r="N135" s="212" t="s">
        <v>182</v>
      </c>
      <c r="O135" s="225" t="s">
        <v>87</v>
      </c>
      <c r="P135" s="218">
        <v>13</v>
      </c>
      <c r="Q135" s="218">
        <v>13</v>
      </c>
      <c r="R135" s="218">
        <v>13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53USULUTAN</v>
      </c>
      <c r="B136" s="225">
        <v>53</v>
      </c>
      <c r="C136" s="225" t="s">
        <v>260</v>
      </c>
      <c r="D136" s="225" t="s">
        <v>89</v>
      </c>
      <c r="E136" s="244">
        <v>90</v>
      </c>
      <c r="F136" s="244">
        <v>90</v>
      </c>
      <c r="G136" s="244">
        <v>90</v>
      </c>
      <c r="H136" s="244"/>
      <c r="I136" s="244"/>
      <c r="J136" s="244"/>
      <c r="K136" s="225"/>
      <c r="L136" s="56" t="str">
        <f t="shared" si="9"/>
        <v>52TIENDONA</v>
      </c>
      <c r="M136" s="214">
        <v>52</v>
      </c>
      <c r="N136" s="212" t="s">
        <v>191</v>
      </c>
      <c r="O136" s="225" t="s">
        <v>88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53SANTA ROSA DE LIMA</v>
      </c>
      <c r="B137" s="225">
        <v>53</v>
      </c>
      <c r="C137" s="225" t="s">
        <v>199</v>
      </c>
      <c r="D137" s="225" t="s">
        <v>89</v>
      </c>
      <c r="E137" s="244">
        <v>170</v>
      </c>
      <c r="F137" s="244">
        <v>170</v>
      </c>
      <c r="G137" s="244">
        <v>170</v>
      </c>
      <c r="H137" s="244"/>
      <c r="I137" s="244"/>
      <c r="J137" s="244"/>
      <c r="K137" s="225"/>
      <c r="L137" s="56" t="str">
        <f t="shared" si="9"/>
        <v>52SAN MIGUEL</v>
      </c>
      <c r="M137" s="213">
        <v>52</v>
      </c>
      <c r="N137" s="212" t="s">
        <v>175</v>
      </c>
      <c r="O137" s="225" t="s">
        <v>88</v>
      </c>
      <c r="P137" s="218">
        <v>180</v>
      </c>
      <c r="Q137" s="218">
        <v>175</v>
      </c>
      <c r="R137" s="218">
        <v>185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25">
        <v>54</v>
      </c>
      <c r="C138" s="225" t="s">
        <v>191</v>
      </c>
      <c r="D138" s="225" t="s">
        <v>90</v>
      </c>
      <c r="E138" s="244">
        <v>12.166666666666666</v>
      </c>
      <c r="F138" s="244">
        <v>11</v>
      </c>
      <c r="G138" s="244">
        <v>13</v>
      </c>
      <c r="H138" s="244"/>
      <c r="I138" s="244"/>
      <c r="J138" s="244"/>
      <c r="K138" s="225"/>
      <c r="L138" s="56" t="str">
        <f t="shared" si="9"/>
        <v>52SENSUNTEPEQUE</v>
      </c>
      <c r="M138" s="214">
        <v>52</v>
      </c>
      <c r="N138" s="212" t="s">
        <v>182</v>
      </c>
      <c r="O138" s="225" t="s">
        <v>88</v>
      </c>
      <c r="P138" s="218">
        <v>160</v>
      </c>
      <c r="Q138" s="218">
        <v>160</v>
      </c>
      <c r="R138" s="218">
        <v>160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25">
        <v>56</v>
      </c>
      <c r="C139" s="225" t="s">
        <v>191</v>
      </c>
      <c r="D139" s="225" t="s">
        <v>91</v>
      </c>
      <c r="E139" s="244">
        <v>14.166666666666666</v>
      </c>
      <c r="F139" s="244">
        <v>13</v>
      </c>
      <c r="G139" s="244">
        <v>15</v>
      </c>
      <c r="H139" s="244"/>
      <c r="I139" s="244"/>
      <c r="J139" s="244"/>
      <c r="K139" s="225"/>
      <c r="L139" s="56" t="str">
        <f t="shared" si="9"/>
        <v>53TIENDONA</v>
      </c>
      <c r="M139" s="213">
        <v>53</v>
      </c>
      <c r="N139" s="212" t="s">
        <v>191</v>
      </c>
      <c r="O139" s="225" t="s">
        <v>89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56SONSONATE</v>
      </c>
      <c r="B140" s="225">
        <v>56</v>
      </c>
      <c r="C140" s="225" t="s">
        <v>176</v>
      </c>
      <c r="D140" s="225" t="s">
        <v>91</v>
      </c>
      <c r="E140" s="244">
        <v>15</v>
      </c>
      <c r="F140" s="244">
        <v>15</v>
      </c>
      <c r="G140" s="244">
        <v>15</v>
      </c>
      <c r="H140" s="244"/>
      <c r="I140" s="244"/>
      <c r="J140" s="244"/>
      <c r="K140" s="225"/>
      <c r="L140" s="56" t="str">
        <f t="shared" si="9"/>
        <v>53SAN MIGUEL</v>
      </c>
      <c r="M140" s="213">
        <v>53</v>
      </c>
      <c r="N140" s="212" t="s">
        <v>175</v>
      </c>
      <c r="O140" s="225" t="s">
        <v>89</v>
      </c>
      <c r="P140" s="218">
        <v>125</v>
      </c>
      <c r="Q140" s="218">
        <v>125</v>
      </c>
      <c r="R140" s="218">
        <v>125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56USULUTAN</v>
      </c>
      <c r="B141" s="225">
        <v>56</v>
      </c>
      <c r="C141" s="225" t="s">
        <v>260</v>
      </c>
      <c r="D141" s="225" t="s">
        <v>91</v>
      </c>
      <c r="E141" s="244">
        <v>16.333333333333332</v>
      </c>
      <c r="F141" s="244">
        <v>15</v>
      </c>
      <c r="G141" s="244">
        <v>18</v>
      </c>
      <c r="H141" s="244"/>
      <c r="I141" s="244"/>
      <c r="J141" s="244"/>
      <c r="K141" s="225"/>
      <c r="L141" s="56" t="str">
        <f t="shared" si="9"/>
        <v>54TIENDONA</v>
      </c>
      <c r="M141" s="214">
        <v>54</v>
      </c>
      <c r="N141" s="212" t="s">
        <v>191</v>
      </c>
      <c r="O141" s="225" t="s">
        <v>90</v>
      </c>
      <c r="P141" s="218">
        <v>11.5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ROSA DE LIMA</v>
      </c>
      <c r="B142" s="225">
        <v>56</v>
      </c>
      <c r="C142" s="225" t="s">
        <v>199</v>
      </c>
      <c r="D142" s="225" t="s">
        <v>91</v>
      </c>
      <c r="E142" s="244">
        <v>17</v>
      </c>
      <c r="F142" s="244">
        <v>17</v>
      </c>
      <c r="G142" s="244">
        <v>17</v>
      </c>
      <c r="H142" s="244"/>
      <c r="I142" s="244"/>
      <c r="J142" s="244"/>
      <c r="K142" s="225"/>
      <c r="L142" s="56" t="str">
        <f t="shared" si="9"/>
        <v>54SENSUNTEPEQUE</v>
      </c>
      <c r="M142" s="214">
        <v>54</v>
      </c>
      <c r="N142" s="212" t="s">
        <v>182</v>
      </c>
      <c r="O142" s="225" t="s">
        <v>90</v>
      </c>
      <c r="P142" s="218">
        <v>13</v>
      </c>
      <c r="Q142" s="218">
        <v>13</v>
      </c>
      <c r="R142" s="218">
        <v>13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25">
        <v>57</v>
      </c>
      <c r="C143" s="225" t="s">
        <v>191</v>
      </c>
      <c r="D143" s="225" t="s">
        <v>92</v>
      </c>
      <c r="E143" s="244">
        <v>25</v>
      </c>
      <c r="F143" s="244">
        <v>25</v>
      </c>
      <c r="G143" s="244">
        <v>25</v>
      </c>
      <c r="H143" s="244"/>
      <c r="I143" s="244"/>
      <c r="J143" s="244"/>
      <c r="K143" s="225"/>
      <c r="L143" s="56" t="str">
        <f t="shared" si="9"/>
        <v>56TIENDONA</v>
      </c>
      <c r="M143" s="214">
        <v>56</v>
      </c>
      <c r="N143" s="212" t="s">
        <v>191</v>
      </c>
      <c r="O143" s="225" t="s">
        <v>91</v>
      </c>
      <c r="P143" s="218">
        <v>13.5</v>
      </c>
      <c r="Q143" s="218">
        <v>12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57SONSONATE</v>
      </c>
      <c r="B144" s="225">
        <v>57</v>
      </c>
      <c r="C144" s="225" t="s">
        <v>176</v>
      </c>
      <c r="D144" s="225" t="s">
        <v>92</v>
      </c>
      <c r="E144" s="244">
        <v>18</v>
      </c>
      <c r="F144" s="244">
        <v>18</v>
      </c>
      <c r="G144" s="244">
        <v>18</v>
      </c>
      <c r="H144" s="244"/>
      <c r="I144" s="244"/>
      <c r="J144" s="244"/>
      <c r="K144" s="225"/>
      <c r="L144" s="56" t="str">
        <f t="shared" si="9"/>
        <v>56SANTA ANA</v>
      </c>
      <c r="M144" s="213">
        <v>56</v>
      </c>
      <c r="N144" s="212" t="s">
        <v>173</v>
      </c>
      <c r="O144" s="225" t="s">
        <v>91</v>
      </c>
      <c r="P144" s="218">
        <v>15.333333333333334</v>
      </c>
      <c r="Q144" s="218">
        <v>15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57SANTA ROSA DE LIMA</v>
      </c>
      <c r="B145" s="225">
        <v>57</v>
      </c>
      <c r="C145" s="225" t="s">
        <v>199</v>
      </c>
      <c r="D145" s="225" t="s">
        <v>92</v>
      </c>
      <c r="E145" s="244">
        <v>22</v>
      </c>
      <c r="F145" s="244">
        <v>22</v>
      </c>
      <c r="G145" s="244">
        <v>22</v>
      </c>
      <c r="H145" s="244"/>
      <c r="I145" s="244"/>
      <c r="J145" s="244"/>
      <c r="K145" s="225"/>
      <c r="L145" s="56" t="str">
        <f t="shared" si="9"/>
        <v>56SAN MIGUEL</v>
      </c>
      <c r="M145" s="214">
        <v>56</v>
      </c>
      <c r="N145" s="212" t="s">
        <v>175</v>
      </c>
      <c r="O145" s="225" t="s">
        <v>91</v>
      </c>
      <c r="P145" s="218">
        <v>15</v>
      </c>
      <c r="Q145" s="218">
        <v>12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25">
        <v>58</v>
      </c>
      <c r="C146" s="225" t="s">
        <v>191</v>
      </c>
      <c r="D146" s="225" t="s">
        <v>93</v>
      </c>
      <c r="E146" s="244">
        <v>16.625</v>
      </c>
      <c r="F146" s="244">
        <v>16</v>
      </c>
      <c r="G146" s="244">
        <v>17</v>
      </c>
      <c r="H146" s="244"/>
      <c r="I146" s="244"/>
      <c r="J146" s="244"/>
      <c r="K146" s="225"/>
      <c r="L146" s="56" t="str">
        <f t="shared" si="9"/>
        <v>56SENSUNTEPEQUE</v>
      </c>
      <c r="M146" s="213">
        <v>56</v>
      </c>
      <c r="N146" s="212" t="s">
        <v>182</v>
      </c>
      <c r="O146" s="225" t="s">
        <v>91</v>
      </c>
      <c r="P146" s="218">
        <v>16</v>
      </c>
      <c r="Q146" s="218">
        <v>16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58USULUTAN</v>
      </c>
      <c r="B147" s="225">
        <v>58</v>
      </c>
      <c r="C147" s="225" t="s">
        <v>260</v>
      </c>
      <c r="D147" s="225" t="s">
        <v>93</v>
      </c>
      <c r="E147" s="244">
        <v>22</v>
      </c>
      <c r="F147" s="244">
        <v>22</v>
      </c>
      <c r="G147" s="244">
        <v>22</v>
      </c>
      <c r="H147" s="244"/>
      <c r="I147" s="244"/>
      <c r="J147" s="244"/>
      <c r="K147" s="225"/>
      <c r="L147" s="56" t="str">
        <f t="shared" si="9"/>
        <v>57TIENDONA</v>
      </c>
      <c r="M147" s="214">
        <v>57</v>
      </c>
      <c r="N147" s="212" t="s">
        <v>191</v>
      </c>
      <c r="O147" s="225" t="s">
        <v>92</v>
      </c>
      <c r="P147" s="218">
        <v>25</v>
      </c>
      <c r="Q147" s="218">
        <v>25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ROSA DE LIMA</v>
      </c>
      <c r="B148" s="225">
        <v>58</v>
      </c>
      <c r="C148" s="225" t="s">
        <v>199</v>
      </c>
      <c r="D148" s="225" t="s">
        <v>93</v>
      </c>
      <c r="E148" s="244">
        <v>23</v>
      </c>
      <c r="F148" s="244">
        <v>22</v>
      </c>
      <c r="G148" s="244">
        <v>24</v>
      </c>
      <c r="H148" s="244"/>
      <c r="I148" s="244"/>
      <c r="J148" s="244"/>
      <c r="K148" s="225"/>
      <c r="L148" s="56" t="str">
        <f t="shared" si="9"/>
        <v>57SAN MIGUEL</v>
      </c>
      <c r="M148" s="214">
        <v>57</v>
      </c>
      <c r="N148" s="212" t="s">
        <v>175</v>
      </c>
      <c r="O148" s="225" t="s">
        <v>92</v>
      </c>
      <c r="P148" s="218">
        <v>21.333333333333332</v>
      </c>
      <c r="Q148" s="218">
        <v>21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25">
        <v>59</v>
      </c>
      <c r="C149" s="225" t="s">
        <v>191</v>
      </c>
      <c r="D149" s="225" t="s">
        <v>94</v>
      </c>
      <c r="E149" s="244">
        <v>8</v>
      </c>
      <c r="F149" s="244">
        <v>8</v>
      </c>
      <c r="G149" s="244">
        <v>8</v>
      </c>
      <c r="H149" s="244"/>
      <c r="I149" s="244"/>
      <c r="J149" s="244"/>
      <c r="K149" s="225"/>
      <c r="L149" s="56" t="str">
        <f t="shared" si="9"/>
        <v>58TIENDONA</v>
      </c>
      <c r="M149" s="214">
        <v>58</v>
      </c>
      <c r="N149" s="212" t="s">
        <v>191</v>
      </c>
      <c r="O149" s="225" t="s">
        <v>93</v>
      </c>
      <c r="P149" s="218">
        <v>16.5</v>
      </c>
      <c r="Q149" s="218">
        <v>16</v>
      </c>
      <c r="R149" s="218">
        <v>17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59USULUTAN</v>
      </c>
      <c r="B150" s="225">
        <v>59</v>
      </c>
      <c r="C150" s="225" t="s">
        <v>260</v>
      </c>
      <c r="D150" s="225" t="s">
        <v>94</v>
      </c>
      <c r="E150" s="244">
        <v>9</v>
      </c>
      <c r="F150" s="244">
        <v>9</v>
      </c>
      <c r="G150" s="244">
        <v>9</v>
      </c>
      <c r="H150" s="244"/>
      <c r="I150" s="244"/>
      <c r="J150" s="244"/>
      <c r="K150" s="225"/>
      <c r="L150" s="56" t="str">
        <f t="shared" si="9"/>
        <v>58SANTA ANA</v>
      </c>
      <c r="M150" s="213">
        <v>58</v>
      </c>
      <c r="N150" s="212" t="s">
        <v>173</v>
      </c>
      <c r="O150" s="225" t="s">
        <v>93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59SANTA ROSA DE LIMA</v>
      </c>
      <c r="B151" s="225">
        <v>59</v>
      </c>
      <c r="C151" s="225" t="s">
        <v>199</v>
      </c>
      <c r="D151" s="225" t="s">
        <v>94</v>
      </c>
      <c r="E151" s="244">
        <v>14</v>
      </c>
      <c r="F151" s="244">
        <v>12</v>
      </c>
      <c r="G151" s="244">
        <v>16</v>
      </c>
      <c r="H151" s="244"/>
      <c r="I151" s="244"/>
      <c r="J151" s="244"/>
      <c r="K151" s="225"/>
      <c r="L151" s="56" t="str">
        <f t="shared" si="9"/>
        <v>58SAN MIGUEL</v>
      </c>
      <c r="M151" s="214">
        <v>58</v>
      </c>
      <c r="N151" s="212" t="s">
        <v>175</v>
      </c>
      <c r="O151" s="225" t="s">
        <v>93</v>
      </c>
      <c r="P151" s="218">
        <v>19.666666666666668</v>
      </c>
      <c r="Q151" s="218">
        <v>18</v>
      </c>
      <c r="R151" s="218">
        <v>21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25">
        <v>62</v>
      </c>
      <c r="C152" s="225" t="s">
        <v>191</v>
      </c>
      <c r="D152" s="225" t="s">
        <v>96</v>
      </c>
      <c r="E152" s="244">
        <v>29.75</v>
      </c>
      <c r="F152" s="244">
        <v>29</v>
      </c>
      <c r="G152" s="244">
        <v>30</v>
      </c>
      <c r="H152" s="244"/>
      <c r="I152" s="244"/>
      <c r="J152" s="244"/>
      <c r="K152" s="225"/>
      <c r="L152" s="56" t="str">
        <f t="shared" si="9"/>
        <v>59TIENDONA</v>
      </c>
      <c r="M152" s="214">
        <v>59</v>
      </c>
      <c r="N152" s="212" t="s">
        <v>191</v>
      </c>
      <c r="O152" s="225" t="s">
        <v>94</v>
      </c>
      <c r="P152" s="218">
        <v>7.75</v>
      </c>
      <c r="Q152" s="218">
        <v>7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62SANTA ROSA DE LIMA</v>
      </c>
      <c r="B153" s="225">
        <v>62</v>
      </c>
      <c r="C153" s="225" t="s">
        <v>199</v>
      </c>
      <c r="D153" s="225" t="s">
        <v>96</v>
      </c>
      <c r="E153" s="244">
        <v>38</v>
      </c>
      <c r="F153" s="244">
        <v>38</v>
      </c>
      <c r="G153" s="244">
        <v>38</v>
      </c>
      <c r="H153" s="244"/>
      <c r="I153" s="244"/>
      <c r="J153" s="244"/>
      <c r="K153" s="225"/>
      <c r="L153" s="56" t="str">
        <f t="shared" si="9"/>
        <v>59SAN MIGUEL</v>
      </c>
      <c r="M153" s="213">
        <v>59</v>
      </c>
      <c r="N153" s="212" t="s">
        <v>175</v>
      </c>
      <c r="O153" s="225" t="s">
        <v>94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25">
        <v>63</v>
      </c>
      <c r="C154" s="225" t="s">
        <v>191</v>
      </c>
      <c r="D154" s="225" t="s">
        <v>97</v>
      </c>
      <c r="E154" s="244">
        <v>27.75</v>
      </c>
      <c r="F154" s="244">
        <v>27</v>
      </c>
      <c r="G154" s="244">
        <v>28</v>
      </c>
      <c r="H154" s="244"/>
      <c r="I154" s="244"/>
      <c r="J154" s="244"/>
      <c r="K154" s="225"/>
      <c r="L154" s="56" t="str">
        <f t="shared" si="9"/>
        <v>59SENSUNTEPEQUE</v>
      </c>
      <c r="M154" s="214">
        <v>59</v>
      </c>
      <c r="N154" s="212" t="s">
        <v>182</v>
      </c>
      <c r="O154" s="225" t="s">
        <v>94</v>
      </c>
      <c r="P154" s="218">
        <v>12</v>
      </c>
      <c r="Q154" s="218">
        <v>11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63SONSONATE</v>
      </c>
      <c r="B155" s="225">
        <v>63</v>
      </c>
      <c r="C155" s="225" t="s">
        <v>176</v>
      </c>
      <c r="D155" s="225" t="s">
        <v>97</v>
      </c>
      <c r="E155" s="244">
        <v>26</v>
      </c>
      <c r="F155" s="244">
        <v>26</v>
      </c>
      <c r="G155" s="244">
        <v>26</v>
      </c>
      <c r="H155" s="244"/>
      <c r="I155" s="244"/>
      <c r="J155" s="244"/>
      <c r="K155" s="225"/>
      <c r="L155" s="56" t="str">
        <f t="shared" si="9"/>
        <v>62TIENDONA</v>
      </c>
      <c r="M155" s="214">
        <v>62</v>
      </c>
      <c r="N155" s="212" t="s">
        <v>191</v>
      </c>
      <c r="O155" s="225" t="s">
        <v>96</v>
      </c>
      <c r="P155" s="218">
        <v>29.75</v>
      </c>
      <c r="Q155" s="218">
        <v>29</v>
      </c>
      <c r="R155" s="218">
        <v>30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63USULUTAN</v>
      </c>
      <c r="B156" s="225">
        <v>63</v>
      </c>
      <c r="C156" s="225" t="s">
        <v>260</v>
      </c>
      <c r="D156" s="225" t="s">
        <v>97</v>
      </c>
      <c r="E156" s="244">
        <v>29.666666666666668</v>
      </c>
      <c r="F156" s="244">
        <v>29</v>
      </c>
      <c r="G156" s="244">
        <v>30</v>
      </c>
      <c r="H156" s="244"/>
      <c r="I156" s="244"/>
      <c r="J156" s="244"/>
      <c r="K156" s="225"/>
      <c r="L156" s="56" t="str">
        <f t="shared" si="9"/>
        <v>62SENSUNTEPEQUE</v>
      </c>
      <c r="M156" s="214">
        <v>62</v>
      </c>
      <c r="N156" s="212" t="s">
        <v>182</v>
      </c>
      <c r="O156" s="225" t="s">
        <v>96</v>
      </c>
      <c r="P156" s="218">
        <v>33</v>
      </c>
      <c r="Q156" s="218">
        <v>33</v>
      </c>
      <c r="R156" s="218">
        <v>33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ROSA DE LIMA</v>
      </c>
      <c r="B157" s="225">
        <v>63</v>
      </c>
      <c r="C157" s="225" t="s">
        <v>199</v>
      </c>
      <c r="D157" s="225" t="s">
        <v>97</v>
      </c>
      <c r="E157" s="244">
        <v>30</v>
      </c>
      <c r="F157" s="244">
        <v>30</v>
      </c>
      <c r="G157" s="244">
        <v>30</v>
      </c>
      <c r="H157" s="244"/>
      <c r="I157" s="244"/>
      <c r="J157" s="244"/>
      <c r="K157" s="225"/>
      <c r="L157" s="56" t="str">
        <f t="shared" si="9"/>
        <v>63TIENDONA</v>
      </c>
      <c r="M157" s="213">
        <v>63</v>
      </c>
      <c r="N157" s="212" t="s">
        <v>191</v>
      </c>
      <c r="O157" s="225" t="s">
        <v>97</v>
      </c>
      <c r="P157" s="218">
        <v>27.75</v>
      </c>
      <c r="Q157" s="218">
        <v>27</v>
      </c>
      <c r="R157" s="218">
        <v>28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25">
        <v>64</v>
      </c>
      <c r="C158" s="225" t="s">
        <v>191</v>
      </c>
      <c r="D158" s="225" t="s">
        <v>98</v>
      </c>
      <c r="E158" s="244">
        <v>8.75</v>
      </c>
      <c r="F158" s="244">
        <v>8</v>
      </c>
      <c r="G158" s="244">
        <v>9</v>
      </c>
      <c r="H158" s="244"/>
      <c r="I158" s="244"/>
      <c r="J158" s="244"/>
      <c r="K158" s="225"/>
      <c r="L158" s="56" t="str">
        <f t="shared" si="9"/>
        <v>63SAN MIGUEL</v>
      </c>
      <c r="M158" s="214">
        <v>63</v>
      </c>
      <c r="N158" s="212" t="s">
        <v>175</v>
      </c>
      <c r="O158" s="225" t="s">
        <v>97</v>
      </c>
      <c r="P158" s="218">
        <v>28.8</v>
      </c>
      <c r="Q158" s="218">
        <v>28</v>
      </c>
      <c r="R158" s="218">
        <v>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64SONSONATE</v>
      </c>
      <c r="B159" s="225">
        <v>64</v>
      </c>
      <c r="C159" s="225" t="s">
        <v>176</v>
      </c>
      <c r="D159" s="225" t="s">
        <v>98</v>
      </c>
      <c r="E159" s="244">
        <v>10</v>
      </c>
      <c r="F159" s="244">
        <v>10</v>
      </c>
      <c r="G159" s="244">
        <v>10</v>
      </c>
      <c r="H159" s="244"/>
      <c r="I159" s="244"/>
      <c r="J159" s="244"/>
      <c r="K159" s="225"/>
      <c r="L159" s="56" t="str">
        <f t="shared" si="9"/>
        <v>63SENSUNTEPEQUE</v>
      </c>
      <c r="M159" s="214">
        <v>63</v>
      </c>
      <c r="N159" s="212" t="s">
        <v>182</v>
      </c>
      <c r="O159" s="225" t="s">
        <v>97</v>
      </c>
      <c r="P159" s="218">
        <v>29</v>
      </c>
      <c r="Q159" s="218">
        <v>29</v>
      </c>
      <c r="R159" s="218">
        <v>29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64USULUTAN</v>
      </c>
      <c r="B160" s="225">
        <v>64</v>
      </c>
      <c r="C160" s="225" t="s">
        <v>260</v>
      </c>
      <c r="D160" s="225" t="s">
        <v>98</v>
      </c>
      <c r="E160" s="244">
        <v>11</v>
      </c>
      <c r="F160" s="244">
        <v>10</v>
      </c>
      <c r="G160" s="244">
        <v>12</v>
      </c>
      <c r="H160" s="244"/>
      <c r="I160" s="244"/>
      <c r="J160" s="244"/>
      <c r="K160" s="225"/>
      <c r="L160" s="56" t="str">
        <f t="shared" si="9"/>
        <v>64TIENDONA</v>
      </c>
      <c r="M160" s="214">
        <v>64</v>
      </c>
      <c r="N160" s="212" t="s">
        <v>191</v>
      </c>
      <c r="O160" s="225" t="s">
        <v>98</v>
      </c>
      <c r="P160" s="218">
        <v>9</v>
      </c>
      <c r="Q160" s="218">
        <v>9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64SANTA ROSA DE LIMA</v>
      </c>
      <c r="B161" s="225">
        <v>64</v>
      </c>
      <c r="C161" s="225" t="s">
        <v>199</v>
      </c>
      <c r="D161" s="225" t="s">
        <v>98</v>
      </c>
      <c r="E161" s="244">
        <v>10.5</v>
      </c>
      <c r="F161" s="244">
        <v>10</v>
      </c>
      <c r="G161" s="244">
        <v>11</v>
      </c>
      <c r="H161" s="244"/>
      <c r="I161" s="244"/>
      <c r="J161" s="244"/>
      <c r="K161" s="225"/>
      <c r="L161" s="56" t="str">
        <f t="shared" si="9"/>
        <v>64SAN MIGUEL</v>
      </c>
      <c r="M161" s="213">
        <v>64</v>
      </c>
      <c r="N161" s="212" t="s">
        <v>175</v>
      </c>
      <c r="O161" s="225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25">
        <v>65</v>
      </c>
      <c r="C162" s="225" t="s">
        <v>191</v>
      </c>
      <c r="D162" s="225" t="s">
        <v>98</v>
      </c>
      <c r="E162" s="244">
        <v>8</v>
      </c>
      <c r="F162" s="244">
        <v>8</v>
      </c>
      <c r="G162" s="244">
        <v>8</v>
      </c>
      <c r="H162" s="244"/>
      <c r="I162" s="244"/>
      <c r="J162" s="244"/>
      <c r="K162" s="225"/>
      <c r="L162" s="56" t="str">
        <f t="shared" si="9"/>
        <v>64SENSUNTEPEQUE</v>
      </c>
      <c r="M162" s="214">
        <v>64</v>
      </c>
      <c r="N162" s="212" t="s">
        <v>182</v>
      </c>
      <c r="O162" s="225" t="s">
        <v>98</v>
      </c>
      <c r="P162" s="218">
        <v>13</v>
      </c>
      <c r="Q162" s="218">
        <v>13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65USULUTAN</v>
      </c>
      <c r="B163" s="225">
        <v>65</v>
      </c>
      <c r="C163" s="225" t="s">
        <v>260</v>
      </c>
      <c r="D163" s="225" t="s">
        <v>98</v>
      </c>
      <c r="E163" s="244">
        <v>10</v>
      </c>
      <c r="F163" s="244">
        <v>10</v>
      </c>
      <c r="G163" s="244">
        <v>10</v>
      </c>
      <c r="H163" s="244"/>
      <c r="I163" s="244"/>
      <c r="J163" s="244"/>
      <c r="K163" s="225"/>
      <c r="L163" s="56" t="str">
        <f t="shared" si="9"/>
        <v>65TIENDONA</v>
      </c>
      <c r="M163" s="214">
        <v>65</v>
      </c>
      <c r="N163" s="212" t="s">
        <v>191</v>
      </c>
      <c r="O163" s="225" t="s">
        <v>98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65SANTA ROSA DE LIMA</v>
      </c>
      <c r="B164" s="225">
        <v>65</v>
      </c>
      <c r="C164" s="225" t="s">
        <v>199</v>
      </c>
      <c r="D164" s="225" t="s">
        <v>98</v>
      </c>
      <c r="E164" s="244">
        <v>7.5</v>
      </c>
      <c r="F164" s="244">
        <v>7</v>
      </c>
      <c r="G164" s="244">
        <v>8</v>
      </c>
      <c r="H164" s="244"/>
      <c r="I164" s="244"/>
      <c r="J164" s="244"/>
      <c r="K164" s="225"/>
      <c r="L164" s="56" t="str">
        <f t="shared" si="9"/>
        <v>65SAN MIGUEL</v>
      </c>
      <c r="M164" s="213">
        <v>65</v>
      </c>
      <c r="N164" s="212" t="s">
        <v>175</v>
      </c>
      <c r="O164" s="225" t="s">
        <v>98</v>
      </c>
      <c r="P164" s="218">
        <v>6.75</v>
      </c>
      <c r="Q164" s="218">
        <v>6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25">
        <v>66</v>
      </c>
      <c r="C165" s="225" t="s">
        <v>191</v>
      </c>
      <c r="D165" s="225" t="s">
        <v>99</v>
      </c>
      <c r="E165" s="244">
        <v>50</v>
      </c>
      <c r="F165" s="244">
        <v>50</v>
      </c>
      <c r="G165" s="244">
        <v>50</v>
      </c>
      <c r="H165" s="244"/>
      <c r="I165" s="244"/>
      <c r="J165" s="244"/>
      <c r="K165" s="225"/>
      <c r="L165" s="56" t="str">
        <f t="shared" si="9"/>
        <v>65SENSUNTEPEQUE</v>
      </c>
      <c r="M165" s="214">
        <v>65</v>
      </c>
      <c r="N165" s="212" t="s">
        <v>182</v>
      </c>
      <c r="O165" s="225" t="s">
        <v>98</v>
      </c>
      <c r="P165" s="218">
        <v>9</v>
      </c>
      <c r="Q165" s="218">
        <v>9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25">
        <v>67</v>
      </c>
      <c r="C166" s="225" t="s">
        <v>191</v>
      </c>
      <c r="D166" s="225" t="s">
        <v>100</v>
      </c>
      <c r="E166" s="244">
        <v>70</v>
      </c>
      <c r="F166" s="244">
        <v>70</v>
      </c>
      <c r="G166" s="244">
        <v>70</v>
      </c>
      <c r="H166" s="244"/>
      <c r="I166" s="244"/>
      <c r="J166" s="244"/>
      <c r="K166" s="225"/>
      <c r="L166" s="56" t="str">
        <f t="shared" si="9"/>
        <v>66TIENDONA</v>
      </c>
      <c r="M166" s="214">
        <v>66</v>
      </c>
      <c r="N166" s="212" t="s">
        <v>191</v>
      </c>
      <c r="O166" s="225" t="s">
        <v>99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25">
        <v>68</v>
      </c>
      <c r="C167" s="225" t="s">
        <v>191</v>
      </c>
      <c r="D167" s="225" t="s">
        <v>101</v>
      </c>
      <c r="E167" s="244">
        <v>8</v>
      </c>
      <c r="F167" s="244">
        <v>8</v>
      </c>
      <c r="G167" s="244">
        <v>8</v>
      </c>
      <c r="H167" s="244"/>
      <c r="I167" s="244"/>
      <c r="J167" s="244"/>
      <c r="K167" s="225"/>
      <c r="L167" s="56" t="str">
        <f t="shared" si="9"/>
        <v>66SAN MIGUEL</v>
      </c>
      <c r="M167" s="213">
        <v>66</v>
      </c>
      <c r="N167" s="212" t="s">
        <v>175</v>
      </c>
      <c r="O167" s="225" t="s">
        <v>99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68SONSONATE</v>
      </c>
      <c r="B168" s="225">
        <v>68</v>
      </c>
      <c r="C168" s="225" t="s">
        <v>176</v>
      </c>
      <c r="D168" s="225" t="s">
        <v>101</v>
      </c>
      <c r="E168" s="244">
        <v>8</v>
      </c>
      <c r="F168" s="244">
        <v>8</v>
      </c>
      <c r="G168" s="244">
        <v>8</v>
      </c>
      <c r="H168" s="244"/>
      <c r="I168" s="244"/>
      <c r="J168" s="244"/>
      <c r="K168" s="225"/>
      <c r="L168" s="56" t="str">
        <f t="shared" si="9"/>
        <v>67TIENDONA</v>
      </c>
      <c r="M168" s="214">
        <v>67</v>
      </c>
      <c r="N168" s="212" t="s">
        <v>191</v>
      </c>
      <c r="O168" s="225" t="s">
        <v>100</v>
      </c>
      <c r="P168" s="218">
        <v>71.25</v>
      </c>
      <c r="Q168" s="218">
        <v>70</v>
      </c>
      <c r="R168" s="218">
        <v>75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68USULUTAN</v>
      </c>
      <c r="B169" s="225">
        <v>68</v>
      </c>
      <c r="C169" s="225" t="s">
        <v>260</v>
      </c>
      <c r="D169" s="225" t="s">
        <v>101</v>
      </c>
      <c r="E169" s="244">
        <v>11.666666666666666</v>
      </c>
      <c r="F169" s="244">
        <v>11</v>
      </c>
      <c r="G169" s="244">
        <v>12</v>
      </c>
      <c r="H169" s="244"/>
      <c r="I169" s="244"/>
      <c r="J169" s="244"/>
      <c r="K169" s="225"/>
      <c r="L169" s="56" t="str">
        <f t="shared" si="9"/>
        <v>68TIENDONA</v>
      </c>
      <c r="M169" s="213">
        <v>68</v>
      </c>
      <c r="N169" s="212" t="s">
        <v>191</v>
      </c>
      <c r="O169" s="225" t="s">
        <v>101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68SANTA ROSA DE LIMA</v>
      </c>
      <c r="B170" s="225">
        <v>68</v>
      </c>
      <c r="C170" s="225" t="s">
        <v>199</v>
      </c>
      <c r="D170" s="225" t="s">
        <v>101</v>
      </c>
      <c r="E170" s="244">
        <v>12.5</v>
      </c>
      <c r="F170" s="244">
        <v>12</v>
      </c>
      <c r="G170" s="244">
        <v>13</v>
      </c>
      <c r="H170" s="244"/>
      <c r="I170" s="244"/>
      <c r="J170" s="244"/>
      <c r="K170" s="225"/>
      <c r="L170" s="56" t="str">
        <f t="shared" si="9"/>
        <v>68SANTA ANA</v>
      </c>
      <c r="M170" s="213">
        <v>68</v>
      </c>
      <c r="N170" s="212" t="s">
        <v>173</v>
      </c>
      <c r="O170" s="225" t="s">
        <v>101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69TIENDONA</v>
      </c>
      <c r="B171" s="225">
        <v>69</v>
      </c>
      <c r="C171" s="225" t="s">
        <v>191</v>
      </c>
      <c r="D171" s="225" t="s">
        <v>102</v>
      </c>
      <c r="E171" s="244">
        <v>7</v>
      </c>
      <c r="F171" s="244">
        <v>7</v>
      </c>
      <c r="G171" s="244">
        <v>7</v>
      </c>
      <c r="H171" s="244"/>
      <c r="I171" s="244"/>
      <c r="J171" s="244"/>
      <c r="K171" s="225"/>
      <c r="L171" s="56" t="str">
        <f t="shared" si="9"/>
        <v>68SAN MIGUEL</v>
      </c>
      <c r="M171" s="214">
        <v>68</v>
      </c>
      <c r="N171" s="212" t="s">
        <v>175</v>
      </c>
      <c r="O171" s="225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69USULUTAN</v>
      </c>
      <c r="B172" s="225">
        <v>69</v>
      </c>
      <c r="C172" s="225" t="s">
        <v>260</v>
      </c>
      <c r="D172" s="225" t="s">
        <v>102</v>
      </c>
      <c r="E172" s="244">
        <v>8.3333333333333339</v>
      </c>
      <c r="F172" s="244">
        <v>8</v>
      </c>
      <c r="G172" s="244">
        <v>9</v>
      </c>
      <c r="H172" s="244"/>
      <c r="I172" s="244"/>
      <c r="J172" s="244"/>
      <c r="K172" s="225"/>
      <c r="L172" s="56" t="str">
        <f t="shared" si="9"/>
        <v>68SENSUNTEPEQUE</v>
      </c>
      <c r="M172" s="214">
        <v>68</v>
      </c>
      <c r="N172" s="212" t="s">
        <v>182</v>
      </c>
      <c r="O172" s="225" t="s">
        <v>101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72TIENDONA</v>
      </c>
      <c r="B173" s="225">
        <v>72</v>
      </c>
      <c r="C173" s="225" t="s">
        <v>191</v>
      </c>
      <c r="D173" s="225" t="s">
        <v>103</v>
      </c>
      <c r="E173" s="244">
        <v>20</v>
      </c>
      <c r="F173" s="244">
        <v>20</v>
      </c>
      <c r="G173" s="244">
        <v>20</v>
      </c>
      <c r="H173" s="244"/>
      <c r="I173" s="244"/>
      <c r="J173" s="244"/>
      <c r="K173" s="225"/>
      <c r="L173" s="56" t="str">
        <f t="shared" si="9"/>
        <v>69TIENDONA</v>
      </c>
      <c r="M173" s="213">
        <v>69</v>
      </c>
      <c r="N173" s="212" t="s">
        <v>191</v>
      </c>
      <c r="O173" s="225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72SONSONATE</v>
      </c>
      <c r="B174" s="225">
        <v>72</v>
      </c>
      <c r="C174" s="225" t="s">
        <v>176</v>
      </c>
      <c r="D174" s="225" t="s">
        <v>103</v>
      </c>
      <c r="E174" s="244">
        <v>16</v>
      </c>
      <c r="F174" s="244">
        <v>16</v>
      </c>
      <c r="G174" s="244">
        <v>16</v>
      </c>
      <c r="H174" s="244"/>
      <c r="I174" s="244"/>
      <c r="J174" s="244"/>
      <c r="K174" s="225"/>
      <c r="L174" s="56" t="str">
        <f t="shared" si="9"/>
        <v>69SENSUNTEPEQUE</v>
      </c>
      <c r="M174" s="214">
        <v>69</v>
      </c>
      <c r="N174" s="212" t="s">
        <v>182</v>
      </c>
      <c r="O174" s="225" t="s">
        <v>102</v>
      </c>
      <c r="P174" s="218">
        <v>8.5</v>
      </c>
      <c r="Q174" s="218">
        <v>8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72USULUTAN</v>
      </c>
      <c r="B175" s="225">
        <v>72</v>
      </c>
      <c r="C175" s="225" t="s">
        <v>260</v>
      </c>
      <c r="D175" s="225" t="s">
        <v>103</v>
      </c>
      <c r="E175" s="244">
        <v>18.666666666666668</v>
      </c>
      <c r="F175" s="244">
        <v>18</v>
      </c>
      <c r="G175" s="244">
        <v>20</v>
      </c>
      <c r="H175" s="244"/>
      <c r="I175" s="244"/>
      <c r="J175" s="244"/>
      <c r="K175" s="225"/>
      <c r="L175" s="56" t="str">
        <f t="shared" si="9"/>
        <v>72TIENDONA</v>
      </c>
      <c r="M175" s="214">
        <v>72</v>
      </c>
      <c r="N175" s="212" t="s">
        <v>191</v>
      </c>
      <c r="O175" s="225" t="s">
        <v>103</v>
      </c>
      <c r="P175" s="218">
        <v>18</v>
      </c>
      <c r="Q175" s="218">
        <v>18</v>
      </c>
      <c r="R175" s="218">
        <v>18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72SANTA ROSA DE LIMA</v>
      </c>
      <c r="B176" s="225">
        <v>72</v>
      </c>
      <c r="C176" s="225" t="s">
        <v>199</v>
      </c>
      <c r="D176" s="225" t="s">
        <v>103</v>
      </c>
      <c r="E176" s="244">
        <v>17.5</v>
      </c>
      <c r="F176" s="244">
        <v>17</v>
      </c>
      <c r="G176" s="244">
        <v>18</v>
      </c>
      <c r="H176" s="244"/>
      <c r="I176" s="244"/>
      <c r="J176" s="244"/>
      <c r="K176" s="225"/>
      <c r="L176" s="56" t="str">
        <f t="shared" si="9"/>
        <v>72SANTA ANA</v>
      </c>
      <c r="M176" s="213">
        <v>72</v>
      </c>
      <c r="N176" s="212" t="s">
        <v>173</v>
      </c>
      <c r="O176" s="225" t="s">
        <v>103</v>
      </c>
      <c r="P176" s="218">
        <v>15</v>
      </c>
      <c r="Q176" s="218">
        <v>15</v>
      </c>
      <c r="R176" s="218">
        <v>15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73TIENDONA</v>
      </c>
      <c r="B177" s="225">
        <v>73</v>
      </c>
      <c r="C177" s="225" t="s">
        <v>191</v>
      </c>
      <c r="D177" s="225" t="s">
        <v>104</v>
      </c>
      <c r="E177" s="244">
        <v>18</v>
      </c>
      <c r="F177" s="244">
        <v>18</v>
      </c>
      <c r="G177" s="244">
        <v>18</v>
      </c>
      <c r="H177" s="244"/>
      <c r="I177" s="244"/>
      <c r="J177" s="244"/>
      <c r="K177" s="225"/>
      <c r="L177" s="56" t="str">
        <f t="shared" si="9"/>
        <v>72SAN MIGUEL</v>
      </c>
      <c r="M177" s="214">
        <v>72</v>
      </c>
      <c r="N177" s="212" t="s">
        <v>175</v>
      </c>
      <c r="O177" s="225" t="s">
        <v>103</v>
      </c>
      <c r="P177" s="218">
        <v>15.6</v>
      </c>
      <c r="Q177" s="218">
        <v>15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74TIENDONA</v>
      </c>
      <c r="B178" s="225">
        <v>74</v>
      </c>
      <c r="C178" s="225" t="s">
        <v>191</v>
      </c>
      <c r="D178" s="225" t="s">
        <v>105</v>
      </c>
      <c r="E178" s="244">
        <v>10</v>
      </c>
      <c r="F178" s="244">
        <v>10</v>
      </c>
      <c r="G178" s="244">
        <v>10</v>
      </c>
      <c r="H178" s="244"/>
      <c r="I178" s="244"/>
      <c r="J178" s="244"/>
      <c r="K178" s="225"/>
      <c r="L178" s="56" t="str">
        <f t="shared" si="9"/>
        <v>72SENSUNTEPEQUE</v>
      </c>
      <c r="M178" s="214">
        <v>72</v>
      </c>
      <c r="N178" s="212" t="s">
        <v>182</v>
      </c>
      <c r="O178" s="225" t="s">
        <v>103</v>
      </c>
      <c r="P178" s="218">
        <v>18.333333333333332</v>
      </c>
      <c r="Q178" s="218">
        <v>16</v>
      </c>
      <c r="R178" s="218">
        <v>20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74SONSONATE</v>
      </c>
      <c r="B179" s="225">
        <v>74</v>
      </c>
      <c r="C179" s="225" t="s">
        <v>176</v>
      </c>
      <c r="D179" s="225" t="s">
        <v>105</v>
      </c>
      <c r="E179" s="244">
        <v>9</v>
      </c>
      <c r="F179" s="244">
        <v>9</v>
      </c>
      <c r="G179" s="244">
        <v>9</v>
      </c>
      <c r="H179" s="244"/>
      <c r="I179" s="244"/>
      <c r="J179" s="244"/>
      <c r="K179" s="225"/>
      <c r="L179" s="56" t="str">
        <f t="shared" si="9"/>
        <v>73TIENDONA</v>
      </c>
      <c r="M179" s="214">
        <v>73</v>
      </c>
      <c r="N179" s="212" t="s">
        <v>191</v>
      </c>
      <c r="O179" s="225" t="s">
        <v>104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74SANTA ROSA DE LIMA</v>
      </c>
      <c r="B180" s="225">
        <v>74</v>
      </c>
      <c r="C180" s="225" t="s">
        <v>199</v>
      </c>
      <c r="D180" s="225" t="s">
        <v>105</v>
      </c>
      <c r="E180" s="244">
        <v>7</v>
      </c>
      <c r="F180" s="244">
        <v>7</v>
      </c>
      <c r="G180" s="244">
        <v>7</v>
      </c>
      <c r="H180" s="244"/>
      <c r="I180" s="244"/>
      <c r="J180" s="244"/>
      <c r="K180" s="225"/>
      <c r="L180" s="56" t="str">
        <f t="shared" si="9"/>
        <v>74TIENDONA</v>
      </c>
      <c r="M180" s="213">
        <v>74</v>
      </c>
      <c r="N180" s="212" t="s">
        <v>191</v>
      </c>
      <c r="O180" s="225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25">
        <v>75</v>
      </c>
      <c r="C181" s="225" t="s">
        <v>191</v>
      </c>
      <c r="D181" s="225" t="s">
        <v>106</v>
      </c>
      <c r="E181" s="244">
        <v>8</v>
      </c>
      <c r="F181" s="244">
        <v>8</v>
      </c>
      <c r="G181" s="244">
        <v>8</v>
      </c>
      <c r="H181" s="244"/>
      <c r="I181" s="244"/>
      <c r="J181" s="244"/>
      <c r="K181" s="225"/>
      <c r="L181" s="56" t="str">
        <f t="shared" si="9"/>
        <v>74SANTA ANA</v>
      </c>
      <c r="M181" s="213">
        <v>74</v>
      </c>
      <c r="N181" s="212" t="s">
        <v>173</v>
      </c>
      <c r="O181" s="225" t="s">
        <v>105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75USULUTAN</v>
      </c>
      <c r="B182" s="225">
        <v>75</v>
      </c>
      <c r="C182" s="225" t="s">
        <v>260</v>
      </c>
      <c r="D182" s="225" t="s">
        <v>106</v>
      </c>
      <c r="E182" s="244">
        <v>10</v>
      </c>
      <c r="F182" s="244">
        <v>10</v>
      </c>
      <c r="G182" s="244">
        <v>10</v>
      </c>
      <c r="H182" s="244"/>
      <c r="I182" s="244"/>
      <c r="J182" s="244"/>
      <c r="K182" s="225"/>
      <c r="L182" s="56" t="str">
        <f t="shared" si="9"/>
        <v>75TIENDONA</v>
      </c>
      <c r="M182" s="214">
        <v>75</v>
      </c>
      <c r="N182" s="212" t="s">
        <v>191</v>
      </c>
      <c r="O182" s="225" t="s">
        <v>106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25">
        <v>76</v>
      </c>
      <c r="C183" s="225" t="s">
        <v>191</v>
      </c>
      <c r="D183" s="225" t="s">
        <v>107</v>
      </c>
      <c r="E183" s="244">
        <v>8</v>
      </c>
      <c r="F183" s="244">
        <v>8</v>
      </c>
      <c r="G183" s="244">
        <v>8</v>
      </c>
      <c r="H183" s="244"/>
      <c r="I183" s="244"/>
      <c r="J183" s="244"/>
      <c r="K183" s="225"/>
      <c r="L183" s="56" t="str">
        <f t="shared" si="9"/>
        <v>75SANTA ANA</v>
      </c>
      <c r="M183" s="213">
        <v>75</v>
      </c>
      <c r="N183" s="212" t="s">
        <v>173</v>
      </c>
      <c r="O183" s="225" t="s">
        <v>106</v>
      </c>
      <c r="P183" s="218">
        <v>6</v>
      </c>
      <c r="Q183" s="218">
        <v>6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76USULUTAN</v>
      </c>
      <c r="B184" s="225">
        <v>76</v>
      </c>
      <c r="C184" s="225" t="s">
        <v>260</v>
      </c>
      <c r="D184" s="225" t="s">
        <v>107</v>
      </c>
      <c r="E184" s="244">
        <v>5</v>
      </c>
      <c r="F184" s="244">
        <v>5</v>
      </c>
      <c r="G184" s="244">
        <v>5</v>
      </c>
      <c r="H184" s="244"/>
      <c r="I184" s="244"/>
      <c r="J184" s="244"/>
      <c r="K184" s="225"/>
      <c r="L184" s="56" t="str">
        <f t="shared" si="9"/>
        <v>75SENSUNTEPEQUE</v>
      </c>
      <c r="M184" s="213">
        <v>75</v>
      </c>
      <c r="N184" s="212" t="s">
        <v>182</v>
      </c>
      <c r="O184" s="225" t="s">
        <v>106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25">
        <v>77</v>
      </c>
      <c r="C185" s="225" t="s">
        <v>191</v>
      </c>
      <c r="D185" s="225" t="s">
        <v>108</v>
      </c>
      <c r="E185" s="244">
        <v>6</v>
      </c>
      <c r="F185" s="244">
        <v>6</v>
      </c>
      <c r="G185" s="244">
        <v>6</v>
      </c>
      <c r="H185" s="244"/>
      <c r="I185" s="244"/>
      <c r="J185" s="244"/>
      <c r="K185" s="225"/>
      <c r="L185" s="56" t="str">
        <f t="shared" si="9"/>
        <v>76TIENDONA</v>
      </c>
      <c r="M185" s="214">
        <v>76</v>
      </c>
      <c r="N185" s="212" t="s">
        <v>191</v>
      </c>
      <c r="O185" s="225" t="s">
        <v>107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25">
        <v>78</v>
      </c>
      <c r="C186" s="225" t="s">
        <v>191</v>
      </c>
      <c r="D186" s="225" t="s">
        <v>109</v>
      </c>
      <c r="E186" s="244">
        <v>20</v>
      </c>
      <c r="F186" s="244">
        <v>20</v>
      </c>
      <c r="G186" s="244">
        <v>20</v>
      </c>
      <c r="H186" s="244"/>
      <c r="I186" s="244"/>
      <c r="J186" s="244"/>
      <c r="K186" s="225"/>
      <c r="L186" s="56" t="str">
        <f t="shared" si="9"/>
        <v>77TIENDONA</v>
      </c>
      <c r="M186" s="213">
        <v>77</v>
      </c>
      <c r="N186" s="212" t="s">
        <v>191</v>
      </c>
      <c r="O186" s="225" t="s">
        <v>108</v>
      </c>
      <c r="P186" s="218">
        <v>6</v>
      </c>
      <c r="Q186" s="218">
        <v>6</v>
      </c>
      <c r="R186" s="218">
        <v>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78USULUTAN</v>
      </c>
      <c r="B187" s="225">
        <v>78</v>
      </c>
      <c r="C187" s="225" t="s">
        <v>260</v>
      </c>
      <c r="D187" s="225" t="s">
        <v>109</v>
      </c>
      <c r="E187" s="244">
        <v>30.5</v>
      </c>
      <c r="F187" s="244">
        <v>25</v>
      </c>
      <c r="G187" s="244">
        <v>36</v>
      </c>
      <c r="H187" s="244"/>
      <c r="I187" s="244"/>
      <c r="J187" s="244"/>
      <c r="K187" s="225"/>
      <c r="L187" s="56" t="str">
        <f t="shared" si="9"/>
        <v>78TIENDONA</v>
      </c>
      <c r="M187" s="214">
        <v>78</v>
      </c>
      <c r="N187" s="212" t="s">
        <v>191</v>
      </c>
      <c r="O187" s="225" t="s">
        <v>109</v>
      </c>
      <c r="P187" s="218">
        <v>19.333333333333332</v>
      </c>
      <c r="Q187" s="218">
        <v>18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78SANTA ROSA DE LIMA</v>
      </c>
      <c r="B188" s="225">
        <v>78</v>
      </c>
      <c r="C188" s="225" t="s">
        <v>199</v>
      </c>
      <c r="D188" s="225" t="s">
        <v>109</v>
      </c>
      <c r="E188" s="244">
        <v>24</v>
      </c>
      <c r="F188" s="244">
        <v>24</v>
      </c>
      <c r="G188" s="244">
        <v>24</v>
      </c>
      <c r="H188" s="244"/>
      <c r="I188" s="244"/>
      <c r="J188" s="244"/>
      <c r="K188" s="225"/>
      <c r="L188" s="56" t="str">
        <f t="shared" si="9"/>
        <v>78SAN MIGUEL</v>
      </c>
      <c r="M188" s="213">
        <v>78</v>
      </c>
      <c r="N188" s="212" t="s">
        <v>175</v>
      </c>
      <c r="O188" s="225" t="s">
        <v>109</v>
      </c>
      <c r="P188" s="218">
        <v>22</v>
      </c>
      <c r="Q188" s="218">
        <v>22</v>
      </c>
      <c r="R188" s="218">
        <v>22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25">
        <v>79</v>
      </c>
      <c r="C189" s="225" t="s">
        <v>191</v>
      </c>
      <c r="D189" s="225" t="s">
        <v>110</v>
      </c>
      <c r="E189" s="244">
        <v>7</v>
      </c>
      <c r="F189" s="244">
        <v>7</v>
      </c>
      <c r="G189" s="244">
        <v>7</v>
      </c>
      <c r="H189" s="244"/>
      <c r="I189" s="244"/>
      <c r="J189" s="244"/>
      <c r="K189" s="225"/>
      <c r="L189" s="56" t="str">
        <f t="shared" si="9"/>
        <v>78SENSUNTEPEQUE</v>
      </c>
      <c r="M189" s="214">
        <v>78</v>
      </c>
      <c r="N189" s="212" t="s">
        <v>182</v>
      </c>
      <c r="O189" s="225" t="s">
        <v>109</v>
      </c>
      <c r="P189" s="218">
        <v>34</v>
      </c>
      <c r="Q189" s="218">
        <v>34</v>
      </c>
      <c r="R189" s="218">
        <v>34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79USULUTAN</v>
      </c>
      <c r="B190" s="225">
        <v>79</v>
      </c>
      <c r="C190" s="225" t="s">
        <v>260</v>
      </c>
      <c r="D190" s="225" t="s">
        <v>110</v>
      </c>
      <c r="E190" s="244">
        <v>8.5</v>
      </c>
      <c r="F190" s="244">
        <v>8</v>
      </c>
      <c r="G190" s="244">
        <v>9</v>
      </c>
      <c r="H190" s="244"/>
      <c r="I190" s="244"/>
      <c r="J190" s="244"/>
      <c r="K190" s="225"/>
      <c r="L190" s="56" t="str">
        <f t="shared" si="9"/>
        <v>79TIENDONA</v>
      </c>
      <c r="M190" s="214">
        <v>79</v>
      </c>
      <c r="N190" s="212" t="s">
        <v>191</v>
      </c>
      <c r="O190" s="225" t="s">
        <v>110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79SANTA ROSA DE LIMA</v>
      </c>
      <c r="B191" s="225">
        <v>79</v>
      </c>
      <c r="C191" s="225" t="s">
        <v>199</v>
      </c>
      <c r="D191" s="225" t="s">
        <v>110</v>
      </c>
      <c r="E191" s="244">
        <v>7</v>
      </c>
      <c r="F191" s="244">
        <v>7</v>
      </c>
      <c r="G191" s="244">
        <v>7</v>
      </c>
      <c r="H191" s="244"/>
      <c r="I191" s="244"/>
      <c r="J191" s="244"/>
      <c r="K191" s="225"/>
      <c r="L191" s="56" t="str">
        <f t="shared" si="9"/>
        <v>79SAN MIGUEL</v>
      </c>
      <c r="M191" s="213">
        <v>79</v>
      </c>
      <c r="N191" s="212" t="s">
        <v>175</v>
      </c>
      <c r="O191" s="225" t="s">
        <v>110</v>
      </c>
      <c r="P191" s="218">
        <v>5.5</v>
      </c>
      <c r="Q191" s="218">
        <v>5</v>
      </c>
      <c r="R191" s="218">
        <v>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25">
        <v>80</v>
      </c>
      <c r="C192" s="225" t="s">
        <v>191</v>
      </c>
      <c r="D192" s="225" t="s">
        <v>111</v>
      </c>
      <c r="E192" s="244">
        <v>12</v>
      </c>
      <c r="F192" s="244">
        <v>12</v>
      </c>
      <c r="G192" s="244">
        <v>12</v>
      </c>
      <c r="H192" s="244"/>
      <c r="I192" s="244"/>
      <c r="J192" s="244"/>
      <c r="K192" s="225"/>
      <c r="L192" s="56" t="str">
        <f t="shared" si="9"/>
        <v>79SENSUNTEPEQUE</v>
      </c>
      <c r="M192" s="214">
        <v>79</v>
      </c>
      <c r="N192" s="212" t="s">
        <v>182</v>
      </c>
      <c r="O192" s="225" t="s">
        <v>110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80SONSONATE</v>
      </c>
      <c r="B193" s="225">
        <v>80</v>
      </c>
      <c r="C193" s="225" t="s">
        <v>176</v>
      </c>
      <c r="D193" s="225" t="s">
        <v>111</v>
      </c>
      <c r="E193" s="244">
        <v>16</v>
      </c>
      <c r="F193" s="244">
        <v>16</v>
      </c>
      <c r="G193" s="244">
        <v>16</v>
      </c>
      <c r="H193" s="244"/>
      <c r="I193" s="244"/>
      <c r="J193" s="244"/>
      <c r="K193" s="225"/>
      <c r="L193" s="56" t="str">
        <f t="shared" si="9"/>
        <v>80TIENDONA</v>
      </c>
      <c r="M193" s="214">
        <v>80</v>
      </c>
      <c r="N193" s="212" t="s">
        <v>191</v>
      </c>
      <c r="O193" s="225" t="s">
        <v>111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80SANTA ROSA DE LIMA</v>
      </c>
      <c r="B194" s="225">
        <v>80</v>
      </c>
      <c r="C194" s="225" t="s">
        <v>199</v>
      </c>
      <c r="D194" s="225" t="s">
        <v>111</v>
      </c>
      <c r="E194" s="244">
        <v>10</v>
      </c>
      <c r="F194" s="244">
        <v>10</v>
      </c>
      <c r="G194" s="244">
        <v>10</v>
      </c>
      <c r="H194" s="244"/>
      <c r="I194" s="244"/>
      <c r="J194" s="244"/>
      <c r="K194" s="225"/>
      <c r="L194" s="56" t="str">
        <f t="shared" si="9"/>
        <v>80SAN MIGUEL</v>
      </c>
      <c r="M194" s="213">
        <v>80</v>
      </c>
      <c r="N194" s="212" t="s">
        <v>175</v>
      </c>
      <c r="O194" s="225" t="s">
        <v>111</v>
      </c>
      <c r="P194" s="218">
        <v>8.75</v>
      </c>
      <c r="Q194" s="218">
        <v>8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25">
        <v>81</v>
      </c>
      <c r="C195" s="225" t="s">
        <v>191</v>
      </c>
      <c r="D195" s="225" t="s">
        <v>112</v>
      </c>
      <c r="E195" s="244">
        <v>10</v>
      </c>
      <c r="F195" s="244">
        <v>10</v>
      </c>
      <c r="G195" s="244">
        <v>10</v>
      </c>
      <c r="H195" s="244"/>
      <c r="I195" s="244"/>
      <c r="J195" s="244"/>
      <c r="K195" s="225"/>
      <c r="L195" s="56" t="str">
        <f t="shared" si="9"/>
        <v>81TIENDONA</v>
      </c>
      <c r="M195" s="214">
        <v>81</v>
      </c>
      <c r="N195" s="212" t="s">
        <v>191</v>
      </c>
      <c r="O195" s="225" t="s">
        <v>112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81SONSONATE</v>
      </c>
      <c r="B196" s="225">
        <v>81</v>
      </c>
      <c r="C196" s="225" t="s">
        <v>176</v>
      </c>
      <c r="D196" s="225" t="s">
        <v>112</v>
      </c>
      <c r="E196" s="244">
        <v>12</v>
      </c>
      <c r="F196" s="244">
        <v>12</v>
      </c>
      <c r="G196" s="244">
        <v>12</v>
      </c>
      <c r="H196" s="244"/>
      <c r="I196" s="244"/>
      <c r="J196" s="244"/>
      <c r="K196" s="225"/>
      <c r="L196" s="56" t="str">
        <f t="shared" si="9"/>
        <v>81SANTA ANA</v>
      </c>
      <c r="M196" s="214">
        <v>81</v>
      </c>
      <c r="N196" s="212" t="s">
        <v>173</v>
      </c>
      <c r="O196" s="225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25">
        <v>82</v>
      </c>
      <c r="C197" s="225" t="s">
        <v>191</v>
      </c>
      <c r="D197" s="225" t="s">
        <v>113</v>
      </c>
      <c r="E197" s="244">
        <v>10</v>
      </c>
      <c r="F197" s="244">
        <v>10</v>
      </c>
      <c r="G197" s="244">
        <v>10</v>
      </c>
      <c r="H197" s="244"/>
      <c r="I197" s="244"/>
      <c r="J197" s="244"/>
      <c r="K197" s="225"/>
      <c r="L197" s="56" t="str">
        <f t="shared" si="9"/>
        <v>81SAN MIGUEL</v>
      </c>
      <c r="M197" s="214">
        <v>81</v>
      </c>
      <c r="N197" s="212" t="s">
        <v>175</v>
      </c>
      <c r="O197" s="225" t="s">
        <v>112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25">
        <v>83</v>
      </c>
      <c r="C198" s="225" t="s">
        <v>191</v>
      </c>
      <c r="D198" s="225" t="s">
        <v>114</v>
      </c>
      <c r="E198" s="244">
        <v>14</v>
      </c>
      <c r="F198" s="244">
        <v>10</v>
      </c>
      <c r="G198" s="244">
        <v>18</v>
      </c>
      <c r="H198" s="244"/>
      <c r="I198" s="244"/>
      <c r="J198" s="244"/>
      <c r="K198" s="225"/>
      <c r="L198" s="56" t="str">
        <f t="shared" si="9"/>
        <v>82TIENDONA</v>
      </c>
      <c r="M198" s="213">
        <v>82</v>
      </c>
      <c r="N198" s="212" t="s">
        <v>191</v>
      </c>
      <c r="O198" s="225" t="s">
        <v>113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25">
        <v>84</v>
      </c>
      <c r="C199" s="225" t="s">
        <v>191</v>
      </c>
      <c r="D199" s="225" t="s">
        <v>115</v>
      </c>
      <c r="E199" s="244">
        <v>11.2</v>
      </c>
      <c r="F199" s="244">
        <v>11</v>
      </c>
      <c r="G199" s="244">
        <v>12</v>
      </c>
      <c r="H199" s="244"/>
      <c r="I199" s="244"/>
      <c r="J199" s="244"/>
      <c r="K199" s="225"/>
      <c r="L199" s="56" t="str">
        <f t="shared" ref="L199:L262" si="11">+M199&amp;N199</f>
        <v>82SENSUNTEPEQUE</v>
      </c>
      <c r="M199" s="213">
        <v>82</v>
      </c>
      <c r="N199" s="212" t="s">
        <v>182</v>
      </c>
      <c r="O199" s="225" t="s">
        <v>113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84SONSONATE</v>
      </c>
      <c r="B200" s="225">
        <v>84</v>
      </c>
      <c r="C200" s="225" t="s">
        <v>176</v>
      </c>
      <c r="D200" s="225" t="s">
        <v>115</v>
      </c>
      <c r="E200" s="244">
        <v>12</v>
      </c>
      <c r="F200" s="244">
        <v>12</v>
      </c>
      <c r="G200" s="244">
        <v>12</v>
      </c>
      <c r="H200" s="244"/>
      <c r="I200" s="244"/>
      <c r="J200" s="244"/>
      <c r="K200" s="225"/>
      <c r="L200" s="56" t="str">
        <f t="shared" si="11"/>
        <v>83TIENDONA</v>
      </c>
      <c r="M200" s="214">
        <v>83</v>
      </c>
      <c r="N200" s="212" t="s">
        <v>191</v>
      </c>
      <c r="O200" s="225" t="s">
        <v>114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84USULUTAN</v>
      </c>
      <c r="B201" s="225">
        <v>84</v>
      </c>
      <c r="C201" s="225" t="s">
        <v>260</v>
      </c>
      <c r="D201" s="225" t="s">
        <v>115</v>
      </c>
      <c r="E201" s="244">
        <v>14</v>
      </c>
      <c r="F201" s="244">
        <v>14</v>
      </c>
      <c r="G201" s="244">
        <v>14</v>
      </c>
      <c r="H201" s="244"/>
      <c r="I201" s="244"/>
      <c r="J201" s="244"/>
      <c r="K201" s="225"/>
      <c r="L201" s="56" t="str">
        <f t="shared" si="11"/>
        <v>84TIENDONA</v>
      </c>
      <c r="M201" s="213">
        <v>84</v>
      </c>
      <c r="N201" s="212" t="s">
        <v>191</v>
      </c>
      <c r="O201" s="225" t="s">
        <v>115</v>
      </c>
      <c r="P201" s="218">
        <v>11.5</v>
      </c>
      <c r="Q201" s="218">
        <v>11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84SANTA ROSA DE LIMA</v>
      </c>
      <c r="B202" s="225">
        <v>84</v>
      </c>
      <c r="C202" s="225" t="s">
        <v>199</v>
      </c>
      <c r="D202" s="225" t="s">
        <v>115</v>
      </c>
      <c r="E202" s="244">
        <v>15.5</v>
      </c>
      <c r="F202" s="244">
        <v>15</v>
      </c>
      <c r="G202" s="244">
        <v>16</v>
      </c>
      <c r="H202" s="244"/>
      <c r="I202" s="244"/>
      <c r="J202" s="244"/>
      <c r="K202" s="225"/>
      <c r="L202" s="56" t="str">
        <f t="shared" si="11"/>
        <v>84SANTA ANA</v>
      </c>
      <c r="M202" s="213">
        <v>84</v>
      </c>
      <c r="N202" s="212" t="s">
        <v>173</v>
      </c>
      <c r="O202" s="225" t="s">
        <v>115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25">
        <v>85</v>
      </c>
      <c r="C203" s="225" t="s">
        <v>191</v>
      </c>
      <c r="D203" s="225" t="s">
        <v>116</v>
      </c>
      <c r="E203" s="244">
        <v>9.1999999999999993</v>
      </c>
      <c r="F203" s="244">
        <v>9</v>
      </c>
      <c r="G203" s="244">
        <v>10</v>
      </c>
      <c r="H203" s="244"/>
      <c r="I203" s="244"/>
      <c r="J203" s="244"/>
      <c r="K203" s="225"/>
      <c r="L203" s="56" t="str">
        <f t="shared" si="11"/>
        <v>84SAN MIGUEL</v>
      </c>
      <c r="M203" s="214">
        <v>84</v>
      </c>
      <c r="N203" s="212" t="s">
        <v>175</v>
      </c>
      <c r="O203" s="225" t="s">
        <v>115</v>
      </c>
      <c r="P203" s="218">
        <v>13.5</v>
      </c>
      <c r="Q203" s="218">
        <v>13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25">
        <v>86</v>
      </c>
      <c r="C204" s="225" t="s">
        <v>191</v>
      </c>
      <c r="D204" s="225" t="s">
        <v>117</v>
      </c>
      <c r="E204" s="244">
        <v>180</v>
      </c>
      <c r="F204" s="244">
        <v>180</v>
      </c>
      <c r="G204" s="244">
        <v>180</v>
      </c>
      <c r="H204" s="244"/>
      <c r="I204" s="244"/>
      <c r="J204" s="244"/>
      <c r="K204" s="225"/>
      <c r="L204" s="56" t="str">
        <f t="shared" si="11"/>
        <v>84SENSUNTEPEQUE</v>
      </c>
      <c r="M204" s="214">
        <v>84</v>
      </c>
      <c r="N204" s="212" t="s">
        <v>182</v>
      </c>
      <c r="O204" s="225" t="s">
        <v>115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86USULUTAN</v>
      </c>
      <c r="B205" s="225">
        <v>86</v>
      </c>
      <c r="C205" s="225" t="s">
        <v>260</v>
      </c>
      <c r="D205" s="225" t="s">
        <v>117</v>
      </c>
      <c r="E205" s="244">
        <v>200</v>
      </c>
      <c r="F205" s="244">
        <v>200</v>
      </c>
      <c r="G205" s="244">
        <v>200</v>
      </c>
      <c r="H205" s="244"/>
      <c r="I205" s="244"/>
      <c r="J205" s="244"/>
      <c r="K205" s="225"/>
      <c r="L205" s="56" t="str">
        <f t="shared" si="11"/>
        <v>85TIENDONA</v>
      </c>
      <c r="M205" s="214">
        <v>85</v>
      </c>
      <c r="N205" s="212" t="s">
        <v>191</v>
      </c>
      <c r="O205" s="225" t="s">
        <v>116</v>
      </c>
      <c r="P205" s="218">
        <v>9.5</v>
      </c>
      <c r="Q205" s="218">
        <v>9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86SANTA ROSA DE LIMA</v>
      </c>
      <c r="B206" s="225">
        <v>86</v>
      </c>
      <c r="C206" s="225" t="s">
        <v>199</v>
      </c>
      <c r="D206" s="225" t="s">
        <v>117</v>
      </c>
      <c r="E206" s="244">
        <v>220</v>
      </c>
      <c r="F206" s="244">
        <v>220</v>
      </c>
      <c r="G206" s="244">
        <v>220</v>
      </c>
      <c r="H206" s="244"/>
      <c r="I206" s="244"/>
      <c r="J206" s="244"/>
      <c r="K206" s="225"/>
      <c r="L206" s="56" t="str">
        <f t="shared" si="11"/>
        <v>86TIENDONA</v>
      </c>
      <c r="M206" s="213">
        <v>86</v>
      </c>
      <c r="N206" s="212" t="s">
        <v>191</v>
      </c>
      <c r="O206" s="225" t="s">
        <v>117</v>
      </c>
      <c r="P206" s="218">
        <v>180</v>
      </c>
      <c r="Q206" s="218">
        <v>180</v>
      </c>
      <c r="R206" s="218">
        <v>180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25">
        <v>87</v>
      </c>
      <c r="C207" s="225" t="s">
        <v>191</v>
      </c>
      <c r="D207" s="225" t="s">
        <v>118</v>
      </c>
      <c r="E207" s="244">
        <v>130</v>
      </c>
      <c r="F207" s="244">
        <v>130</v>
      </c>
      <c r="G207" s="244">
        <v>130</v>
      </c>
      <c r="H207" s="244"/>
      <c r="I207" s="244"/>
      <c r="J207" s="244"/>
      <c r="K207" s="225"/>
      <c r="L207" s="56" t="str">
        <f t="shared" si="11"/>
        <v>86SAN MIGUEL</v>
      </c>
      <c r="M207" s="213">
        <v>86</v>
      </c>
      <c r="N207" s="212" t="s">
        <v>175</v>
      </c>
      <c r="O207" s="225" t="s">
        <v>117</v>
      </c>
      <c r="P207" s="218">
        <v>197.5</v>
      </c>
      <c r="Q207" s="218">
        <v>190</v>
      </c>
      <c r="R207" s="218">
        <v>200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25">
        <v>88</v>
      </c>
      <c r="C208" s="225" t="s">
        <v>191</v>
      </c>
      <c r="D208" s="225" t="s">
        <v>119</v>
      </c>
      <c r="E208" s="244">
        <v>125</v>
      </c>
      <c r="F208" s="244">
        <v>125</v>
      </c>
      <c r="G208" s="244">
        <v>125</v>
      </c>
      <c r="H208" s="244"/>
      <c r="I208" s="244"/>
      <c r="J208" s="244"/>
      <c r="K208" s="225"/>
      <c r="L208" s="56" t="str">
        <f t="shared" si="11"/>
        <v>86SENSUNTEPEQUE</v>
      </c>
      <c r="M208" s="214">
        <v>86</v>
      </c>
      <c r="N208" s="212" t="s">
        <v>182</v>
      </c>
      <c r="O208" s="225" t="s">
        <v>117</v>
      </c>
      <c r="P208" s="218">
        <v>192.5</v>
      </c>
      <c r="Q208" s="218">
        <v>190</v>
      </c>
      <c r="R208" s="218">
        <v>195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88SONSONATE</v>
      </c>
      <c r="B209" s="225">
        <v>88</v>
      </c>
      <c r="C209" s="225" t="s">
        <v>176</v>
      </c>
      <c r="D209" s="225" t="s">
        <v>119</v>
      </c>
      <c r="E209" s="244">
        <v>120</v>
      </c>
      <c r="F209" s="244">
        <v>120</v>
      </c>
      <c r="G209" s="244">
        <v>120</v>
      </c>
      <c r="H209" s="244"/>
      <c r="I209" s="244"/>
      <c r="J209" s="244"/>
      <c r="K209" s="225"/>
      <c r="L209" s="56" t="str">
        <f t="shared" si="11"/>
        <v>87TIENDONA</v>
      </c>
      <c r="M209" s="214">
        <v>87</v>
      </c>
      <c r="N209" s="212" t="s">
        <v>191</v>
      </c>
      <c r="O209" s="225" t="s">
        <v>118</v>
      </c>
      <c r="P209" s="218">
        <v>130</v>
      </c>
      <c r="Q209" s="218">
        <v>130</v>
      </c>
      <c r="R209" s="218">
        <v>130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88SANTA ROSA DE LIMA</v>
      </c>
      <c r="B210" s="225">
        <v>88</v>
      </c>
      <c r="C210" s="225" t="s">
        <v>199</v>
      </c>
      <c r="D210" s="225" t="s">
        <v>119</v>
      </c>
      <c r="E210" s="244">
        <v>150</v>
      </c>
      <c r="F210" s="244">
        <v>150</v>
      </c>
      <c r="G210" s="244">
        <v>150</v>
      </c>
      <c r="H210" s="244"/>
      <c r="I210" s="244"/>
      <c r="J210" s="244"/>
      <c r="K210" s="225"/>
      <c r="L210" s="56" t="str">
        <f t="shared" si="11"/>
        <v>88TIENDONA</v>
      </c>
      <c r="M210" s="213">
        <v>88</v>
      </c>
      <c r="N210" s="212" t="s">
        <v>191</v>
      </c>
      <c r="O210" s="225" t="s">
        <v>119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25">
        <v>89</v>
      </c>
      <c r="C211" s="225" t="s">
        <v>191</v>
      </c>
      <c r="D211" s="225" t="s">
        <v>120</v>
      </c>
      <c r="E211" s="244">
        <v>18</v>
      </c>
      <c r="F211" s="244">
        <v>18</v>
      </c>
      <c r="G211" s="244">
        <v>18</v>
      </c>
      <c r="H211" s="244"/>
      <c r="I211" s="244"/>
      <c r="J211" s="244"/>
      <c r="K211" s="225"/>
      <c r="L211" s="56" t="str">
        <f t="shared" si="11"/>
        <v>88SAN MIGUEL</v>
      </c>
      <c r="M211" s="213">
        <v>88</v>
      </c>
      <c r="N211" s="212" t="s">
        <v>175</v>
      </c>
      <c r="O211" s="225" t="s">
        <v>119</v>
      </c>
      <c r="P211" s="218">
        <v>102</v>
      </c>
      <c r="Q211" s="218">
        <v>100</v>
      </c>
      <c r="R211" s="218">
        <v>110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89SONSONATE</v>
      </c>
      <c r="B212" s="225">
        <v>89</v>
      </c>
      <c r="C212" s="225" t="s">
        <v>176</v>
      </c>
      <c r="D212" s="225" t="s">
        <v>120</v>
      </c>
      <c r="E212" s="244">
        <v>19</v>
      </c>
      <c r="F212" s="244">
        <v>19</v>
      </c>
      <c r="G212" s="244">
        <v>19</v>
      </c>
      <c r="H212" s="244"/>
      <c r="I212" s="244"/>
      <c r="J212" s="244"/>
      <c r="K212" s="225"/>
      <c r="L212" s="56" t="str">
        <f t="shared" si="11"/>
        <v>89TIENDONA</v>
      </c>
      <c r="M212" s="214">
        <v>89</v>
      </c>
      <c r="N212" s="212" t="s">
        <v>191</v>
      </c>
      <c r="O212" s="225" t="s">
        <v>120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89USULUTAN</v>
      </c>
      <c r="B213" s="225">
        <v>89</v>
      </c>
      <c r="C213" s="225" t="s">
        <v>260</v>
      </c>
      <c r="D213" s="225" t="s">
        <v>120</v>
      </c>
      <c r="E213" s="244">
        <v>18</v>
      </c>
      <c r="F213" s="244">
        <v>18</v>
      </c>
      <c r="G213" s="244">
        <v>18</v>
      </c>
      <c r="H213" s="244"/>
      <c r="I213" s="244"/>
      <c r="J213" s="244"/>
      <c r="K213" s="225"/>
      <c r="L213" s="56" t="str">
        <f t="shared" si="11"/>
        <v>89SANTA ANA</v>
      </c>
      <c r="M213" s="213">
        <v>89</v>
      </c>
      <c r="N213" s="212" t="s">
        <v>173</v>
      </c>
      <c r="O213" s="225" t="s">
        <v>120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89SANTA ROSA DE LIMA</v>
      </c>
      <c r="B214" s="225">
        <v>89</v>
      </c>
      <c r="C214" s="225" t="s">
        <v>199</v>
      </c>
      <c r="D214" s="225" t="s">
        <v>120</v>
      </c>
      <c r="E214" s="244">
        <v>18</v>
      </c>
      <c r="F214" s="244">
        <v>18</v>
      </c>
      <c r="G214" s="244">
        <v>18</v>
      </c>
      <c r="H214" s="244"/>
      <c r="I214" s="244"/>
      <c r="J214" s="244"/>
      <c r="K214" s="225"/>
      <c r="L214" s="56" t="str">
        <f t="shared" si="11"/>
        <v>89SAN MIGUEL</v>
      </c>
      <c r="M214" s="214">
        <v>89</v>
      </c>
      <c r="N214" s="212" t="s">
        <v>175</v>
      </c>
      <c r="O214" s="225" t="s">
        <v>120</v>
      </c>
      <c r="P214" s="218">
        <v>16.25</v>
      </c>
      <c r="Q214" s="218">
        <v>16</v>
      </c>
      <c r="R214" s="218">
        <v>17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25">
        <v>90</v>
      </c>
      <c r="C215" s="225" t="s">
        <v>191</v>
      </c>
      <c r="D215" s="225" t="s">
        <v>121</v>
      </c>
      <c r="E215" s="244">
        <v>12.75</v>
      </c>
      <c r="F215" s="244">
        <v>12</v>
      </c>
      <c r="G215" s="244">
        <v>13</v>
      </c>
      <c r="H215" s="244"/>
      <c r="I215" s="244"/>
      <c r="J215" s="244"/>
      <c r="K215" s="225"/>
      <c r="L215" s="56" t="str">
        <f t="shared" si="11"/>
        <v>89SENSUNTEPEQUE</v>
      </c>
      <c r="M215" s="214">
        <v>89</v>
      </c>
      <c r="N215" s="212" t="s">
        <v>182</v>
      </c>
      <c r="O215" s="225" t="s">
        <v>120</v>
      </c>
      <c r="P215" s="218">
        <v>19</v>
      </c>
      <c r="Q215" s="218">
        <v>18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90USULUTAN</v>
      </c>
      <c r="B216" s="225">
        <v>90</v>
      </c>
      <c r="C216" s="225" t="s">
        <v>260</v>
      </c>
      <c r="D216" s="225" t="s">
        <v>121</v>
      </c>
      <c r="E216" s="244">
        <v>16</v>
      </c>
      <c r="F216" s="244">
        <v>16</v>
      </c>
      <c r="G216" s="244">
        <v>16</v>
      </c>
      <c r="H216" s="244"/>
      <c r="I216" s="244"/>
      <c r="J216" s="244"/>
      <c r="K216" s="225"/>
      <c r="L216" s="56" t="str">
        <f t="shared" si="11"/>
        <v>90TIENDONA</v>
      </c>
      <c r="M216" s="214">
        <v>90</v>
      </c>
      <c r="N216" s="212" t="s">
        <v>191</v>
      </c>
      <c r="O216" s="225" t="s">
        <v>121</v>
      </c>
      <c r="P216" s="218">
        <v>12.6</v>
      </c>
      <c r="Q216" s="218">
        <v>12</v>
      </c>
      <c r="R216" s="218">
        <v>13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90SANTA ROSA DE LIMA</v>
      </c>
      <c r="B217" s="225">
        <v>90</v>
      </c>
      <c r="C217" s="225" t="s">
        <v>199</v>
      </c>
      <c r="D217" s="225" t="s">
        <v>121</v>
      </c>
      <c r="E217" s="244">
        <v>14</v>
      </c>
      <c r="F217" s="244">
        <v>14</v>
      </c>
      <c r="G217" s="244">
        <v>14</v>
      </c>
      <c r="H217" s="244"/>
      <c r="I217" s="244"/>
      <c r="J217" s="244"/>
      <c r="K217" s="225"/>
      <c r="L217" s="56" t="str">
        <f t="shared" si="11"/>
        <v>90SAN MIGUEL</v>
      </c>
      <c r="M217" s="213">
        <v>90</v>
      </c>
      <c r="N217" s="212" t="s">
        <v>175</v>
      </c>
      <c r="O217" s="225" t="s">
        <v>121</v>
      </c>
      <c r="P217" s="218">
        <v>13</v>
      </c>
      <c r="Q217" s="218">
        <v>13</v>
      </c>
      <c r="R217" s="218">
        <v>13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92TIENDONA</v>
      </c>
      <c r="B218" s="225">
        <v>92</v>
      </c>
      <c r="C218" s="225" t="s">
        <v>191</v>
      </c>
      <c r="D218" s="225" t="s">
        <v>122</v>
      </c>
      <c r="E218" s="244">
        <v>95</v>
      </c>
      <c r="F218" s="244">
        <v>95</v>
      </c>
      <c r="G218" s="244">
        <v>95</v>
      </c>
      <c r="H218" s="244"/>
      <c r="I218" s="244"/>
      <c r="J218" s="244"/>
      <c r="K218" s="225"/>
      <c r="L218" s="56" t="str">
        <f t="shared" si="11"/>
        <v>92TIENDONA</v>
      </c>
      <c r="M218" s="214">
        <v>92</v>
      </c>
      <c r="N218" s="212" t="s">
        <v>191</v>
      </c>
      <c r="O218" s="225" t="s">
        <v>122</v>
      </c>
      <c r="P218" s="218">
        <v>95</v>
      </c>
      <c r="Q218" s="218">
        <v>95</v>
      </c>
      <c r="R218" s="218">
        <v>95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92USULUTAN</v>
      </c>
      <c r="B219" s="225">
        <v>92</v>
      </c>
      <c r="C219" s="225" t="s">
        <v>260</v>
      </c>
      <c r="D219" s="225" t="s">
        <v>122</v>
      </c>
      <c r="E219" s="244">
        <v>120</v>
      </c>
      <c r="F219" s="244">
        <v>110</v>
      </c>
      <c r="G219" s="244">
        <v>130</v>
      </c>
      <c r="H219" s="244"/>
      <c r="I219" s="244"/>
      <c r="J219" s="244"/>
      <c r="K219" s="225"/>
      <c r="L219" s="56" t="str">
        <f t="shared" si="11"/>
        <v>92SAN MIGUEL</v>
      </c>
      <c r="M219" s="213">
        <v>92</v>
      </c>
      <c r="N219" s="212" t="s">
        <v>175</v>
      </c>
      <c r="O219" s="225" t="s">
        <v>122</v>
      </c>
      <c r="P219" s="218">
        <v>115</v>
      </c>
      <c r="Q219" s="218">
        <v>110</v>
      </c>
      <c r="R219" s="218">
        <v>120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92SANTA ROSA DE LIMA</v>
      </c>
      <c r="B220" s="225">
        <v>92</v>
      </c>
      <c r="C220" s="225" t="s">
        <v>199</v>
      </c>
      <c r="D220" s="225" t="s">
        <v>122</v>
      </c>
      <c r="E220" s="244">
        <v>135</v>
      </c>
      <c r="F220" s="244">
        <v>135</v>
      </c>
      <c r="G220" s="244">
        <v>135</v>
      </c>
      <c r="H220" s="244"/>
      <c r="I220" s="244"/>
      <c r="J220" s="244"/>
      <c r="K220" s="225"/>
      <c r="L220" s="56" t="str">
        <f t="shared" si="11"/>
        <v>92SENSUNTEPEQUE</v>
      </c>
      <c r="M220" s="214">
        <v>92</v>
      </c>
      <c r="N220" s="212" t="s">
        <v>182</v>
      </c>
      <c r="O220" s="225" t="s">
        <v>122</v>
      </c>
      <c r="P220" s="218">
        <v>120</v>
      </c>
      <c r="Q220" s="218">
        <v>120</v>
      </c>
      <c r="R220" s="218">
        <v>120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93TIENDONA</v>
      </c>
      <c r="B221" s="225">
        <v>93</v>
      </c>
      <c r="C221" s="225" t="s">
        <v>191</v>
      </c>
      <c r="D221" s="225" t="s">
        <v>123</v>
      </c>
      <c r="E221" s="244">
        <v>23.5</v>
      </c>
      <c r="F221" s="244">
        <v>23</v>
      </c>
      <c r="G221" s="244">
        <v>24</v>
      </c>
      <c r="H221" s="244"/>
      <c r="I221" s="244"/>
      <c r="J221" s="244"/>
      <c r="K221" s="225"/>
      <c r="L221" s="56" t="str">
        <f t="shared" si="11"/>
        <v>93TIENDONA</v>
      </c>
      <c r="M221" s="214">
        <v>93</v>
      </c>
      <c r="N221" s="212" t="s">
        <v>191</v>
      </c>
      <c r="O221" s="225" t="s">
        <v>123</v>
      </c>
      <c r="P221" s="218">
        <v>23</v>
      </c>
      <c r="Q221" s="218">
        <v>23</v>
      </c>
      <c r="R221" s="218">
        <v>23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94USULUTAN</v>
      </c>
      <c r="B222" s="225">
        <v>94</v>
      </c>
      <c r="C222" s="225" t="s">
        <v>260</v>
      </c>
      <c r="D222" s="225" t="s">
        <v>267</v>
      </c>
      <c r="E222" s="244"/>
      <c r="F222" s="244"/>
      <c r="G222" s="244"/>
      <c r="H222" s="244">
        <v>2</v>
      </c>
      <c r="I222" s="244">
        <v>2</v>
      </c>
      <c r="J222" s="244">
        <v>2</v>
      </c>
      <c r="K222" s="225"/>
      <c r="L222" s="56" t="str">
        <f t="shared" si="11"/>
        <v xml:space="preserve">94GERARDO BARRIOS </v>
      </c>
      <c r="M222" s="213">
        <v>94</v>
      </c>
      <c r="N222" s="212" t="s">
        <v>263</v>
      </c>
      <c r="O222" s="225" t="s">
        <v>267</v>
      </c>
      <c r="P222" s="218">
        <v>55</v>
      </c>
      <c r="Q222" s="218">
        <v>55</v>
      </c>
      <c r="R222" s="218">
        <v>55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94GERARDO BARRIOS </v>
      </c>
      <c r="B223" s="225">
        <v>94</v>
      </c>
      <c r="C223" s="225" t="s">
        <v>263</v>
      </c>
      <c r="D223" s="225" t="s">
        <v>267</v>
      </c>
      <c r="E223" s="244">
        <v>55</v>
      </c>
      <c r="F223" s="244">
        <v>55</v>
      </c>
      <c r="G223" s="244">
        <v>55</v>
      </c>
      <c r="H223" s="244">
        <v>1</v>
      </c>
      <c r="I223" s="244">
        <v>1</v>
      </c>
      <c r="J223" s="244">
        <v>1</v>
      </c>
      <c r="K223" s="225"/>
      <c r="L223" s="56" t="str">
        <f t="shared" si="11"/>
        <v>95SANTA ANA</v>
      </c>
      <c r="M223" s="213">
        <v>95</v>
      </c>
      <c r="N223" s="212" t="s">
        <v>173</v>
      </c>
      <c r="O223" s="225" t="s">
        <v>205</v>
      </c>
      <c r="P223" s="218"/>
      <c r="Q223" s="218"/>
      <c r="R223" s="218"/>
      <c r="S223" s="218">
        <v>1.1000000000000001</v>
      </c>
      <c r="T223" s="218">
        <v>1.1000000000000001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>95SONSONATE</v>
      </c>
      <c r="B224" s="225">
        <v>95</v>
      </c>
      <c r="C224" s="225" t="s">
        <v>176</v>
      </c>
      <c r="D224" s="225" t="s">
        <v>205</v>
      </c>
      <c r="E224" s="244"/>
      <c r="F224" s="244"/>
      <c r="G224" s="244"/>
      <c r="H224" s="244">
        <v>1.1000000000000001</v>
      </c>
      <c r="I224" s="244">
        <v>1.1000000000000001</v>
      </c>
      <c r="J224" s="244">
        <v>1.1000000000000001</v>
      </c>
      <c r="K224" s="225"/>
      <c r="L224" s="56" t="str">
        <f t="shared" si="11"/>
        <v>95SAN MIGUEL</v>
      </c>
      <c r="M224" s="213">
        <v>95</v>
      </c>
      <c r="N224" s="212" t="s">
        <v>175</v>
      </c>
      <c r="O224" s="225" t="s">
        <v>205</v>
      </c>
      <c r="P224" s="218">
        <v>90</v>
      </c>
      <c r="Q224" s="218">
        <v>90</v>
      </c>
      <c r="R224" s="218">
        <v>90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95USULUTAN</v>
      </c>
      <c r="B225" s="225">
        <v>95</v>
      </c>
      <c r="C225" s="225" t="s">
        <v>260</v>
      </c>
      <c r="D225" s="225" t="s">
        <v>205</v>
      </c>
      <c r="E225" s="244">
        <v>80</v>
      </c>
      <c r="F225" s="244">
        <v>75</v>
      </c>
      <c r="G225" s="244">
        <v>85</v>
      </c>
      <c r="H225" s="244">
        <v>1.05</v>
      </c>
      <c r="I225" s="244">
        <v>1</v>
      </c>
      <c r="J225" s="244">
        <v>1.25</v>
      </c>
      <c r="K225" s="225"/>
      <c r="L225" s="56" t="str">
        <f t="shared" si="11"/>
        <v>95SENSUNTEPEQUE</v>
      </c>
      <c r="M225" s="214">
        <v>95</v>
      </c>
      <c r="N225" s="212" t="s">
        <v>182</v>
      </c>
      <c r="O225" s="225" t="s">
        <v>205</v>
      </c>
      <c r="P225" s="218">
        <v>85</v>
      </c>
      <c r="Q225" s="218">
        <v>75</v>
      </c>
      <c r="R225" s="218">
        <v>90</v>
      </c>
      <c r="S225" s="218">
        <v>1.1200000000000001</v>
      </c>
      <c r="T225" s="218">
        <v>1</v>
      </c>
      <c r="U225" s="218">
        <v>1.2</v>
      </c>
      <c r="V225" s="46"/>
      <c r="W225" s="46" t="str">
        <f t="shared" si="13"/>
        <v/>
      </c>
    </row>
    <row r="226" spans="1:23" ht="15.75">
      <c r="A226" s="182" t="str">
        <f t="shared" si="12"/>
        <v>95SANTA ROSA DE LIMA</v>
      </c>
      <c r="B226" s="225">
        <v>95</v>
      </c>
      <c r="C226" s="225" t="s">
        <v>199</v>
      </c>
      <c r="D226" s="225" t="s">
        <v>205</v>
      </c>
      <c r="E226" s="244"/>
      <c r="F226" s="244"/>
      <c r="G226" s="244"/>
      <c r="H226" s="244">
        <v>1.1875</v>
      </c>
      <c r="I226" s="244">
        <v>1</v>
      </c>
      <c r="J226" s="244">
        <v>1.25</v>
      </c>
      <c r="K226" s="225"/>
      <c r="L226" s="56" t="str">
        <f t="shared" si="11"/>
        <v xml:space="preserve">95GERARDO BARRIOS </v>
      </c>
      <c r="M226" s="214">
        <v>95</v>
      </c>
      <c r="N226" s="212" t="s">
        <v>263</v>
      </c>
      <c r="O226" s="225" t="s">
        <v>205</v>
      </c>
      <c r="P226" s="218">
        <v>60</v>
      </c>
      <c r="Q226" s="218">
        <v>60</v>
      </c>
      <c r="R226" s="218">
        <v>60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95GERARDO BARRIOS </v>
      </c>
      <c r="B227" s="225">
        <v>95</v>
      </c>
      <c r="C227" s="225" t="s">
        <v>263</v>
      </c>
      <c r="D227" s="225" t="s">
        <v>205</v>
      </c>
      <c r="E227" s="244">
        <v>60</v>
      </c>
      <c r="F227" s="244">
        <v>60</v>
      </c>
      <c r="G227" s="244">
        <v>60</v>
      </c>
      <c r="H227" s="244">
        <v>0.8</v>
      </c>
      <c r="I227" s="244">
        <v>0.8</v>
      </c>
      <c r="J227" s="244">
        <v>0.8</v>
      </c>
      <c r="K227" s="225"/>
      <c r="L227" s="56" t="str">
        <f t="shared" si="11"/>
        <v>96SANTA ANA</v>
      </c>
      <c r="M227" s="213">
        <v>96</v>
      </c>
      <c r="N227" s="212" t="s">
        <v>173</v>
      </c>
      <c r="O227" s="225" t="s">
        <v>206</v>
      </c>
      <c r="P227" s="218">
        <v>48</v>
      </c>
      <c r="Q227" s="218">
        <v>48</v>
      </c>
      <c r="R227" s="218">
        <v>48</v>
      </c>
      <c r="S227" s="218">
        <v>0.6</v>
      </c>
      <c r="T227" s="218">
        <v>0.6</v>
      </c>
      <c r="U227" s="218">
        <v>0.6</v>
      </c>
      <c r="V227" s="46"/>
      <c r="W227" s="46" t="str">
        <f t="shared" si="13"/>
        <v/>
      </c>
    </row>
    <row r="228" spans="1:23" ht="15.75">
      <c r="A228" s="182" t="str">
        <f t="shared" si="12"/>
        <v>96SONSONATE</v>
      </c>
      <c r="B228" s="225">
        <v>96</v>
      </c>
      <c r="C228" s="225" t="s">
        <v>176</v>
      </c>
      <c r="D228" s="225" t="s">
        <v>206</v>
      </c>
      <c r="E228" s="244">
        <v>48</v>
      </c>
      <c r="F228" s="244">
        <v>48</v>
      </c>
      <c r="G228" s="244">
        <v>48</v>
      </c>
      <c r="H228" s="244">
        <v>0.6</v>
      </c>
      <c r="I228" s="244">
        <v>0.6</v>
      </c>
      <c r="J228" s="244">
        <v>0.6</v>
      </c>
      <c r="K228" s="225"/>
      <c r="L228" s="56" t="str">
        <f t="shared" si="11"/>
        <v>96SAN MIGUEL</v>
      </c>
      <c r="M228" s="214">
        <v>96</v>
      </c>
      <c r="N228" s="212" t="s">
        <v>175</v>
      </c>
      <c r="O228" s="225" t="s">
        <v>206</v>
      </c>
      <c r="P228" s="218">
        <v>47.333333333333336</v>
      </c>
      <c r="Q228" s="218">
        <v>47</v>
      </c>
      <c r="R228" s="218">
        <v>48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96USULUTAN</v>
      </c>
      <c r="B229" s="225">
        <v>96</v>
      </c>
      <c r="C229" s="225" t="s">
        <v>260</v>
      </c>
      <c r="D229" s="225" t="s">
        <v>206</v>
      </c>
      <c r="E229" s="244">
        <v>49</v>
      </c>
      <c r="F229" s="244">
        <v>49</v>
      </c>
      <c r="G229" s="244">
        <v>49</v>
      </c>
      <c r="H229" s="244">
        <v>0.54</v>
      </c>
      <c r="I229" s="244">
        <v>0.5</v>
      </c>
      <c r="J229" s="244">
        <v>0.55000000000000004</v>
      </c>
      <c r="K229" s="225"/>
      <c r="L229" s="56" t="str">
        <f t="shared" si="11"/>
        <v>96SENSUNTEPEQUE</v>
      </c>
      <c r="M229" s="214">
        <v>96</v>
      </c>
      <c r="N229" s="212" t="s">
        <v>182</v>
      </c>
      <c r="O229" s="225" t="s">
        <v>206</v>
      </c>
      <c r="P229" s="218">
        <v>48.4</v>
      </c>
      <c r="Q229" s="218">
        <v>47</v>
      </c>
      <c r="R229" s="218">
        <v>50</v>
      </c>
      <c r="S229" s="218">
        <v>0.55000000000000004</v>
      </c>
      <c r="T229" s="218">
        <v>0.55000000000000004</v>
      </c>
      <c r="U229" s="218">
        <v>0.55000000000000004</v>
      </c>
      <c r="V229" s="46"/>
      <c r="W229" s="46" t="str">
        <f t="shared" si="13"/>
        <v/>
      </c>
    </row>
    <row r="230" spans="1:23" ht="15.75">
      <c r="A230" s="182" t="str">
        <f t="shared" si="12"/>
        <v>96SANTA ROSA DE LIMA</v>
      </c>
      <c r="B230" s="225">
        <v>96</v>
      </c>
      <c r="C230" s="225" t="s">
        <v>199</v>
      </c>
      <c r="D230" s="225" t="s">
        <v>206</v>
      </c>
      <c r="E230" s="244">
        <v>48.375</v>
      </c>
      <c r="F230" s="244">
        <v>48</v>
      </c>
      <c r="G230" s="244">
        <v>49</v>
      </c>
      <c r="H230" s="244">
        <v>0.52</v>
      </c>
      <c r="I230" s="244">
        <v>0.5</v>
      </c>
      <c r="J230" s="244">
        <v>0.55000000000000004</v>
      </c>
      <c r="K230" s="225"/>
      <c r="L230" s="56" t="str">
        <f t="shared" si="11"/>
        <v xml:space="preserve">96GERARDO BARRIOS </v>
      </c>
      <c r="M230" s="214">
        <v>96</v>
      </c>
      <c r="N230" s="212" t="s">
        <v>263</v>
      </c>
      <c r="O230" s="225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96GERARDO BARRIOS </v>
      </c>
      <c r="B231" s="225">
        <v>96</v>
      </c>
      <c r="C231" s="225" t="s">
        <v>263</v>
      </c>
      <c r="D231" s="225" t="s">
        <v>206</v>
      </c>
      <c r="E231" s="244">
        <v>46</v>
      </c>
      <c r="F231" s="244">
        <v>46</v>
      </c>
      <c r="G231" s="244">
        <v>46</v>
      </c>
      <c r="H231" s="244">
        <v>0.5</v>
      </c>
      <c r="I231" s="244">
        <v>0.5</v>
      </c>
      <c r="J231" s="244">
        <v>0.5</v>
      </c>
      <c r="K231" s="225"/>
      <c r="L231" s="56" t="str">
        <f t="shared" si="11"/>
        <v>97SANTA ANA</v>
      </c>
      <c r="M231" s="213">
        <v>97</v>
      </c>
      <c r="N231" s="212" t="s">
        <v>173</v>
      </c>
      <c r="O231" s="225" t="s">
        <v>207</v>
      </c>
      <c r="P231" s="218">
        <v>85</v>
      </c>
      <c r="Q231" s="218">
        <v>85</v>
      </c>
      <c r="R231" s="218">
        <v>85</v>
      </c>
      <c r="S231" s="218">
        <v>1.2</v>
      </c>
      <c r="T231" s="218">
        <v>1.2</v>
      </c>
      <c r="U231" s="218">
        <v>1.2</v>
      </c>
      <c r="V231" s="46"/>
      <c r="W231" s="46" t="str">
        <f t="shared" si="13"/>
        <v/>
      </c>
    </row>
    <row r="232" spans="1:23" ht="15.75">
      <c r="A232" s="182" t="str">
        <f t="shared" si="12"/>
        <v>97SONSONATE</v>
      </c>
      <c r="B232" s="225">
        <v>97</v>
      </c>
      <c r="C232" s="225" t="s">
        <v>176</v>
      </c>
      <c r="D232" s="225" t="s">
        <v>207</v>
      </c>
      <c r="E232" s="244">
        <v>80</v>
      </c>
      <c r="F232" s="244">
        <v>80</v>
      </c>
      <c r="G232" s="244">
        <v>80</v>
      </c>
      <c r="H232" s="244">
        <v>1.2</v>
      </c>
      <c r="I232" s="244">
        <v>1.2</v>
      </c>
      <c r="J232" s="244">
        <v>1.2</v>
      </c>
      <c r="K232" s="225"/>
      <c r="L232" s="56" t="str">
        <f t="shared" si="11"/>
        <v>97SAN MIGUEL</v>
      </c>
      <c r="M232" s="214">
        <v>97</v>
      </c>
      <c r="N232" s="212" t="s">
        <v>175</v>
      </c>
      <c r="O232" s="225" t="s">
        <v>207</v>
      </c>
      <c r="P232" s="218">
        <v>68</v>
      </c>
      <c r="Q232" s="218">
        <v>68</v>
      </c>
      <c r="R232" s="218">
        <v>68</v>
      </c>
      <c r="S232" s="218">
        <v>0.83333333333333337</v>
      </c>
      <c r="T232" s="218">
        <v>0.75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97USULUTAN</v>
      </c>
      <c r="B233" s="225">
        <v>97</v>
      </c>
      <c r="C233" s="225" t="s">
        <v>260</v>
      </c>
      <c r="D233" s="225" t="s">
        <v>207</v>
      </c>
      <c r="E233" s="244">
        <v>87.666666666666671</v>
      </c>
      <c r="F233" s="244">
        <v>75</v>
      </c>
      <c r="G233" s="244">
        <v>108</v>
      </c>
      <c r="H233" s="244">
        <v>1.02</v>
      </c>
      <c r="I233" s="244">
        <v>1</v>
      </c>
      <c r="J233" s="244">
        <v>1.1000000000000001</v>
      </c>
      <c r="K233" s="225"/>
      <c r="L233" s="56" t="str">
        <f t="shared" si="11"/>
        <v>97SENSUNTEPEQUE</v>
      </c>
      <c r="M233" s="213">
        <v>97</v>
      </c>
      <c r="N233" s="212" t="s">
        <v>182</v>
      </c>
      <c r="O233" s="225" t="s">
        <v>207</v>
      </c>
      <c r="P233" s="218">
        <v>75</v>
      </c>
      <c r="Q233" s="218">
        <v>70</v>
      </c>
      <c r="R233" s="218">
        <v>80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97SANTA ROSA DE LIMA</v>
      </c>
      <c r="B234" s="225">
        <v>97</v>
      </c>
      <c r="C234" s="225" t="s">
        <v>199</v>
      </c>
      <c r="D234" s="225" t="s">
        <v>207</v>
      </c>
      <c r="E234" s="244"/>
      <c r="F234" s="244"/>
      <c r="G234" s="244"/>
      <c r="H234" s="244">
        <v>1</v>
      </c>
      <c r="I234" s="244">
        <v>1</v>
      </c>
      <c r="J234" s="244">
        <v>1</v>
      </c>
      <c r="K234" s="225"/>
      <c r="L234" s="56" t="str">
        <f t="shared" si="11"/>
        <v xml:space="preserve">97GERARDO BARRIOS </v>
      </c>
      <c r="M234" s="214">
        <v>97</v>
      </c>
      <c r="N234" s="212" t="s">
        <v>263</v>
      </c>
      <c r="O234" s="225" t="s">
        <v>207</v>
      </c>
      <c r="P234" s="218">
        <v>90</v>
      </c>
      <c r="Q234" s="218">
        <v>90</v>
      </c>
      <c r="R234" s="218">
        <v>90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97GERARDO BARRIOS </v>
      </c>
      <c r="B235" s="225">
        <v>97</v>
      </c>
      <c r="C235" s="225" t="s">
        <v>263</v>
      </c>
      <c r="D235" s="225" t="s">
        <v>207</v>
      </c>
      <c r="E235" s="244">
        <v>60</v>
      </c>
      <c r="F235" s="244">
        <v>60</v>
      </c>
      <c r="G235" s="244">
        <v>60</v>
      </c>
      <c r="H235" s="244">
        <v>0.8</v>
      </c>
      <c r="I235" s="244">
        <v>0.8</v>
      </c>
      <c r="J235" s="244">
        <v>0.8</v>
      </c>
      <c r="K235" s="225"/>
      <c r="L235" s="56" t="str">
        <f t="shared" si="11"/>
        <v>98SANTA ANA</v>
      </c>
      <c r="M235" s="214">
        <v>98</v>
      </c>
      <c r="N235" s="212" t="s">
        <v>173</v>
      </c>
      <c r="O235" s="225" t="s">
        <v>268</v>
      </c>
      <c r="P235" s="218">
        <v>150</v>
      </c>
      <c r="Q235" s="218">
        <v>150</v>
      </c>
      <c r="R235" s="218">
        <v>150</v>
      </c>
      <c r="S235" s="218">
        <v>2</v>
      </c>
      <c r="T235" s="218">
        <v>2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>98SONSONATE</v>
      </c>
      <c r="B236" s="225">
        <v>98</v>
      </c>
      <c r="C236" s="225" t="s">
        <v>176</v>
      </c>
      <c r="D236" s="225" t="s">
        <v>268</v>
      </c>
      <c r="E236" s="244">
        <v>150</v>
      </c>
      <c r="F236" s="244">
        <v>150</v>
      </c>
      <c r="G236" s="244">
        <v>150</v>
      </c>
      <c r="H236" s="244">
        <v>2</v>
      </c>
      <c r="I236" s="244">
        <v>2</v>
      </c>
      <c r="J236" s="244">
        <v>2</v>
      </c>
      <c r="K236" s="225"/>
      <c r="L236" s="56" t="str">
        <f t="shared" si="11"/>
        <v>98SAN MIGUEL</v>
      </c>
      <c r="M236" s="213">
        <v>98</v>
      </c>
      <c r="N236" s="212" t="s">
        <v>175</v>
      </c>
      <c r="O236" s="225" t="s">
        <v>268</v>
      </c>
      <c r="P236" s="218">
        <v>155</v>
      </c>
      <c r="Q236" s="218">
        <v>155</v>
      </c>
      <c r="R236" s="218">
        <v>155</v>
      </c>
      <c r="S236" s="218">
        <v>1.6833333333333333</v>
      </c>
      <c r="T236" s="218">
        <v>1.65</v>
      </c>
      <c r="U236" s="218">
        <v>1.75</v>
      </c>
      <c r="V236" s="46"/>
      <c r="W236" s="46"/>
    </row>
    <row r="237" spans="1:23" ht="15.75">
      <c r="A237" s="182" t="str">
        <f t="shared" si="12"/>
        <v>98USULUTAN</v>
      </c>
      <c r="B237" s="225">
        <v>98</v>
      </c>
      <c r="C237" s="225" t="s">
        <v>260</v>
      </c>
      <c r="D237" s="225" t="s">
        <v>268</v>
      </c>
      <c r="E237" s="244">
        <v>152.5</v>
      </c>
      <c r="F237" s="244">
        <v>150</v>
      </c>
      <c r="G237" s="244">
        <v>155</v>
      </c>
      <c r="H237" s="244">
        <v>1.8400000000000003</v>
      </c>
      <c r="I237" s="244">
        <v>1.7</v>
      </c>
      <c r="J237" s="244">
        <v>2</v>
      </c>
      <c r="K237" s="225"/>
      <c r="L237" s="56" t="str">
        <f t="shared" si="11"/>
        <v>98SENSUNTEPEQUE</v>
      </c>
      <c r="M237" s="214">
        <v>98</v>
      </c>
      <c r="N237" s="212" t="s">
        <v>182</v>
      </c>
      <c r="O237" s="225" t="s">
        <v>268</v>
      </c>
      <c r="P237" s="218">
        <v>148</v>
      </c>
      <c r="Q237" s="218">
        <v>140</v>
      </c>
      <c r="R237" s="218">
        <v>160</v>
      </c>
      <c r="S237" s="218">
        <v>1.9</v>
      </c>
      <c r="T237" s="218">
        <v>1.75</v>
      </c>
      <c r="U237" s="218">
        <v>2</v>
      </c>
      <c r="V237" s="46"/>
      <c r="W237" s="46"/>
    </row>
    <row r="238" spans="1:23" ht="15.75">
      <c r="A238" s="182" t="str">
        <f t="shared" si="12"/>
        <v>98SANTA ROSA DE LIMA</v>
      </c>
      <c r="B238" s="225">
        <v>98</v>
      </c>
      <c r="C238" s="225" t="s">
        <v>199</v>
      </c>
      <c r="D238" s="225" t="s">
        <v>268</v>
      </c>
      <c r="E238" s="244"/>
      <c r="F238" s="244"/>
      <c r="G238" s="244"/>
      <c r="H238" s="244">
        <v>2</v>
      </c>
      <c r="I238" s="244">
        <v>2</v>
      </c>
      <c r="J238" s="244">
        <v>2</v>
      </c>
      <c r="K238" s="225"/>
      <c r="L238" s="56" t="str">
        <f t="shared" si="11"/>
        <v xml:space="preserve">98GERARDO BARRIOS </v>
      </c>
      <c r="M238" s="213">
        <v>98</v>
      </c>
      <c r="N238" s="212" t="s">
        <v>263</v>
      </c>
      <c r="O238" s="225" t="s">
        <v>268</v>
      </c>
      <c r="P238" s="218">
        <v>135</v>
      </c>
      <c r="Q238" s="218">
        <v>135</v>
      </c>
      <c r="R238" s="218">
        <v>135</v>
      </c>
      <c r="S238" s="218">
        <v>1.6</v>
      </c>
      <c r="T238" s="218">
        <v>1.6</v>
      </c>
      <c r="U238" s="218">
        <v>1.6</v>
      </c>
      <c r="V238" s="46"/>
      <c r="W238" s="46"/>
    </row>
    <row r="239" spans="1:23" ht="15.75">
      <c r="A239" s="182" t="str">
        <f t="shared" si="12"/>
        <v xml:space="preserve">98GERARDO BARRIOS </v>
      </c>
      <c r="B239" s="225">
        <v>98</v>
      </c>
      <c r="C239" s="225" t="s">
        <v>263</v>
      </c>
      <c r="D239" s="225" t="s">
        <v>268</v>
      </c>
      <c r="E239" s="244">
        <v>135</v>
      </c>
      <c r="F239" s="244">
        <v>135</v>
      </c>
      <c r="G239" s="244">
        <v>135</v>
      </c>
      <c r="H239" s="244">
        <v>1.4</v>
      </c>
      <c r="I239" s="244">
        <v>1.4</v>
      </c>
      <c r="J239" s="244">
        <v>1.4</v>
      </c>
      <c r="K239" s="225"/>
      <c r="L239" s="56" t="str">
        <f t="shared" si="11"/>
        <v>99SANTA ANA</v>
      </c>
      <c r="M239" s="214">
        <v>99</v>
      </c>
      <c r="N239" s="212" t="s">
        <v>173</v>
      </c>
      <c r="O239" s="225" t="s">
        <v>209</v>
      </c>
      <c r="P239" s="218">
        <v>20</v>
      </c>
      <c r="Q239" s="218">
        <v>20</v>
      </c>
      <c r="R239" s="218">
        <v>20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99SONSONATE</v>
      </c>
      <c r="B240" s="225">
        <v>99</v>
      </c>
      <c r="C240" s="225" t="s">
        <v>176</v>
      </c>
      <c r="D240" s="225" t="s">
        <v>209</v>
      </c>
      <c r="E240" s="244">
        <v>20</v>
      </c>
      <c r="F240" s="244">
        <v>20</v>
      </c>
      <c r="G240" s="244">
        <v>20</v>
      </c>
      <c r="H240" s="244"/>
      <c r="I240" s="244"/>
      <c r="J240" s="244"/>
      <c r="K240" s="225"/>
      <c r="L240" s="56" t="str">
        <f t="shared" si="11"/>
        <v xml:space="preserve">99GERARDO BARRIOS </v>
      </c>
      <c r="M240" s="213">
        <v>99</v>
      </c>
      <c r="N240" s="212" t="s">
        <v>263</v>
      </c>
      <c r="O240" s="225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99GERARDO BARRIOS </v>
      </c>
      <c r="B241" s="225">
        <v>99</v>
      </c>
      <c r="C241" s="225" t="s">
        <v>263</v>
      </c>
      <c r="D241" s="225" t="s">
        <v>209</v>
      </c>
      <c r="E241" s="244">
        <v>21</v>
      </c>
      <c r="F241" s="244">
        <v>21</v>
      </c>
      <c r="G241" s="244">
        <v>21</v>
      </c>
      <c r="H241" s="244"/>
      <c r="I241" s="244"/>
      <c r="J241" s="244"/>
      <c r="K241" s="225"/>
      <c r="L241" s="56" t="str">
        <f t="shared" si="11"/>
        <v>100SANTA ANA</v>
      </c>
      <c r="M241" s="214">
        <v>100</v>
      </c>
      <c r="N241" s="212" t="s">
        <v>173</v>
      </c>
      <c r="O241" s="225" t="s">
        <v>210</v>
      </c>
      <c r="P241" s="218">
        <v>18.25</v>
      </c>
      <c r="Q241" s="218">
        <v>18.25</v>
      </c>
      <c r="R241" s="218">
        <v>18.25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100SONSONATE</v>
      </c>
      <c r="B242" s="225">
        <v>100</v>
      </c>
      <c r="C242" s="225" t="s">
        <v>176</v>
      </c>
      <c r="D242" s="225" t="s">
        <v>210</v>
      </c>
      <c r="E242" s="244">
        <v>18.5</v>
      </c>
      <c r="F242" s="244">
        <v>18.5</v>
      </c>
      <c r="G242" s="244">
        <v>18.5</v>
      </c>
      <c r="H242" s="244"/>
      <c r="I242" s="244"/>
      <c r="J242" s="244"/>
      <c r="K242" s="225"/>
      <c r="L242" s="56" t="str">
        <f t="shared" si="11"/>
        <v>101SANTA ANA</v>
      </c>
      <c r="M242" s="213">
        <v>101</v>
      </c>
      <c r="N242" s="212" t="s">
        <v>173</v>
      </c>
      <c r="O242" s="225" t="s">
        <v>211</v>
      </c>
      <c r="P242" s="218">
        <v>17.25</v>
      </c>
      <c r="Q242" s="218">
        <v>17.25</v>
      </c>
      <c r="R242" s="218">
        <v>17.25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100USULUTAN</v>
      </c>
      <c r="B243" s="225">
        <v>100</v>
      </c>
      <c r="C243" s="225" t="s">
        <v>260</v>
      </c>
      <c r="D243" s="225" t="s">
        <v>210</v>
      </c>
      <c r="E243" s="244"/>
      <c r="F243" s="244"/>
      <c r="G243" s="244"/>
      <c r="H243" s="244">
        <v>0.5</v>
      </c>
      <c r="I243" s="244">
        <v>0.5</v>
      </c>
      <c r="J243" s="244">
        <v>0.5</v>
      </c>
      <c r="K243" s="225"/>
      <c r="L243" s="56" t="str">
        <f t="shared" si="11"/>
        <v>101SENSUNTEPEQUE</v>
      </c>
      <c r="M243" s="214">
        <v>101</v>
      </c>
      <c r="N243" s="212" t="s">
        <v>182</v>
      </c>
      <c r="O243" s="225" t="s">
        <v>211</v>
      </c>
      <c r="P243" s="218">
        <v>17.125</v>
      </c>
      <c r="Q243" s="218">
        <v>17</v>
      </c>
      <c r="R243" s="218">
        <v>17.25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100SANTA ROSA DE LIMA</v>
      </c>
      <c r="B244" s="225">
        <v>100</v>
      </c>
      <c r="C244" s="225" t="s">
        <v>199</v>
      </c>
      <c r="D244" s="225" t="s">
        <v>210</v>
      </c>
      <c r="E244" s="244">
        <v>19.5</v>
      </c>
      <c r="F244" s="244">
        <v>19</v>
      </c>
      <c r="G244" s="244">
        <v>20</v>
      </c>
      <c r="H244" s="244">
        <v>0.5</v>
      </c>
      <c r="I244" s="244">
        <v>0.5</v>
      </c>
      <c r="J244" s="244">
        <v>0.5</v>
      </c>
      <c r="K244" s="225"/>
      <c r="L244" s="56" t="str">
        <f t="shared" si="11"/>
        <v>102SANTA ANA</v>
      </c>
      <c r="M244" s="214">
        <v>102</v>
      </c>
      <c r="N244" s="212" t="s">
        <v>173</v>
      </c>
      <c r="O244" s="225" t="s">
        <v>212</v>
      </c>
      <c r="P244" s="218">
        <v>4.5</v>
      </c>
      <c r="Q244" s="218">
        <v>4.5</v>
      </c>
      <c r="R244" s="218">
        <v>4.5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100GERARDO BARRIOS </v>
      </c>
      <c r="B245" s="225">
        <v>100</v>
      </c>
      <c r="C245" s="225" t="s">
        <v>263</v>
      </c>
      <c r="D245" s="225" t="s">
        <v>210</v>
      </c>
      <c r="E245" s="244">
        <v>18.5</v>
      </c>
      <c r="F245" s="244">
        <v>18.5</v>
      </c>
      <c r="G245" s="244">
        <v>18.5</v>
      </c>
      <c r="H245" s="244"/>
      <c r="I245" s="244"/>
      <c r="J245" s="244"/>
      <c r="K245" s="225"/>
      <c r="L245" s="56" t="str">
        <f t="shared" si="11"/>
        <v>102SENSUNTEPEQUE</v>
      </c>
      <c r="M245" s="213">
        <v>102</v>
      </c>
      <c r="N245" s="212" t="s">
        <v>182</v>
      </c>
      <c r="O245" s="225" t="s">
        <v>212</v>
      </c>
      <c r="P245" s="218">
        <v>4.75</v>
      </c>
      <c r="Q245" s="218">
        <v>4.5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101SONSONATE</v>
      </c>
      <c r="B246" s="225">
        <v>101</v>
      </c>
      <c r="C246" s="225" t="s">
        <v>176</v>
      </c>
      <c r="D246" s="225" t="s">
        <v>211</v>
      </c>
      <c r="E246" s="244">
        <v>17.5</v>
      </c>
      <c r="F246" s="244">
        <v>17.5</v>
      </c>
      <c r="G246" s="244">
        <v>17.5</v>
      </c>
      <c r="H246" s="244"/>
      <c r="I246" s="244"/>
      <c r="J246" s="244"/>
      <c r="K246" s="225"/>
      <c r="L246" s="56" t="str">
        <f t="shared" si="11"/>
        <v xml:space="preserve">102GERARDO BARRIOS </v>
      </c>
      <c r="M246" s="214">
        <v>102</v>
      </c>
      <c r="N246" s="212" t="s">
        <v>263</v>
      </c>
      <c r="O246" s="225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101USULUTAN</v>
      </c>
      <c r="B247" s="225">
        <v>101</v>
      </c>
      <c r="C247" s="225" t="s">
        <v>260</v>
      </c>
      <c r="D247" s="225" t="s">
        <v>211</v>
      </c>
      <c r="E247" s="244">
        <v>17</v>
      </c>
      <c r="F247" s="244">
        <v>17</v>
      </c>
      <c r="G247" s="244">
        <v>17</v>
      </c>
      <c r="H247" s="244">
        <v>0.48333333333333334</v>
      </c>
      <c r="I247" s="244">
        <v>0.45</v>
      </c>
      <c r="J247" s="244">
        <v>0.5</v>
      </c>
      <c r="K247" s="225"/>
      <c r="L247" s="56" t="str">
        <f t="shared" si="11"/>
        <v>103SANTA ANA</v>
      </c>
      <c r="M247" s="214">
        <v>103</v>
      </c>
      <c r="N247" s="212" t="s">
        <v>173</v>
      </c>
      <c r="O247" s="225" t="s">
        <v>213</v>
      </c>
      <c r="P247" s="218">
        <v>65</v>
      </c>
      <c r="Q247" s="218">
        <v>65</v>
      </c>
      <c r="R247" s="218">
        <v>65</v>
      </c>
      <c r="S247" s="218">
        <v>0.85</v>
      </c>
      <c r="T247" s="218">
        <v>0.85</v>
      </c>
      <c r="U247" s="218">
        <v>0.85</v>
      </c>
      <c r="V247" s="46"/>
      <c r="W247" s="46"/>
    </row>
    <row r="248" spans="1:23" ht="15.75">
      <c r="A248" s="182" t="str">
        <f t="shared" si="12"/>
        <v>101SANTA ROSA DE LIMA</v>
      </c>
      <c r="B248" s="225">
        <v>101</v>
      </c>
      <c r="C248" s="225" t="s">
        <v>199</v>
      </c>
      <c r="D248" s="225" t="s">
        <v>211</v>
      </c>
      <c r="E248" s="244">
        <v>19.5</v>
      </c>
      <c r="F248" s="244">
        <v>18.5</v>
      </c>
      <c r="G248" s="244">
        <v>20</v>
      </c>
      <c r="H248" s="244">
        <v>0.42499999999999999</v>
      </c>
      <c r="I248" s="244">
        <v>0.45</v>
      </c>
      <c r="J248" s="244">
        <v>0.5</v>
      </c>
      <c r="K248" s="225"/>
      <c r="L248" s="56" t="str">
        <f t="shared" si="11"/>
        <v>103SENSUNTEPEQUE</v>
      </c>
      <c r="M248" s="214">
        <v>103</v>
      </c>
      <c r="N248" s="212" t="s">
        <v>182</v>
      </c>
      <c r="O248" s="225" t="s">
        <v>213</v>
      </c>
      <c r="P248" s="218">
        <v>87</v>
      </c>
      <c r="Q248" s="218">
        <v>80</v>
      </c>
      <c r="R248" s="218">
        <v>90</v>
      </c>
      <c r="S248" s="218">
        <v>1.2250000000000001</v>
      </c>
      <c r="T248" s="218">
        <v>1.2</v>
      </c>
      <c r="U248" s="218">
        <v>1.25</v>
      </c>
      <c r="V248" s="46"/>
      <c r="W248" s="46"/>
    </row>
    <row r="249" spans="1:23" ht="15.75">
      <c r="A249" s="182" t="str">
        <f t="shared" si="12"/>
        <v xml:space="preserve">101GERARDO BARRIOS </v>
      </c>
      <c r="B249" s="225">
        <v>101</v>
      </c>
      <c r="C249" s="225" t="s">
        <v>263</v>
      </c>
      <c r="D249" s="225" t="s">
        <v>211</v>
      </c>
      <c r="E249" s="244">
        <v>17.5</v>
      </c>
      <c r="F249" s="244">
        <v>17.5</v>
      </c>
      <c r="G249" s="244">
        <v>17.5</v>
      </c>
      <c r="H249" s="244"/>
      <c r="I249" s="244"/>
      <c r="J249" s="244"/>
      <c r="K249" s="225"/>
      <c r="L249" s="56" t="str">
        <f t="shared" si="11"/>
        <v xml:space="preserve">103GERARDO BARRIOS </v>
      </c>
      <c r="M249" s="213">
        <v>103</v>
      </c>
      <c r="N249" s="212" t="s">
        <v>263</v>
      </c>
      <c r="O249" s="225" t="s">
        <v>213</v>
      </c>
      <c r="P249" s="218"/>
      <c r="Q249" s="218"/>
      <c r="R249" s="218"/>
      <c r="S249" s="218">
        <v>0.8</v>
      </c>
      <c r="T249" s="218">
        <v>0.8</v>
      </c>
      <c r="U249" s="218">
        <v>0.8</v>
      </c>
      <c r="V249" s="46"/>
      <c r="W249" s="46"/>
    </row>
    <row r="250" spans="1:23" ht="15.75">
      <c r="A250" s="182" t="str">
        <f t="shared" si="12"/>
        <v>102SONSONATE</v>
      </c>
      <c r="B250" s="225">
        <v>102</v>
      </c>
      <c r="C250" s="225" t="s">
        <v>176</v>
      </c>
      <c r="D250" s="225" t="s">
        <v>212</v>
      </c>
      <c r="E250" s="244">
        <v>4.5</v>
      </c>
      <c r="F250" s="244">
        <v>4.5</v>
      </c>
      <c r="G250" s="244">
        <v>4.5</v>
      </c>
      <c r="H250" s="244"/>
      <c r="I250" s="244"/>
      <c r="J250" s="244"/>
      <c r="K250" s="225"/>
      <c r="L250" s="56" t="str">
        <f t="shared" si="11"/>
        <v>104SENSUNTEPEQUE</v>
      </c>
      <c r="M250" s="213">
        <v>104</v>
      </c>
      <c r="N250" s="212" t="s">
        <v>182</v>
      </c>
      <c r="O250" s="225" t="s">
        <v>214</v>
      </c>
      <c r="P250" s="218">
        <v>75</v>
      </c>
      <c r="Q250" s="218">
        <v>75</v>
      </c>
      <c r="R250" s="218">
        <v>75</v>
      </c>
      <c r="S250" s="218">
        <v>1</v>
      </c>
      <c r="T250" s="218">
        <v>1</v>
      </c>
      <c r="U250" s="218">
        <v>1</v>
      </c>
      <c r="V250" s="46"/>
      <c r="W250" s="46"/>
    </row>
    <row r="251" spans="1:23" ht="15.75">
      <c r="A251" s="182" t="str">
        <f t="shared" si="12"/>
        <v>102SANTA ROSA DE LIMA</v>
      </c>
      <c r="B251" s="225">
        <v>102</v>
      </c>
      <c r="C251" s="225" t="s">
        <v>199</v>
      </c>
      <c r="D251" s="225" t="s">
        <v>212</v>
      </c>
      <c r="E251" s="244">
        <v>5</v>
      </c>
      <c r="F251" s="244">
        <v>5</v>
      </c>
      <c r="G251" s="244">
        <v>5</v>
      </c>
      <c r="H251" s="244"/>
      <c r="I251" s="244"/>
      <c r="J251" s="244"/>
      <c r="K251" s="225"/>
      <c r="L251" s="57" t="str">
        <f t="shared" si="11"/>
        <v>105SANTA ANA</v>
      </c>
      <c r="M251" s="214">
        <v>105</v>
      </c>
      <c r="N251" s="212" t="s">
        <v>173</v>
      </c>
      <c r="O251" s="225" t="s">
        <v>269</v>
      </c>
      <c r="P251" s="218">
        <v>12</v>
      </c>
      <c r="Q251" s="218">
        <v>12</v>
      </c>
      <c r="R251" s="218">
        <v>12</v>
      </c>
      <c r="S251" s="218">
        <v>0.20000000000000004</v>
      </c>
      <c r="T251" s="218">
        <v>0.2</v>
      </c>
      <c r="U251" s="218">
        <v>0.2</v>
      </c>
      <c r="V251" s="46"/>
      <c r="W251" s="46"/>
    </row>
    <row r="252" spans="1:23" ht="15.75">
      <c r="A252" s="182" t="str">
        <f t="shared" si="12"/>
        <v xml:space="preserve">102GERARDO BARRIOS </v>
      </c>
      <c r="B252" s="225">
        <v>102</v>
      </c>
      <c r="C252" s="225" t="s">
        <v>263</v>
      </c>
      <c r="D252" s="225" t="s">
        <v>212</v>
      </c>
      <c r="E252" s="244">
        <v>5</v>
      </c>
      <c r="F252" s="244">
        <v>5</v>
      </c>
      <c r="G252" s="244">
        <v>5</v>
      </c>
      <c r="H252" s="244"/>
      <c r="I252" s="244"/>
      <c r="J252" s="244"/>
      <c r="K252" s="225"/>
      <c r="L252" s="57" t="str">
        <f t="shared" si="11"/>
        <v>105SAN MIGUEL</v>
      </c>
      <c r="M252" s="214">
        <v>105</v>
      </c>
      <c r="N252" s="212" t="s">
        <v>175</v>
      </c>
      <c r="O252" s="225" t="s">
        <v>269</v>
      </c>
      <c r="P252" s="218">
        <v>12</v>
      </c>
      <c r="Q252" s="218">
        <v>12</v>
      </c>
      <c r="R252" s="218">
        <v>12</v>
      </c>
      <c r="S252" s="218">
        <v>0.18333333333333335</v>
      </c>
      <c r="T252" s="218">
        <v>0.15</v>
      </c>
      <c r="U252" s="218">
        <v>0.25</v>
      </c>
      <c r="V252" s="46"/>
      <c r="W252" s="46"/>
    </row>
    <row r="253" spans="1:23" ht="15.75">
      <c r="A253" s="182" t="str">
        <f t="shared" si="12"/>
        <v>103SONSONATE</v>
      </c>
      <c r="B253" s="225">
        <v>103</v>
      </c>
      <c r="C253" s="225" t="s">
        <v>176</v>
      </c>
      <c r="D253" s="225" t="s">
        <v>213</v>
      </c>
      <c r="E253" s="244">
        <v>65</v>
      </c>
      <c r="F253" s="244">
        <v>65</v>
      </c>
      <c r="G253" s="244">
        <v>65</v>
      </c>
      <c r="H253" s="244">
        <v>0.82499999999999996</v>
      </c>
      <c r="I253" s="244">
        <v>0.8</v>
      </c>
      <c r="J253" s="244">
        <v>0.85</v>
      </c>
      <c r="K253" s="225"/>
      <c r="L253" s="57" t="str">
        <f t="shared" si="11"/>
        <v>105SENSUNTEPEQUE</v>
      </c>
      <c r="M253" s="214">
        <v>105</v>
      </c>
      <c r="N253" s="212" t="s">
        <v>182</v>
      </c>
      <c r="O253" s="225" t="s">
        <v>269</v>
      </c>
      <c r="P253" s="218">
        <v>11.5</v>
      </c>
      <c r="Q253" s="218">
        <v>11</v>
      </c>
      <c r="R253" s="218">
        <v>12</v>
      </c>
      <c r="S253" s="218">
        <v>0.14399999999999999</v>
      </c>
      <c r="T253" s="218">
        <v>0.12</v>
      </c>
      <c r="U253" s="218">
        <v>0.15</v>
      </c>
      <c r="V253" s="46"/>
      <c r="W253" s="46"/>
    </row>
    <row r="254" spans="1:23" ht="15.75">
      <c r="A254" s="182" t="str">
        <f t="shared" si="12"/>
        <v>103USULUTAN</v>
      </c>
      <c r="B254" s="225">
        <v>103</v>
      </c>
      <c r="C254" s="225" t="s">
        <v>260</v>
      </c>
      <c r="D254" s="225" t="s">
        <v>213</v>
      </c>
      <c r="E254" s="244"/>
      <c r="F254" s="244"/>
      <c r="G254" s="244"/>
      <c r="H254" s="244">
        <v>1.075</v>
      </c>
      <c r="I254" s="244">
        <v>1</v>
      </c>
      <c r="J254" s="244">
        <v>1.3</v>
      </c>
      <c r="K254" s="225"/>
      <c r="L254" s="57" t="str">
        <f t="shared" si="11"/>
        <v xml:space="preserve">105GERARDO BARRIOS </v>
      </c>
      <c r="M254" s="213">
        <v>105</v>
      </c>
      <c r="N254" s="212" t="s">
        <v>263</v>
      </c>
      <c r="O254" s="225" t="s">
        <v>269</v>
      </c>
      <c r="P254" s="218">
        <v>9</v>
      </c>
      <c r="Q254" s="218">
        <v>9</v>
      </c>
      <c r="R254" s="218">
        <v>9</v>
      </c>
      <c r="S254" s="218">
        <v>0.1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103SANTA ROSA DE LIMA</v>
      </c>
      <c r="B255" s="225">
        <v>103</v>
      </c>
      <c r="C255" s="225" t="s">
        <v>199</v>
      </c>
      <c r="D255" s="225" t="s">
        <v>213</v>
      </c>
      <c r="E255" s="244"/>
      <c r="F255" s="244"/>
      <c r="G255" s="244"/>
      <c r="H255" s="244">
        <v>1.25</v>
      </c>
      <c r="I255" s="244">
        <v>1.25</v>
      </c>
      <c r="J255" s="244">
        <v>1.25</v>
      </c>
      <c r="K255" s="225"/>
      <c r="L255" s="57" t="str">
        <f t="shared" si="11"/>
        <v xml:space="preserve">106GERARDO BARRIOS </v>
      </c>
      <c r="M255" s="214">
        <v>106</v>
      </c>
      <c r="N255" s="212" t="s">
        <v>263</v>
      </c>
      <c r="O255" s="225" t="s">
        <v>270</v>
      </c>
      <c r="P255" s="218">
        <v>60</v>
      </c>
      <c r="Q255" s="218">
        <v>60</v>
      </c>
      <c r="R255" s="218">
        <v>60</v>
      </c>
      <c r="S255" s="218">
        <v>0.7</v>
      </c>
      <c r="T255" s="218">
        <v>0.7</v>
      </c>
      <c r="U255" s="218">
        <v>0.7</v>
      </c>
      <c r="V255" s="46"/>
      <c r="W255" s="46"/>
    </row>
    <row r="256" spans="1:23" ht="15.75">
      <c r="A256" s="182" t="str">
        <f t="shared" si="12"/>
        <v xml:space="preserve">103GERARDO BARRIOS </v>
      </c>
      <c r="B256" s="225">
        <v>103</v>
      </c>
      <c r="C256" s="225" t="s">
        <v>263</v>
      </c>
      <c r="D256" s="225" t="s">
        <v>213</v>
      </c>
      <c r="E256" s="244"/>
      <c r="F256" s="244"/>
      <c r="G256" s="244"/>
      <c r="H256" s="244">
        <v>0.8</v>
      </c>
      <c r="I256" s="244">
        <v>0.8</v>
      </c>
      <c r="J256" s="244">
        <v>0.8</v>
      </c>
      <c r="K256" s="225"/>
      <c r="L256" s="57" t="str">
        <f t="shared" si="11"/>
        <v>107SENSUNTEPEQUE</v>
      </c>
      <c r="M256" s="213">
        <v>107</v>
      </c>
      <c r="N256" s="212" t="s">
        <v>182</v>
      </c>
      <c r="O256" s="225" t="s">
        <v>271</v>
      </c>
      <c r="P256" s="218"/>
      <c r="Q256" s="218"/>
      <c r="R256" s="218"/>
      <c r="S256" s="218">
        <v>0.75</v>
      </c>
      <c r="T256" s="218">
        <v>0.75</v>
      </c>
      <c r="U256" s="218">
        <v>0.75</v>
      </c>
      <c r="V256" s="46"/>
      <c r="W256" s="46"/>
    </row>
    <row r="257" spans="1:23" ht="15.75">
      <c r="A257" s="182" t="str">
        <f t="shared" si="12"/>
        <v>105SONSONATE</v>
      </c>
      <c r="B257" s="225">
        <v>105</v>
      </c>
      <c r="C257" s="225" t="s">
        <v>176</v>
      </c>
      <c r="D257" s="225" t="s">
        <v>269</v>
      </c>
      <c r="E257" s="244">
        <v>10</v>
      </c>
      <c r="F257" s="244">
        <v>10</v>
      </c>
      <c r="G257" s="244">
        <v>10</v>
      </c>
      <c r="H257" s="244">
        <v>0.15</v>
      </c>
      <c r="I257" s="244">
        <v>0.15</v>
      </c>
      <c r="J257" s="244">
        <v>0.15</v>
      </c>
      <c r="K257" s="225"/>
      <c r="L257" s="57" t="str">
        <f t="shared" si="11"/>
        <v xml:space="preserve">107GERARDO BARRIOS </v>
      </c>
      <c r="M257" s="214">
        <v>107</v>
      </c>
      <c r="N257" s="212" t="s">
        <v>263</v>
      </c>
      <c r="O257" s="225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105USULUTAN</v>
      </c>
      <c r="B258" s="225">
        <v>105</v>
      </c>
      <c r="C258" s="225" t="s">
        <v>260</v>
      </c>
      <c r="D258" s="225" t="s">
        <v>269</v>
      </c>
      <c r="E258" s="244">
        <v>11.4</v>
      </c>
      <c r="F258" s="244">
        <v>11</v>
      </c>
      <c r="G258" s="244">
        <v>12</v>
      </c>
      <c r="H258" s="244">
        <v>0.15</v>
      </c>
      <c r="I258" s="244">
        <v>0.15</v>
      </c>
      <c r="J258" s="244">
        <v>0.15</v>
      </c>
      <c r="K258" s="225"/>
      <c r="L258" s="57" t="str">
        <f t="shared" si="11"/>
        <v>109SANTA ANA</v>
      </c>
      <c r="M258" s="213">
        <v>109</v>
      </c>
      <c r="N258" s="212" t="s">
        <v>173</v>
      </c>
      <c r="O258" s="225" t="s">
        <v>216</v>
      </c>
      <c r="P258" s="218">
        <v>4.333333333333333</v>
      </c>
      <c r="Q258" s="218">
        <v>4.25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105SANTA ROSA DE LIMA</v>
      </c>
      <c r="B259" s="225">
        <v>105</v>
      </c>
      <c r="C259" s="225" t="s">
        <v>199</v>
      </c>
      <c r="D259" s="225" t="s">
        <v>269</v>
      </c>
      <c r="E259" s="244">
        <v>12.5</v>
      </c>
      <c r="F259" s="244">
        <v>12</v>
      </c>
      <c r="G259" s="244">
        <v>13</v>
      </c>
      <c r="H259" s="244">
        <v>0.15</v>
      </c>
      <c r="I259" s="244">
        <v>0.15</v>
      </c>
      <c r="J259" s="244">
        <v>0.15</v>
      </c>
      <c r="K259" s="225"/>
      <c r="L259" s="57" t="str">
        <f t="shared" si="11"/>
        <v>109SAN MIGUEL</v>
      </c>
      <c r="M259" s="214">
        <v>109</v>
      </c>
      <c r="N259" s="212" t="s">
        <v>175</v>
      </c>
      <c r="O259" s="225" t="s">
        <v>216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105GERARDO BARRIOS </v>
      </c>
      <c r="B260" s="225">
        <v>105</v>
      </c>
      <c r="C260" s="225" t="s">
        <v>263</v>
      </c>
      <c r="D260" s="225" t="s">
        <v>269</v>
      </c>
      <c r="E260" s="244">
        <v>9</v>
      </c>
      <c r="F260" s="244">
        <v>9</v>
      </c>
      <c r="G260" s="244">
        <v>9</v>
      </c>
      <c r="H260" s="244">
        <v>0.1</v>
      </c>
      <c r="I260" s="244">
        <v>0.1</v>
      </c>
      <c r="J260" s="244">
        <v>0.1</v>
      </c>
      <c r="K260" s="225"/>
      <c r="L260" s="57" t="str">
        <f t="shared" si="11"/>
        <v>109SENSUNTEPEQUE</v>
      </c>
      <c r="M260" s="214">
        <v>109</v>
      </c>
      <c r="N260" s="212" t="s">
        <v>182</v>
      </c>
      <c r="O260" s="225" t="s">
        <v>216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106USULUTAN</v>
      </c>
      <c r="B261" s="225">
        <v>106</v>
      </c>
      <c r="C261" s="225" t="s">
        <v>260</v>
      </c>
      <c r="D261" s="225" t="s">
        <v>270</v>
      </c>
      <c r="E261" s="244"/>
      <c r="F261" s="244"/>
      <c r="G261" s="244"/>
      <c r="H261" s="244">
        <v>1.75</v>
      </c>
      <c r="I261" s="244">
        <v>1.75</v>
      </c>
      <c r="J261" s="244">
        <v>1.75</v>
      </c>
      <c r="K261" s="225"/>
      <c r="L261" s="57" t="str">
        <f t="shared" si="11"/>
        <v xml:space="preserve">109GERARDO BARRIOS </v>
      </c>
      <c r="M261" s="213">
        <v>109</v>
      </c>
      <c r="N261" s="212" t="s">
        <v>263</v>
      </c>
      <c r="O261" s="225" t="s">
        <v>216</v>
      </c>
      <c r="P261" s="218">
        <v>4.8</v>
      </c>
      <c r="Q261" s="218">
        <v>4.8</v>
      </c>
      <c r="R261" s="218">
        <v>4.8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106GERARDO BARRIOS </v>
      </c>
      <c r="B262" s="225">
        <v>106</v>
      </c>
      <c r="C262" s="225" t="s">
        <v>263</v>
      </c>
      <c r="D262" s="225" t="s">
        <v>270</v>
      </c>
      <c r="E262" s="244">
        <v>60</v>
      </c>
      <c r="F262" s="244">
        <v>60</v>
      </c>
      <c r="G262" s="244">
        <v>60</v>
      </c>
      <c r="H262" s="244">
        <v>0.7</v>
      </c>
      <c r="I262" s="244">
        <v>0.7</v>
      </c>
      <c r="J262" s="244">
        <v>0.7</v>
      </c>
      <c r="K262" s="225"/>
      <c r="L262" s="57" t="str">
        <f t="shared" si="11"/>
        <v>110SANTA ANA</v>
      </c>
      <c r="M262" s="214">
        <v>110</v>
      </c>
      <c r="N262" s="212" t="s">
        <v>173</v>
      </c>
      <c r="O262" s="225" t="s">
        <v>217</v>
      </c>
      <c r="P262" s="218">
        <v>4.333333333333333</v>
      </c>
      <c r="Q262" s="218">
        <v>4.25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107USULUTAN</v>
      </c>
      <c r="B263" s="225">
        <v>107</v>
      </c>
      <c r="C263" s="225" t="s">
        <v>260</v>
      </c>
      <c r="D263" s="225" t="s">
        <v>271</v>
      </c>
      <c r="E263" s="244"/>
      <c r="F263" s="244"/>
      <c r="G263" s="244"/>
      <c r="H263" s="244">
        <v>0.875</v>
      </c>
      <c r="I263" s="244">
        <v>0.75</v>
      </c>
      <c r="J263" s="244">
        <v>1</v>
      </c>
      <c r="K263" s="225"/>
      <c r="L263" s="57" t="str">
        <f t="shared" ref="L263:L326" si="14">+M263&amp;N263</f>
        <v>110SAN MIGUEL</v>
      </c>
      <c r="M263" s="214">
        <v>110</v>
      </c>
      <c r="N263" s="212" t="s">
        <v>175</v>
      </c>
      <c r="O263" s="225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107GERARDO BARRIOS </v>
      </c>
      <c r="B264" s="225">
        <v>107</v>
      </c>
      <c r="C264" s="225" t="s">
        <v>263</v>
      </c>
      <c r="D264" s="225" t="s">
        <v>271</v>
      </c>
      <c r="E264" s="244">
        <v>40</v>
      </c>
      <c r="F264" s="244">
        <v>40</v>
      </c>
      <c r="G264" s="244">
        <v>40</v>
      </c>
      <c r="H264" s="244">
        <v>0.6</v>
      </c>
      <c r="I264" s="244">
        <v>0.6</v>
      </c>
      <c r="J264" s="244">
        <v>0.6</v>
      </c>
      <c r="K264" s="225"/>
      <c r="L264" s="57" t="str">
        <f t="shared" si="14"/>
        <v>110SENSUNTEPEQUE</v>
      </c>
      <c r="M264" s="213">
        <v>110</v>
      </c>
      <c r="N264" s="212" t="s">
        <v>182</v>
      </c>
      <c r="O264" s="225" t="s">
        <v>217</v>
      </c>
      <c r="P264" s="218">
        <v>5.5</v>
      </c>
      <c r="Q264" s="218">
        <v>5.5</v>
      </c>
      <c r="R264" s="218">
        <v>5.5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109SONSONATE</v>
      </c>
      <c r="B265" s="225">
        <v>109</v>
      </c>
      <c r="C265" s="225" t="s">
        <v>176</v>
      </c>
      <c r="D265" s="225" t="s">
        <v>216</v>
      </c>
      <c r="E265" s="244">
        <v>4.166666666666667</v>
      </c>
      <c r="F265" s="244">
        <v>4</v>
      </c>
      <c r="G265" s="244">
        <v>4.25</v>
      </c>
      <c r="H265" s="244"/>
      <c r="I265" s="244"/>
      <c r="J265" s="244"/>
      <c r="K265" s="225"/>
      <c r="L265" s="57" t="str">
        <f t="shared" si="14"/>
        <v xml:space="preserve">110GERARDO BARRIOS </v>
      </c>
      <c r="M265" s="214">
        <v>110</v>
      </c>
      <c r="N265" s="212" t="s">
        <v>263</v>
      </c>
      <c r="O265" s="225" t="s">
        <v>217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109USULUTAN</v>
      </c>
      <c r="B266" s="225">
        <v>109</v>
      </c>
      <c r="C266" s="225" t="s">
        <v>260</v>
      </c>
      <c r="D266" s="225" t="s">
        <v>216</v>
      </c>
      <c r="E266" s="244">
        <v>5.75</v>
      </c>
      <c r="F266" s="244">
        <v>5.5</v>
      </c>
      <c r="G266" s="244">
        <v>6</v>
      </c>
      <c r="H266" s="244"/>
      <c r="I266" s="244"/>
      <c r="J266" s="244"/>
      <c r="K266" s="225"/>
      <c r="L266" s="57" t="str">
        <f t="shared" si="14"/>
        <v>111SANTA ANA</v>
      </c>
      <c r="M266" s="214">
        <v>111</v>
      </c>
      <c r="N266" s="212" t="s">
        <v>173</v>
      </c>
      <c r="O266" s="225" t="s">
        <v>218</v>
      </c>
      <c r="P266" s="218">
        <v>4.333333333333333</v>
      </c>
      <c r="Q266" s="218">
        <v>4.25</v>
      </c>
      <c r="R266" s="218">
        <v>4.5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109SANTA ROSA DE LIMA</v>
      </c>
      <c r="B267" s="225">
        <v>109</v>
      </c>
      <c r="C267" s="225" t="s">
        <v>199</v>
      </c>
      <c r="D267" s="225" t="s">
        <v>216</v>
      </c>
      <c r="E267" s="244">
        <v>3.75</v>
      </c>
      <c r="F267" s="244">
        <v>3.75</v>
      </c>
      <c r="G267" s="244">
        <v>3.75</v>
      </c>
      <c r="H267" s="244"/>
      <c r="I267" s="244"/>
      <c r="J267" s="244"/>
      <c r="K267" s="225"/>
      <c r="L267" s="57" t="str">
        <f t="shared" si="14"/>
        <v>111SAN MIGUEL</v>
      </c>
      <c r="M267" s="213">
        <v>111</v>
      </c>
      <c r="N267" s="212" t="s">
        <v>175</v>
      </c>
      <c r="O267" s="225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109MERCADO CENTRAL</v>
      </c>
      <c r="B268" s="225">
        <v>109</v>
      </c>
      <c r="C268" s="225" t="s">
        <v>230</v>
      </c>
      <c r="D268" s="225" t="s">
        <v>216</v>
      </c>
      <c r="E268" s="244">
        <v>4.8</v>
      </c>
      <c r="F268" s="244">
        <v>4.8</v>
      </c>
      <c r="G268" s="244">
        <v>4.8</v>
      </c>
      <c r="H268" s="244"/>
      <c r="I268" s="244"/>
      <c r="J268" s="244"/>
      <c r="K268" s="225"/>
      <c r="L268" s="57" t="str">
        <f t="shared" si="14"/>
        <v>111SENSUNTEPEQUE</v>
      </c>
      <c r="M268" s="214">
        <v>111</v>
      </c>
      <c r="N268" s="212" t="s">
        <v>182</v>
      </c>
      <c r="O268" s="225" t="s">
        <v>218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110SONSONATE</v>
      </c>
      <c r="B269" s="225">
        <v>110</v>
      </c>
      <c r="C269" s="225" t="s">
        <v>176</v>
      </c>
      <c r="D269" s="225" t="s">
        <v>217</v>
      </c>
      <c r="E269" s="244">
        <v>4.166666666666667</v>
      </c>
      <c r="F269" s="244">
        <v>4</v>
      </c>
      <c r="G269" s="244">
        <v>4.25</v>
      </c>
      <c r="H269" s="244"/>
      <c r="I269" s="244"/>
      <c r="J269" s="244"/>
      <c r="K269" s="225"/>
      <c r="L269" s="57" t="str">
        <f t="shared" si="14"/>
        <v xml:space="preserve">111GERARDO BARRIOS </v>
      </c>
      <c r="M269" s="214">
        <v>111</v>
      </c>
      <c r="N269" s="212" t="s">
        <v>263</v>
      </c>
      <c r="O269" s="225" t="s">
        <v>218</v>
      </c>
      <c r="P269" s="218">
        <v>4.5999999999999996</v>
      </c>
      <c r="Q269" s="218">
        <v>4.5999999999999996</v>
      </c>
      <c r="R269" s="218">
        <v>4.5999999999999996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110USULUTAN</v>
      </c>
      <c r="B270" s="225">
        <v>110</v>
      </c>
      <c r="C270" s="225" t="s">
        <v>260</v>
      </c>
      <c r="D270" s="225" t="s">
        <v>217</v>
      </c>
      <c r="E270" s="244">
        <v>4.5</v>
      </c>
      <c r="F270" s="244">
        <v>4.5</v>
      </c>
      <c r="G270" s="244">
        <v>4.5</v>
      </c>
      <c r="H270" s="244"/>
      <c r="I270" s="244"/>
      <c r="J270" s="244"/>
      <c r="K270" s="225"/>
      <c r="L270" s="57" t="str">
        <f t="shared" si="14"/>
        <v>112SANTA ANA</v>
      </c>
      <c r="M270" s="213">
        <v>112</v>
      </c>
      <c r="N270" s="212" t="s">
        <v>173</v>
      </c>
      <c r="O270" s="225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110SANTA ROSA DE LIMA</v>
      </c>
      <c r="B271" s="225">
        <v>110</v>
      </c>
      <c r="C271" s="225" t="s">
        <v>199</v>
      </c>
      <c r="D271" s="225" t="s">
        <v>217</v>
      </c>
      <c r="E271" s="244">
        <v>4</v>
      </c>
      <c r="F271" s="244">
        <v>4</v>
      </c>
      <c r="G271" s="244">
        <v>4</v>
      </c>
      <c r="H271" s="244"/>
      <c r="I271" s="244"/>
      <c r="J271" s="244"/>
      <c r="K271" s="225"/>
      <c r="L271" s="57" t="str">
        <f t="shared" si="14"/>
        <v>112SAN MIGUEL</v>
      </c>
      <c r="M271" s="214">
        <v>112</v>
      </c>
      <c r="N271" s="212" t="s">
        <v>175</v>
      </c>
      <c r="O271" s="225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110MERCADO CENTRAL</v>
      </c>
      <c r="B272" s="225">
        <v>110</v>
      </c>
      <c r="C272" s="225" t="s">
        <v>230</v>
      </c>
      <c r="D272" s="225" t="s">
        <v>217</v>
      </c>
      <c r="E272" s="244">
        <v>4.5999999999999996</v>
      </c>
      <c r="F272" s="244">
        <v>4.5999999999999996</v>
      </c>
      <c r="G272" s="244">
        <v>4.5999999999999996</v>
      </c>
      <c r="H272" s="244"/>
      <c r="I272" s="244"/>
      <c r="J272" s="244"/>
      <c r="K272" s="225"/>
      <c r="L272" s="57" t="str">
        <f t="shared" si="14"/>
        <v>112SENSUNTEPEQUE</v>
      </c>
      <c r="M272" s="214">
        <v>112</v>
      </c>
      <c r="N272" s="212" t="s">
        <v>182</v>
      </c>
      <c r="O272" s="225" t="s">
        <v>219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111SONSONATE</v>
      </c>
      <c r="B273" s="225">
        <v>111</v>
      </c>
      <c r="C273" s="225" t="s">
        <v>176</v>
      </c>
      <c r="D273" s="225" t="s">
        <v>218</v>
      </c>
      <c r="E273" s="244">
        <v>4.166666666666667</v>
      </c>
      <c r="F273" s="244">
        <v>4</v>
      </c>
      <c r="G273" s="244">
        <v>4.25</v>
      </c>
      <c r="H273" s="244"/>
      <c r="I273" s="244"/>
      <c r="J273" s="244"/>
      <c r="K273" s="225"/>
      <c r="L273" s="57" t="str">
        <f t="shared" si="14"/>
        <v xml:space="preserve">112GERARDO BARRIOS </v>
      </c>
      <c r="M273" s="213">
        <v>112</v>
      </c>
      <c r="N273" s="212" t="s">
        <v>263</v>
      </c>
      <c r="O273" s="225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111USULUTAN</v>
      </c>
      <c r="B274" s="225">
        <v>111</v>
      </c>
      <c r="C274" s="225" t="s">
        <v>260</v>
      </c>
      <c r="D274" s="225" t="s">
        <v>218</v>
      </c>
      <c r="E274" s="244">
        <v>4.5</v>
      </c>
      <c r="F274" s="244">
        <v>4.5</v>
      </c>
      <c r="G274" s="244">
        <v>4.5</v>
      </c>
      <c r="H274" s="244"/>
      <c r="I274" s="244"/>
      <c r="J274" s="244"/>
      <c r="K274" s="225"/>
      <c r="L274" s="57" t="str">
        <f t="shared" si="14"/>
        <v>113SANTA ANA</v>
      </c>
      <c r="M274" s="214">
        <v>113</v>
      </c>
      <c r="N274" s="212" t="s">
        <v>173</v>
      </c>
      <c r="O274" s="225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111SANTA ROSA DE LIMA</v>
      </c>
      <c r="B275" s="225">
        <v>111</v>
      </c>
      <c r="C275" s="225" t="s">
        <v>199</v>
      </c>
      <c r="D275" s="225" t="s">
        <v>218</v>
      </c>
      <c r="E275" s="244">
        <v>3.75</v>
      </c>
      <c r="F275" s="244">
        <v>3.75</v>
      </c>
      <c r="G275" s="244">
        <v>3.75</v>
      </c>
      <c r="H275" s="244"/>
      <c r="I275" s="244"/>
      <c r="J275" s="244"/>
      <c r="K275" s="225"/>
      <c r="L275" s="57" t="str">
        <f t="shared" si="14"/>
        <v>113SAN MIGUEL</v>
      </c>
      <c r="M275" s="214">
        <v>113</v>
      </c>
      <c r="N275" s="212" t="s">
        <v>175</v>
      </c>
      <c r="O275" s="225" t="s">
        <v>220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111MERCADO CENTRAL</v>
      </c>
      <c r="B276" s="225">
        <v>111</v>
      </c>
      <c r="C276" s="225" t="s">
        <v>230</v>
      </c>
      <c r="D276" s="225" t="s">
        <v>218</v>
      </c>
      <c r="E276" s="244">
        <v>4.5999999999999996</v>
      </c>
      <c r="F276" s="244">
        <v>4.5999999999999996</v>
      </c>
      <c r="G276" s="244">
        <v>4.5999999999999996</v>
      </c>
      <c r="H276" s="244"/>
      <c r="I276" s="244"/>
      <c r="J276" s="244"/>
      <c r="K276" s="225"/>
      <c r="L276" s="57" t="str">
        <f t="shared" si="14"/>
        <v>113SENSUNTEPEQUE</v>
      </c>
      <c r="M276" s="213">
        <v>113</v>
      </c>
      <c r="N276" s="212" t="s">
        <v>182</v>
      </c>
      <c r="O276" s="225" t="s">
        <v>220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112SONSONATE</v>
      </c>
      <c r="B277" s="225">
        <v>112</v>
      </c>
      <c r="C277" s="225" t="s">
        <v>176</v>
      </c>
      <c r="D277" s="225" t="s">
        <v>219</v>
      </c>
      <c r="E277" s="244">
        <v>3.5</v>
      </c>
      <c r="F277" s="244">
        <v>3.5</v>
      </c>
      <c r="G277" s="244">
        <v>3.5</v>
      </c>
      <c r="H277" s="244"/>
      <c r="I277" s="244"/>
      <c r="J277" s="244"/>
      <c r="K277" s="225"/>
      <c r="L277" s="57" t="str">
        <f t="shared" si="14"/>
        <v xml:space="preserve">113GERARDO BARRIOS </v>
      </c>
      <c r="M277" s="214">
        <v>113</v>
      </c>
      <c r="N277" s="212" t="s">
        <v>263</v>
      </c>
      <c r="O277" s="225" t="s">
        <v>220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112USULUTAN</v>
      </c>
      <c r="B278" s="225">
        <v>112</v>
      </c>
      <c r="C278" s="225" t="s">
        <v>260</v>
      </c>
      <c r="D278" s="225" t="s">
        <v>219</v>
      </c>
      <c r="E278" s="244">
        <v>3.75</v>
      </c>
      <c r="F278" s="244">
        <v>3.5</v>
      </c>
      <c r="G278" s="244">
        <v>4</v>
      </c>
      <c r="H278" s="244"/>
      <c r="I278" s="244"/>
      <c r="J278" s="244"/>
      <c r="K278" s="225"/>
      <c r="L278" s="57" t="str">
        <f t="shared" si="14"/>
        <v>114SANTA ANA</v>
      </c>
      <c r="M278" s="214">
        <v>114</v>
      </c>
      <c r="N278" s="212" t="s">
        <v>173</v>
      </c>
      <c r="O278" s="225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112SANTA ROSA DE LIMA</v>
      </c>
      <c r="B279" s="225">
        <v>112</v>
      </c>
      <c r="C279" s="225" t="s">
        <v>199</v>
      </c>
      <c r="D279" s="225" t="s">
        <v>219</v>
      </c>
      <c r="E279" s="244">
        <v>3.75</v>
      </c>
      <c r="F279" s="244">
        <v>3.75</v>
      </c>
      <c r="G279" s="244">
        <v>3.75</v>
      </c>
      <c r="H279" s="244"/>
      <c r="I279" s="244"/>
      <c r="J279" s="244"/>
      <c r="K279" s="225"/>
      <c r="L279" s="57" t="str">
        <f t="shared" si="14"/>
        <v>114SAN MIGUEL</v>
      </c>
      <c r="M279" s="213">
        <v>114</v>
      </c>
      <c r="N279" s="212" t="s">
        <v>175</v>
      </c>
      <c r="O279" s="225" t="s">
        <v>221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112MERCADO CENTRAL</v>
      </c>
      <c r="B280" s="225">
        <v>112</v>
      </c>
      <c r="C280" s="225" t="s">
        <v>230</v>
      </c>
      <c r="D280" s="225" t="s">
        <v>219</v>
      </c>
      <c r="E280" s="244">
        <v>3.5</v>
      </c>
      <c r="F280" s="244">
        <v>3.5</v>
      </c>
      <c r="G280" s="244">
        <v>3.5</v>
      </c>
      <c r="H280" s="244"/>
      <c r="I280" s="244"/>
      <c r="J280" s="244"/>
      <c r="K280" s="225"/>
      <c r="L280" s="57" t="str">
        <f t="shared" si="14"/>
        <v>114SENSUNTEPEQUE</v>
      </c>
      <c r="M280" s="214">
        <v>114</v>
      </c>
      <c r="N280" s="212" t="s">
        <v>182</v>
      </c>
      <c r="O280" s="225" t="s">
        <v>221</v>
      </c>
      <c r="P280" s="218">
        <v>4.5</v>
      </c>
      <c r="Q280" s="218">
        <v>4.5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113SONSONATE</v>
      </c>
      <c r="B281" s="225">
        <v>113</v>
      </c>
      <c r="C281" s="225" t="s">
        <v>176</v>
      </c>
      <c r="D281" s="225" t="s">
        <v>220</v>
      </c>
      <c r="E281" s="244">
        <v>3.8333333333333335</v>
      </c>
      <c r="F281" s="244">
        <v>3.75</v>
      </c>
      <c r="G281" s="244">
        <v>4</v>
      </c>
      <c r="H281" s="244"/>
      <c r="I281" s="244"/>
      <c r="J281" s="244"/>
      <c r="K281" s="225"/>
      <c r="L281" s="57" t="str">
        <f t="shared" si="14"/>
        <v xml:space="preserve">114GERARDO BARRIOS </v>
      </c>
      <c r="M281" s="214">
        <v>114</v>
      </c>
      <c r="N281" s="212" t="s">
        <v>263</v>
      </c>
      <c r="O281" s="225" t="s">
        <v>221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113USULUTAN</v>
      </c>
      <c r="B282" s="225">
        <v>113</v>
      </c>
      <c r="C282" s="225" t="s">
        <v>260</v>
      </c>
      <c r="D282" s="225" t="s">
        <v>220</v>
      </c>
      <c r="E282" s="244">
        <v>4.5</v>
      </c>
      <c r="F282" s="244">
        <v>4.5</v>
      </c>
      <c r="G282" s="244">
        <v>4.5</v>
      </c>
      <c r="H282" s="244"/>
      <c r="I282" s="244"/>
      <c r="J282" s="244"/>
      <c r="K282" s="225"/>
      <c r="L282" s="57" t="str">
        <f t="shared" si="14"/>
        <v>115SANTA ANA</v>
      </c>
      <c r="M282" s="213">
        <v>115</v>
      </c>
      <c r="N282" s="212" t="s">
        <v>173</v>
      </c>
      <c r="O282" s="225" t="s">
        <v>222</v>
      </c>
      <c r="P282" s="218">
        <v>4.166666666666667</v>
      </c>
      <c r="Q282" s="218">
        <v>4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113SANTA ROSA DE LIMA</v>
      </c>
      <c r="B283" s="225">
        <v>113</v>
      </c>
      <c r="C283" s="225" t="s">
        <v>199</v>
      </c>
      <c r="D283" s="225" t="s">
        <v>220</v>
      </c>
      <c r="E283" s="244">
        <v>3.75</v>
      </c>
      <c r="F283" s="244">
        <v>3.75</v>
      </c>
      <c r="G283" s="244">
        <v>3.75</v>
      </c>
      <c r="H283" s="244"/>
      <c r="I283" s="244"/>
      <c r="J283" s="244"/>
      <c r="K283" s="225"/>
      <c r="L283" s="57" t="str">
        <f t="shared" si="14"/>
        <v>115SAN MIGUEL</v>
      </c>
      <c r="M283" s="214">
        <v>115</v>
      </c>
      <c r="N283" s="212" t="s">
        <v>175</v>
      </c>
      <c r="O283" s="225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113MERCADO CENTRAL</v>
      </c>
      <c r="B284" s="225">
        <v>113</v>
      </c>
      <c r="C284" s="225" t="s">
        <v>230</v>
      </c>
      <c r="D284" s="225" t="s">
        <v>220</v>
      </c>
      <c r="E284" s="244">
        <v>3.9</v>
      </c>
      <c r="F284" s="244">
        <v>3.9</v>
      </c>
      <c r="G284" s="244">
        <v>3.9</v>
      </c>
      <c r="H284" s="244"/>
      <c r="I284" s="244"/>
      <c r="J284" s="244"/>
      <c r="K284" s="225"/>
      <c r="L284" s="57" t="str">
        <f t="shared" si="14"/>
        <v>115SENSUNTEPEQUE</v>
      </c>
      <c r="M284" s="214">
        <v>115</v>
      </c>
      <c r="N284" s="212" t="s">
        <v>182</v>
      </c>
      <c r="O284" s="225" t="s">
        <v>222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114SONSONATE</v>
      </c>
      <c r="B285" s="225">
        <v>114</v>
      </c>
      <c r="C285" s="225" t="s">
        <v>176</v>
      </c>
      <c r="D285" s="225" t="s">
        <v>221</v>
      </c>
      <c r="E285" s="244">
        <v>3.8333333333333335</v>
      </c>
      <c r="F285" s="244">
        <v>3.75</v>
      </c>
      <c r="G285" s="244">
        <v>4</v>
      </c>
      <c r="H285" s="244"/>
      <c r="I285" s="244"/>
      <c r="J285" s="244"/>
      <c r="K285" s="225"/>
      <c r="L285" s="57" t="str">
        <f t="shared" si="14"/>
        <v xml:space="preserve">115GERARDO BARRIOS </v>
      </c>
      <c r="M285" s="213">
        <v>115</v>
      </c>
      <c r="N285" s="212" t="s">
        <v>263</v>
      </c>
      <c r="O285" s="225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114USULUTAN</v>
      </c>
      <c r="B286" s="225">
        <v>114</v>
      </c>
      <c r="C286" s="225" t="s">
        <v>260</v>
      </c>
      <c r="D286" s="225" t="s">
        <v>221</v>
      </c>
      <c r="E286" s="244">
        <v>4.5</v>
      </c>
      <c r="F286" s="244">
        <v>4.5</v>
      </c>
      <c r="G286" s="244">
        <v>4.5</v>
      </c>
      <c r="H286" s="244"/>
      <c r="I286" s="244"/>
      <c r="J286" s="244"/>
      <c r="K286" s="225"/>
      <c r="L286" s="57" t="str">
        <f t="shared" si="14"/>
        <v>116SANTA ANA</v>
      </c>
      <c r="M286" s="214">
        <v>116</v>
      </c>
      <c r="N286" s="212" t="s">
        <v>173</v>
      </c>
      <c r="O286" s="225" t="s">
        <v>223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114SANTA ROSA DE LIMA</v>
      </c>
      <c r="B287" s="225">
        <v>114</v>
      </c>
      <c r="C287" s="225" t="s">
        <v>199</v>
      </c>
      <c r="D287" s="225" t="s">
        <v>221</v>
      </c>
      <c r="E287" s="244">
        <v>3.75</v>
      </c>
      <c r="F287" s="244">
        <v>3.75</v>
      </c>
      <c r="G287" s="244">
        <v>3.75</v>
      </c>
      <c r="H287" s="244"/>
      <c r="I287" s="244"/>
      <c r="J287" s="244"/>
      <c r="K287" s="225"/>
      <c r="L287" s="57" t="str">
        <f t="shared" si="14"/>
        <v>116SAN MIGUEL</v>
      </c>
      <c r="M287" s="214">
        <v>116</v>
      </c>
      <c r="N287" s="212" t="s">
        <v>175</v>
      </c>
      <c r="O287" s="225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114MERCADO CENTRAL</v>
      </c>
      <c r="B288" s="225">
        <v>114</v>
      </c>
      <c r="C288" s="225" t="s">
        <v>230</v>
      </c>
      <c r="D288" s="225" t="s">
        <v>221</v>
      </c>
      <c r="E288" s="244">
        <v>3.9</v>
      </c>
      <c r="F288" s="244">
        <v>3.9</v>
      </c>
      <c r="G288" s="244">
        <v>3.9</v>
      </c>
      <c r="H288" s="244"/>
      <c r="I288" s="244"/>
      <c r="J288" s="244"/>
      <c r="K288" s="225"/>
      <c r="L288" s="57" t="str">
        <f t="shared" si="14"/>
        <v>116SENSUNTEPEQUE</v>
      </c>
      <c r="M288" s="213">
        <v>116</v>
      </c>
      <c r="N288" s="212" t="s">
        <v>182</v>
      </c>
      <c r="O288" s="225" t="s">
        <v>223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115SONSONATE</v>
      </c>
      <c r="B289" s="225">
        <v>115</v>
      </c>
      <c r="C289" s="225" t="s">
        <v>176</v>
      </c>
      <c r="D289" s="225" t="s">
        <v>222</v>
      </c>
      <c r="E289" s="244">
        <v>3.8333333333333335</v>
      </c>
      <c r="F289" s="244">
        <v>3.75</v>
      </c>
      <c r="G289" s="244">
        <v>4</v>
      </c>
      <c r="H289" s="244"/>
      <c r="I289" s="244"/>
      <c r="J289" s="244"/>
      <c r="K289" s="225"/>
      <c r="L289" s="57" t="str">
        <f t="shared" si="14"/>
        <v xml:space="preserve">116GERARDO BARRIOS </v>
      </c>
      <c r="M289" s="214">
        <v>116</v>
      </c>
      <c r="N289" s="212" t="s">
        <v>263</v>
      </c>
      <c r="O289" s="225" t="s">
        <v>223</v>
      </c>
      <c r="P289" s="218">
        <v>3.9</v>
      </c>
      <c r="Q289" s="218">
        <v>3.9</v>
      </c>
      <c r="R289" s="218">
        <v>3.9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115USULUTAN</v>
      </c>
      <c r="B290" s="225">
        <v>115</v>
      </c>
      <c r="C290" s="225" t="s">
        <v>260</v>
      </c>
      <c r="D290" s="225" t="s">
        <v>222</v>
      </c>
      <c r="E290" s="244">
        <v>3.75</v>
      </c>
      <c r="F290" s="244">
        <v>3.5</v>
      </c>
      <c r="G290" s="244">
        <v>4</v>
      </c>
      <c r="H290" s="244"/>
      <c r="I290" s="244"/>
      <c r="J290" s="244"/>
      <c r="K290" s="225"/>
      <c r="L290" s="57" t="str">
        <f t="shared" si="14"/>
        <v>119SANTA ANA</v>
      </c>
      <c r="M290" s="214">
        <v>119</v>
      </c>
      <c r="N290" s="212" t="s">
        <v>173</v>
      </c>
      <c r="O290" s="225" t="s">
        <v>145</v>
      </c>
      <c r="P290" s="218">
        <v>4.5</v>
      </c>
      <c r="Q290" s="218">
        <v>4.5</v>
      </c>
      <c r="R290" s="218">
        <v>4.5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115SANTA ROSA DE LIMA</v>
      </c>
      <c r="B291" s="225">
        <v>115</v>
      </c>
      <c r="C291" s="225" t="s">
        <v>199</v>
      </c>
      <c r="D291" s="225" t="s">
        <v>222</v>
      </c>
      <c r="E291" s="244">
        <v>3.75</v>
      </c>
      <c r="F291" s="244">
        <v>3.75</v>
      </c>
      <c r="G291" s="244">
        <v>3.75</v>
      </c>
      <c r="H291" s="244"/>
      <c r="I291" s="244"/>
      <c r="J291" s="244"/>
      <c r="K291" s="225"/>
      <c r="L291" s="57" t="str">
        <f t="shared" si="14"/>
        <v>119SAN MIGUEL</v>
      </c>
      <c r="M291" s="213">
        <v>119</v>
      </c>
      <c r="N291" s="212" t="s">
        <v>175</v>
      </c>
      <c r="O291" s="225" t="s">
        <v>145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115MERCADO CENTRAL</v>
      </c>
      <c r="B292" s="225">
        <v>115</v>
      </c>
      <c r="C292" s="225" t="s">
        <v>230</v>
      </c>
      <c r="D292" s="225" t="s">
        <v>222</v>
      </c>
      <c r="E292" s="244">
        <v>3.5</v>
      </c>
      <c r="F292" s="244">
        <v>3.5</v>
      </c>
      <c r="G292" s="244">
        <v>3.5</v>
      </c>
      <c r="H292" s="244"/>
      <c r="I292" s="244"/>
      <c r="J292" s="244"/>
      <c r="K292" s="225"/>
      <c r="L292" s="57" t="str">
        <f t="shared" si="14"/>
        <v>119SENSUNTEPEQUE</v>
      </c>
      <c r="M292" s="214">
        <v>119</v>
      </c>
      <c r="N292" s="212" t="s">
        <v>182</v>
      </c>
      <c r="O292" s="225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116SONSONATE</v>
      </c>
      <c r="B293" s="225">
        <v>116</v>
      </c>
      <c r="C293" s="225" t="s">
        <v>176</v>
      </c>
      <c r="D293" s="225" t="s">
        <v>223</v>
      </c>
      <c r="E293" s="244">
        <v>3.8333333333333335</v>
      </c>
      <c r="F293" s="244">
        <v>3.75</v>
      </c>
      <c r="G293" s="244">
        <v>4</v>
      </c>
      <c r="H293" s="244"/>
      <c r="I293" s="244"/>
      <c r="J293" s="244"/>
      <c r="K293" s="225"/>
      <c r="L293" s="57" t="str">
        <f t="shared" si="14"/>
        <v>120SANTA ANA</v>
      </c>
      <c r="M293" s="214">
        <v>120</v>
      </c>
      <c r="N293" s="212" t="s">
        <v>173</v>
      </c>
      <c r="O293" s="225" t="s">
        <v>146</v>
      </c>
      <c r="P293" s="218">
        <v>2.6666666666666665</v>
      </c>
      <c r="Q293" s="218">
        <v>2.5</v>
      </c>
      <c r="R293" s="218">
        <v>2.75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116USULUTAN</v>
      </c>
      <c r="B294" s="225">
        <v>116</v>
      </c>
      <c r="C294" s="225" t="s">
        <v>260</v>
      </c>
      <c r="D294" s="225" t="s">
        <v>223</v>
      </c>
      <c r="E294" s="244">
        <v>3.75</v>
      </c>
      <c r="F294" s="244">
        <v>3.5</v>
      </c>
      <c r="G294" s="244">
        <v>4</v>
      </c>
      <c r="H294" s="244"/>
      <c r="I294" s="244"/>
      <c r="J294" s="244"/>
      <c r="K294" s="225"/>
      <c r="L294" s="57" t="str">
        <f t="shared" si="14"/>
        <v>120SAN MIGUEL</v>
      </c>
      <c r="M294" s="213">
        <v>120</v>
      </c>
      <c r="N294" s="212" t="s">
        <v>175</v>
      </c>
      <c r="O294" s="225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116SANTA ROSA DE LIMA</v>
      </c>
      <c r="B295" s="225">
        <v>116</v>
      </c>
      <c r="C295" s="225" t="s">
        <v>199</v>
      </c>
      <c r="D295" s="225" t="s">
        <v>223</v>
      </c>
      <c r="E295" s="244">
        <v>3.75</v>
      </c>
      <c r="F295" s="244">
        <v>3.75</v>
      </c>
      <c r="G295" s="244">
        <v>3.75</v>
      </c>
      <c r="H295" s="244"/>
      <c r="I295" s="244"/>
      <c r="J295" s="244"/>
      <c r="K295" s="225"/>
      <c r="L295" s="57" t="str">
        <f t="shared" si="14"/>
        <v>120SENSUNTEPEQUE</v>
      </c>
      <c r="M295" s="214">
        <v>120</v>
      </c>
      <c r="N295" s="212" t="s">
        <v>182</v>
      </c>
      <c r="O295" s="225" t="s">
        <v>146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116MERCADO CENTRAL</v>
      </c>
      <c r="B296" s="225">
        <v>116</v>
      </c>
      <c r="C296" s="225" t="s">
        <v>230</v>
      </c>
      <c r="D296" s="225" t="s">
        <v>223</v>
      </c>
      <c r="E296" s="244">
        <v>3.9</v>
      </c>
      <c r="F296" s="244">
        <v>3.9</v>
      </c>
      <c r="G296" s="244">
        <v>3.9</v>
      </c>
      <c r="H296" s="244"/>
      <c r="I296" s="244"/>
      <c r="J296" s="244"/>
      <c r="K296" s="225"/>
      <c r="L296" s="57" t="str">
        <f t="shared" si="14"/>
        <v xml:space="preserve">120GERARDO BARRIOS </v>
      </c>
      <c r="M296" s="213">
        <v>120</v>
      </c>
      <c r="N296" s="212" t="s">
        <v>263</v>
      </c>
      <c r="O296" s="225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119SONSONATE</v>
      </c>
      <c r="B297" s="225">
        <v>119</v>
      </c>
      <c r="C297" s="225" t="s">
        <v>176</v>
      </c>
      <c r="D297" s="225" t="s">
        <v>145</v>
      </c>
      <c r="E297" s="244">
        <v>4.5</v>
      </c>
      <c r="F297" s="244">
        <v>4</v>
      </c>
      <c r="G297" s="244">
        <v>5</v>
      </c>
      <c r="H297" s="244"/>
      <c r="I297" s="244"/>
      <c r="J297" s="244"/>
      <c r="K297" s="225"/>
      <c r="L297" s="57" t="str">
        <f t="shared" si="14"/>
        <v>121SANTA ANA</v>
      </c>
      <c r="M297" s="214">
        <v>121</v>
      </c>
      <c r="N297" s="212" t="s">
        <v>173</v>
      </c>
      <c r="O297" s="225" t="s">
        <v>147</v>
      </c>
      <c r="P297" s="218">
        <v>2.5666666666666664</v>
      </c>
      <c r="Q297" s="218">
        <v>2.5</v>
      </c>
      <c r="R297" s="218">
        <v>2.6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119USULUTAN</v>
      </c>
      <c r="B298" s="225">
        <v>119</v>
      </c>
      <c r="C298" s="225" t="s">
        <v>260</v>
      </c>
      <c r="D298" s="225" t="s">
        <v>145</v>
      </c>
      <c r="E298" s="244">
        <v>6</v>
      </c>
      <c r="F298" s="244">
        <v>6</v>
      </c>
      <c r="G298" s="244">
        <v>6</v>
      </c>
      <c r="H298" s="244"/>
      <c r="I298" s="244"/>
      <c r="J298" s="244"/>
      <c r="K298" s="225"/>
      <c r="L298" s="57" t="str">
        <f t="shared" si="14"/>
        <v>121SAN MIGUEL</v>
      </c>
      <c r="M298" s="214">
        <v>121</v>
      </c>
      <c r="N298" s="212" t="s">
        <v>175</v>
      </c>
      <c r="O298" s="225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119SANTA ROSA DE LIMA</v>
      </c>
      <c r="B299" s="225">
        <v>119</v>
      </c>
      <c r="C299" s="225" t="s">
        <v>199</v>
      </c>
      <c r="D299" s="225" t="s">
        <v>145</v>
      </c>
      <c r="E299" s="244">
        <v>6</v>
      </c>
      <c r="F299" s="244">
        <v>6</v>
      </c>
      <c r="G299" s="244">
        <v>6</v>
      </c>
      <c r="H299" s="244"/>
      <c r="I299" s="244"/>
      <c r="J299" s="244"/>
      <c r="K299" s="225"/>
      <c r="L299" s="57" t="str">
        <f t="shared" si="14"/>
        <v>121SENSUNTEPEQUE</v>
      </c>
      <c r="M299" s="213">
        <v>121</v>
      </c>
      <c r="N299" s="212" t="s">
        <v>182</v>
      </c>
      <c r="O299" s="225" t="s">
        <v>147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119MERCADO CENTRAL</v>
      </c>
      <c r="B300" s="225">
        <v>119</v>
      </c>
      <c r="C300" s="225" t="s">
        <v>230</v>
      </c>
      <c r="D300" s="225" t="s">
        <v>145</v>
      </c>
      <c r="E300" s="244">
        <v>6</v>
      </c>
      <c r="F300" s="244">
        <v>6</v>
      </c>
      <c r="G300" s="244">
        <v>6</v>
      </c>
      <c r="H300" s="244"/>
      <c r="I300" s="244"/>
      <c r="J300" s="244"/>
      <c r="K300" s="225"/>
      <c r="L300" s="57" t="str">
        <f t="shared" si="14"/>
        <v xml:space="preserve">121GERARDO BARRIOS </v>
      </c>
      <c r="M300" s="214">
        <v>121</v>
      </c>
      <c r="N300" s="212" t="s">
        <v>263</v>
      </c>
      <c r="O300" s="225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120SONSONATE</v>
      </c>
      <c r="B301" s="225">
        <v>120</v>
      </c>
      <c r="C301" s="225" t="s">
        <v>176</v>
      </c>
      <c r="D301" s="225" t="s">
        <v>146</v>
      </c>
      <c r="E301" s="244">
        <v>2.5333333333333332</v>
      </c>
      <c r="F301" s="244">
        <v>2.5</v>
      </c>
      <c r="G301" s="244">
        <v>2.6</v>
      </c>
      <c r="H301" s="244"/>
      <c r="I301" s="244"/>
      <c r="J301" s="244"/>
      <c r="K301" s="225"/>
      <c r="L301" s="57" t="str">
        <f t="shared" si="14"/>
        <v>122SANTA ANA</v>
      </c>
      <c r="M301" s="214">
        <v>122</v>
      </c>
      <c r="N301" s="212" t="s">
        <v>173</v>
      </c>
      <c r="O301" s="225" t="s">
        <v>156</v>
      </c>
      <c r="P301" s="218">
        <v>2.5666666666666664</v>
      </c>
      <c r="Q301" s="218">
        <v>2.5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120USULUTAN</v>
      </c>
      <c r="B302" s="225">
        <v>120</v>
      </c>
      <c r="C302" s="225" t="s">
        <v>260</v>
      </c>
      <c r="D302" s="225" t="s">
        <v>146</v>
      </c>
      <c r="E302" s="244">
        <v>3.5</v>
      </c>
      <c r="F302" s="244">
        <v>3.5</v>
      </c>
      <c r="G302" s="244">
        <v>3.5</v>
      </c>
      <c r="H302" s="244"/>
      <c r="I302" s="244"/>
      <c r="J302" s="244"/>
      <c r="K302" s="225"/>
      <c r="L302" s="57" t="str">
        <f t="shared" si="14"/>
        <v>122SAN MIGUEL</v>
      </c>
      <c r="M302" s="213">
        <v>122</v>
      </c>
      <c r="N302" s="212" t="s">
        <v>175</v>
      </c>
      <c r="O302" s="225" t="s">
        <v>156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120SANTA ROSA DE LIMA</v>
      </c>
      <c r="B303" s="225">
        <v>120</v>
      </c>
      <c r="C303" s="225" t="s">
        <v>199</v>
      </c>
      <c r="D303" s="225" t="s">
        <v>146</v>
      </c>
      <c r="E303" s="244">
        <v>3.25</v>
      </c>
      <c r="F303" s="244">
        <v>3.25</v>
      </c>
      <c r="G303" s="244">
        <v>3.25</v>
      </c>
      <c r="H303" s="244"/>
      <c r="I303" s="244"/>
      <c r="J303" s="244"/>
      <c r="K303" s="225"/>
      <c r="L303" s="57" t="str">
        <f t="shared" si="14"/>
        <v>122SENSUNTEPEQUE</v>
      </c>
      <c r="M303" s="214">
        <v>122</v>
      </c>
      <c r="N303" s="212" t="s">
        <v>182</v>
      </c>
      <c r="O303" s="225" t="s">
        <v>156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120MERCADO CENTRAL</v>
      </c>
      <c r="B304" s="225">
        <v>120</v>
      </c>
      <c r="C304" s="225" t="s">
        <v>230</v>
      </c>
      <c r="D304" s="225" t="s">
        <v>146</v>
      </c>
      <c r="E304" s="244">
        <v>3</v>
      </c>
      <c r="F304" s="244">
        <v>3</v>
      </c>
      <c r="G304" s="244">
        <v>3</v>
      </c>
      <c r="H304" s="244"/>
      <c r="I304" s="244"/>
      <c r="J304" s="244"/>
      <c r="K304" s="225"/>
      <c r="L304" s="57" t="str">
        <f t="shared" si="14"/>
        <v xml:space="preserve">122GERARDO BARRIOS </v>
      </c>
      <c r="M304" s="214">
        <v>122</v>
      </c>
      <c r="N304" s="212" t="s">
        <v>263</v>
      </c>
      <c r="O304" s="225" t="s">
        <v>156</v>
      </c>
      <c r="P304" s="218">
        <v>2.7</v>
      </c>
      <c r="Q304" s="218">
        <v>2.7</v>
      </c>
      <c r="R304" s="218">
        <v>2.7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121SONSONATE</v>
      </c>
      <c r="B305" s="225">
        <v>121</v>
      </c>
      <c r="C305" s="225" t="s">
        <v>176</v>
      </c>
      <c r="D305" s="225" t="s">
        <v>147</v>
      </c>
      <c r="E305" s="244">
        <v>2.5333333333333332</v>
      </c>
      <c r="F305" s="244">
        <v>2.5</v>
      </c>
      <c r="G305" s="244">
        <v>2.6</v>
      </c>
      <c r="H305" s="244"/>
      <c r="I305" s="244"/>
      <c r="J305" s="244"/>
      <c r="K305" s="225"/>
      <c r="L305" s="57" t="str">
        <f t="shared" si="14"/>
        <v>123SANTA ANA</v>
      </c>
      <c r="M305" s="214">
        <v>123</v>
      </c>
      <c r="N305" s="212" t="s">
        <v>173</v>
      </c>
      <c r="O305" s="225" t="s">
        <v>284</v>
      </c>
      <c r="P305" s="218">
        <v>1.1000000000000001</v>
      </c>
      <c r="Q305" s="218">
        <v>1.1000000000000001</v>
      </c>
      <c r="R305" s="218">
        <v>1.1000000000000001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121USULUTAN</v>
      </c>
      <c r="B306" s="225">
        <v>121</v>
      </c>
      <c r="C306" s="225" t="s">
        <v>260</v>
      </c>
      <c r="D306" s="225" t="s">
        <v>147</v>
      </c>
      <c r="E306" s="244">
        <v>3.5</v>
      </c>
      <c r="F306" s="244">
        <v>3.5</v>
      </c>
      <c r="G306" s="244">
        <v>3.5</v>
      </c>
      <c r="H306" s="244"/>
      <c r="I306" s="244"/>
      <c r="J306" s="244"/>
      <c r="K306" s="225"/>
      <c r="L306" s="57" t="str">
        <f t="shared" si="14"/>
        <v xml:space="preserve">123GERARDO BARRIOS </v>
      </c>
      <c r="M306" s="213">
        <v>123</v>
      </c>
      <c r="N306" s="212" t="s">
        <v>263</v>
      </c>
      <c r="O306" s="225" t="s">
        <v>284</v>
      </c>
      <c r="P306" s="218">
        <v>1.35</v>
      </c>
      <c r="Q306" s="218">
        <v>1.35</v>
      </c>
      <c r="R306" s="218">
        <v>1.35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121SANTA ROSA DE LIMA</v>
      </c>
      <c r="B307" s="225">
        <v>121</v>
      </c>
      <c r="C307" s="225" t="s">
        <v>199</v>
      </c>
      <c r="D307" s="225" t="s">
        <v>147</v>
      </c>
      <c r="E307" s="244">
        <v>3.25</v>
      </c>
      <c r="F307" s="244">
        <v>3.25</v>
      </c>
      <c r="G307" s="244">
        <v>3.25</v>
      </c>
      <c r="H307" s="244"/>
      <c r="I307" s="244"/>
      <c r="J307" s="244"/>
      <c r="K307" s="225"/>
      <c r="L307" s="57" t="str">
        <f t="shared" si="14"/>
        <v>124SANTA ANA</v>
      </c>
      <c r="M307" s="214">
        <v>124</v>
      </c>
      <c r="N307" s="212" t="s">
        <v>173</v>
      </c>
      <c r="O307" s="225" t="s">
        <v>148</v>
      </c>
      <c r="P307" s="218">
        <v>1.1000000000000001</v>
      </c>
      <c r="Q307" s="218">
        <v>1.1000000000000001</v>
      </c>
      <c r="R307" s="218">
        <v>1.1000000000000001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121MERCADO CENTRAL</v>
      </c>
      <c r="B308" s="225">
        <v>121</v>
      </c>
      <c r="C308" s="225" t="s">
        <v>230</v>
      </c>
      <c r="D308" s="225" t="s">
        <v>147</v>
      </c>
      <c r="E308" s="244">
        <v>3</v>
      </c>
      <c r="F308" s="244">
        <v>3</v>
      </c>
      <c r="G308" s="244">
        <v>3</v>
      </c>
      <c r="H308" s="244"/>
      <c r="I308" s="244"/>
      <c r="J308" s="244"/>
      <c r="K308" s="225"/>
      <c r="L308" s="57" t="str">
        <f t="shared" si="14"/>
        <v>124SAN MIGUEL</v>
      </c>
      <c r="M308" s="214">
        <v>124</v>
      </c>
      <c r="N308" s="212" t="s">
        <v>175</v>
      </c>
      <c r="O308" s="225" t="s">
        <v>148</v>
      </c>
      <c r="P308" s="218">
        <v>1.1499999999999999</v>
      </c>
      <c r="Q308" s="218">
        <v>1.1000000000000001</v>
      </c>
      <c r="R308" s="218">
        <v>1.2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122SONSONATE</v>
      </c>
      <c r="B309" s="225">
        <v>122</v>
      </c>
      <c r="C309" s="225" t="s">
        <v>176</v>
      </c>
      <c r="D309" s="225" t="s">
        <v>156</v>
      </c>
      <c r="E309" s="244">
        <v>2.5333333333333332</v>
      </c>
      <c r="F309" s="244">
        <v>2.5</v>
      </c>
      <c r="G309" s="244">
        <v>2.6</v>
      </c>
      <c r="H309" s="244"/>
      <c r="I309" s="244"/>
      <c r="J309" s="244"/>
      <c r="K309" s="225"/>
      <c r="L309" s="57" t="str">
        <f t="shared" si="14"/>
        <v>124SENSUNTEPEQUE</v>
      </c>
      <c r="M309" s="214">
        <v>124</v>
      </c>
      <c r="N309" s="212" t="s">
        <v>182</v>
      </c>
      <c r="O309" s="225" t="s">
        <v>148</v>
      </c>
      <c r="P309" s="218">
        <v>1.1749999999999998</v>
      </c>
      <c r="Q309" s="218">
        <v>1.1499999999999999</v>
      </c>
      <c r="R309" s="218">
        <v>1.2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122USULUTAN</v>
      </c>
      <c r="B310" s="225">
        <v>122</v>
      </c>
      <c r="C310" s="225" t="s">
        <v>260</v>
      </c>
      <c r="D310" s="225" t="s">
        <v>156</v>
      </c>
      <c r="E310" s="244">
        <v>3.5</v>
      </c>
      <c r="F310" s="244">
        <v>3.5</v>
      </c>
      <c r="G310" s="244">
        <v>3.5</v>
      </c>
      <c r="H310" s="244"/>
      <c r="I310" s="244"/>
      <c r="J310" s="244"/>
      <c r="K310" s="225"/>
      <c r="L310" s="57" t="str">
        <f t="shared" si="14"/>
        <v xml:space="preserve">124GERARDO BARRIOS </v>
      </c>
      <c r="M310" s="213">
        <v>124</v>
      </c>
      <c r="N310" s="212" t="s">
        <v>263</v>
      </c>
      <c r="O310" s="225" t="s">
        <v>148</v>
      </c>
      <c r="P310" s="218">
        <v>1.25</v>
      </c>
      <c r="Q310" s="218">
        <v>1.25</v>
      </c>
      <c r="R310" s="218">
        <v>1.25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122SANTA ROSA DE LIMA</v>
      </c>
      <c r="B311" s="225">
        <v>122</v>
      </c>
      <c r="C311" s="225" t="s">
        <v>199</v>
      </c>
      <c r="D311" s="225" t="s">
        <v>156</v>
      </c>
      <c r="E311" s="244">
        <v>3.125</v>
      </c>
      <c r="F311" s="244">
        <v>3</v>
      </c>
      <c r="G311" s="244">
        <v>3.25</v>
      </c>
      <c r="H311" s="244"/>
      <c r="I311" s="244"/>
      <c r="J311" s="244"/>
      <c r="K311" s="225"/>
      <c r="L311" s="57" t="str">
        <f t="shared" si="14"/>
        <v>125SANTA ANA</v>
      </c>
      <c r="M311" s="214">
        <v>125</v>
      </c>
      <c r="N311" s="212" t="s">
        <v>173</v>
      </c>
      <c r="O311" s="225" t="s">
        <v>149</v>
      </c>
      <c r="P311" s="218">
        <v>1.1499999999999999</v>
      </c>
      <c r="Q311" s="218">
        <v>1.1499999999999999</v>
      </c>
      <c r="R311" s="218">
        <v>1.1499999999999999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122MERCADO CENTRAL</v>
      </c>
      <c r="B312" s="225">
        <v>122</v>
      </c>
      <c r="C312" s="225" t="s">
        <v>230</v>
      </c>
      <c r="D312" s="225" t="s">
        <v>156</v>
      </c>
      <c r="E312" s="244">
        <v>2.7</v>
      </c>
      <c r="F312" s="244">
        <v>2.7</v>
      </c>
      <c r="G312" s="244">
        <v>2.7</v>
      </c>
      <c r="H312" s="244"/>
      <c r="I312" s="244"/>
      <c r="J312" s="244"/>
      <c r="K312" s="225"/>
      <c r="L312" s="57" t="str">
        <f t="shared" si="14"/>
        <v>125SAN MIGUEL</v>
      </c>
      <c r="M312" s="213">
        <v>125</v>
      </c>
      <c r="N312" s="212" t="s">
        <v>175</v>
      </c>
      <c r="O312" s="225" t="s">
        <v>149</v>
      </c>
      <c r="P312" s="218">
        <v>1.6333333333333335</v>
      </c>
      <c r="Q312" s="218">
        <v>1.6</v>
      </c>
      <c r="R312" s="218">
        <v>1.65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123SONSONATE</v>
      </c>
      <c r="B313" s="225">
        <v>123</v>
      </c>
      <c r="C313" s="225" t="s">
        <v>176</v>
      </c>
      <c r="D313" s="225" t="s">
        <v>284</v>
      </c>
      <c r="E313" s="244">
        <v>1.4</v>
      </c>
      <c r="F313" s="244">
        <v>1.4</v>
      </c>
      <c r="G313" s="244">
        <v>1.4</v>
      </c>
      <c r="H313" s="244"/>
      <c r="I313" s="244"/>
      <c r="J313" s="244"/>
      <c r="K313" s="225"/>
      <c r="L313" s="57" t="str">
        <f t="shared" si="14"/>
        <v>125SENSUNTEPEQUE</v>
      </c>
      <c r="M313" s="214">
        <v>125</v>
      </c>
      <c r="N313" s="212" t="s">
        <v>182</v>
      </c>
      <c r="O313" s="225" t="s">
        <v>149</v>
      </c>
      <c r="P313" s="218">
        <v>1.65</v>
      </c>
      <c r="Q313" s="218">
        <v>1.6</v>
      </c>
      <c r="R313" s="218">
        <v>1.7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123MERCADO CENTRAL</v>
      </c>
      <c r="B314" s="225">
        <v>123</v>
      </c>
      <c r="C314" s="225" t="s">
        <v>230</v>
      </c>
      <c r="D314" s="225" t="s">
        <v>284</v>
      </c>
      <c r="E314" s="244">
        <v>1.25</v>
      </c>
      <c r="F314" s="244">
        <v>1.25</v>
      </c>
      <c r="G314" s="244">
        <v>1.25</v>
      </c>
      <c r="H314" s="244"/>
      <c r="I314" s="244"/>
      <c r="J314" s="244"/>
      <c r="K314" s="225"/>
      <c r="L314" s="57" t="str">
        <f t="shared" si="14"/>
        <v xml:space="preserve">125GERARDO BARRIOS </v>
      </c>
      <c r="M314" s="213">
        <v>125</v>
      </c>
      <c r="N314" s="212" t="s">
        <v>263</v>
      </c>
      <c r="O314" s="225" t="s">
        <v>149</v>
      </c>
      <c r="P314" s="218">
        <v>1.35</v>
      </c>
      <c r="Q314" s="218">
        <v>1.35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124USULUTAN</v>
      </c>
      <c r="B315" s="225">
        <v>124</v>
      </c>
      <c r="C315" s="225" t="s">
        <v>260</v>
      </c>
      <c r="D315" s="225" t="s">
        <v>148</v>
      </c>
      <c r="E315" s="244">
        <v>1.2</v>
      </c>
      <c r="F315" s="244">
        <v>1.1499999999999999</v>
      </c>
      <c r="G315" s="244">
        <v>1.25</v>
      </c>
      <c r="H315" s="244"/>
      <c r="I315" s="244"/>
      <c r="J315" s="244"/>
      <c r="K315" s="225"/>
      <c r="L315" s="57" t="str">
        <f t="shared" si="14"/>
        <v>126SANTA ANA</v>
      </c>
      <c r="M315" s="214">
        <v>126</v>
      </c>
      <c r="N315" s="212" t="s">
        <v>173</v>
      </c>
      <c r="O315" s="225" t="s">
        <v>272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124SANTA ROSA DE LIMA</v>
      </c>
      <c r="B316" s="225">
        <v>124</v>
      </c>
      <c r="C316" s="225" t="s">
        <v>199</v>
      </c>
      <c r="D316" s="225" t="s">
        <v>148</v>
      </c>
      <c r="E316" s="244">
        <v>1.25</v>
      </c>
      <c r="F316" s="244">
        <v>1.25</v>
      </c>
      <c r="G316" s="244">
        <v>1.25</v>
      </c>
      <c r="H316" s="244"/>
      <c r="I316" s="244"/>
      <c r="J316" s="244"/>
      <c r="K316" s="225"/>
      <c r="L316" s="57" t="str">
        <f t="shared" si="14"/>
        <v>126SAN MIGUEL</v>
      </c>
      <c r="M316" s="214">
        <v>126</v>
      </c>
      <c r="N316" s="212" t="s">
        <v>175</v>
      </c>
      <c r="O316" s="225" t="s">
        <v>272</v>
      </c>
      <c r="P316" s="218">
        <v>3.9166666666666665</v>
      </c>
      <c r="Q316" s="218">
        <v>3.75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124MERCADO CENTRAL</v>
      </c>
      <c r="B317" s="225">
        <v>124</v>
      </c>
      <c r="C317" s="225" t="s">
        <v>230</v>
      </c>
      <c r="D317" s="225" t="s">
        <v>148</v>
      </c>
      <c r="E317" s="244">
        <v>1.35</v>
      </c>
      <c r="F317" s="244">
        <v>1.35</v>
      </c>
      <c r="G317" s="244">
        <v>1.35</v>
      </c>
      <c r="H317" s="244"/>
      <c r="I317" s="244"/>
      <c r="J317" s="244"/>
      <c r="K317" s="225"/>
      <c r="L317" s="57" t="str">
        <f t="shared" si="14"/>
        <v>126SENSUNTEPEQUE</v>
      </c>
      <c r="M317" s="214">
        <v>126</v>
      </c>
      <c r="N317" s="212" t="s">
        <v>182</v>
      </c>
      <c r="O317" s="225" t="s">
        <v>272</v>
      </c>
      <c r="P317" s="218">
        <v>3.75</v>
      </c>
      <c r="Q317" s="218">
        <v>3.75</v>
      </c>
      <c r="R317" s="218">
        <v>3.75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125USULUTAN</v>
      </c>
      <c r="B318" s="225">
        <v>125</v>
      </c>
      <c r="C318" s="225" t="s">
        <v>260</v>
      </c>
      <c r="D318" s="225" t="s">
        <v>149</v>
      </c>
      <c r="E318" s="244">
        <v>1.7</v>
      </c>
      <c r="F318" s="244">
        <v>1.6</v>
      </c>
      <c r="G318" s="244">
        <v>1.75</v>
      </c>
      <c r="H318" s="244"/>
      <c r="I318" s="244"/>
      <c r="J318" s="244"/>
      <c r="K318" s="225"/>
      <c r="L318" s="57" t="str">
        <f t="shared" si="14"/>
        <v xml:space="preserve">126GERARDO BARRIOS </v>
      </c>
      <c r="M318" s="213">
        <v>126</v>
      </c>
      <c r="N318" s="212" t="s">
        <v>263</v>
      </c>
      <c r="O318" s="225" t="s">
        <v>272</v>
      </c>
      <c r="P318" s="218">
        <v>3.7</v>
      </c>
      <c r="Q318" s="218">
        <v>3.7</v>
      </c>
      <c r="R318" s="218">
        <v>3.7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125SANTA ROSA DE LIMA</v>
      </c>
      <c r="B319" s="225">
        <v>125</v>
      </c>
      <c r="C319" s="225" t="s">
        <v>199</v>
      </c>
      <c r="D319" s="225" t="s">
        <v>149</v>
      </c>
      <c r="E319" s="244">
        <v>1.7125000000000001</v>
      </c>
      <c r="F319" s="244">
        <v>1.7</v>
      </c>
      <c r="G319" s="244">
        <v>1.75</v>
      </c>
      <c r="H319" s="244"/>
      <c r="I319" s="244"/>
      <c r="J319" s="244"/>
      <c r="K319" s="225"/>
      <c r="L319" s="57" t="str">
        <f t="shared" si="14"/>
        <v>127SANTA ANA</v>
      </c>
      <c r="M319" s="214">
        <v>127</v>
      </c>
      <c r="N319" s="212" t="s">
        <v>173</v>
      </c>
      <c r="O319" s="225" t="s">
        <v>273</v>
      </c>
      <c r="P319" s="218">
        <v>3.3</v>
      </c>
      <c r="Q319" s="218">
        <v>3.3</v>
      </c>
      <c r="R319" s="218">
        <v>3.3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125MERCADO CENTRAL</v>
      </c>
      <c r="B320" s="225">
        <v>125</v>
      </c>
      <c r="C320" s="225" t="s">
        <v>230</v>
      </c>
      <c r="D320" s="225" t="s">
        <v>149</v>
      </c>
      <c r="E320" s="244">
        <v>1.4</v>
      </c>
      <c r="F320" s="244">
        <v>1.4</v>
      </c>
      <c r="G320" s="244">
        <v>1.4</v>
      </c>
      <c r="H320" s="244"/>
      <c r="I320" s="244"/>
      <c r="J320" s="244"/>
      <c r="K320" s="225"/>
      <c r="L320" s="57" t="str">
        <f t="shared" si="14"/>
        <v>127SAN MIGUEL</v>
      </c>
      <c r="M320" s="214">
        <v>127</v>
      </c>
      <c r="N320" s="212" t="s">
        <v>175</v>
      </c>
      <c r="O320" s="225" t="s">
        <v>273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126SONSONATE</v>
      </c>
      <c r="B321" s="225">
        <v>126</v>
      </c>
      <c r="C321" s="225" t="s">
        <v>176</v>
      </c>
      <c r="D321" s="225" t="s">
        <v>272</v>
      </c>
      <c r="E321" s="244">
        <v>3.5</v>
      </c>
      <c r="F321" s="244">
        <v>3.5</v>
      </c>
      <c r="G321" s="244">
        <v>3.5</v>
      </c>
      <c r="H321" s="244"/>
      <c r="I321" s="244"/>
      <c r="J321" s="244"/>
      <c r="K321" s="225"/>
      <c r="L321" s="57" t="str">
        <f t="shared" si="14"/>
        <v xml:space="preserve">127GERARDO BARRIOS </v>
      </c>
      <c r="M321" s="214">
        <v>127</v>
      </c>
      <c r="N321" s="212" t="s">
        <v>263</v>
      </c>
      <c r="O321" s="225" t="s">
        <v>273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126USULUTAN</v>
      </c>
      <c r="B322" s="225">
        <v>126</v>
      </c>
      <c r="C322" s="225" t="s">
        <v>260</v>
      </c>
      <c r="D322" s="225" t="s">
        <v>272</v>
      </c>
      <c r="E322" s="244">
        <v>3.5700000000000003</v>
      </c>
      <c r="F322" s="244">
        <v>3</v>
      </c>
      <c r="G322" s="244">
        <v>4</v>
      </c>
      <c r="H322" s="244"/>
      <c r="I322" s="244"/>
      <c r="J322" s="244"/>
      <c r="K322" s="225"/>
      <c r="L322" s="57" t="str">
        <f t="shared" si="14"/>
        <v xml:space="preserve">128GERARDO BARRIOS </v>
      </c>
      <c r="M322" s="213">
        <v>128</v>
      </c>
      <c r="N322" s="212" t="s">
        <v>263</v>
      </c>
      <c r="O322" s="225" t="s">
        <v>285</v>
      </c>
      <c r="P322" s="218">
        <v>36</v>
      </c>
      <c r="Q322" s="218">
        <v>36</v>
      </c>
      <c r="R322" s="218">
        <v>36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126SANTA ROSA DE LIMA</v>
      </c>
      <c r="B323" s="225">
        <v>126</v>
      </c>
      <c r="C323" s="225" t="s">
        <v>199</v>
      </c>
      <c r="D323" s="225" t="s">
        <v>272</v>
      </c>
      <c r="E323" s="244">
        <v>4.333333333333333</v>
      </c>
      <c r="F323" s="244">
        <v>4</v>
      </c>
      <c r="G323" s="244">
        <v>4.5</v>
      </c>
      <c r="H323" s="244"/>
      <c r="I323" s="244"/>
      <c r="J323" s="244"/>
      <c r="K323" s="225"/>
      <c r="L323" s="57" t="str">
        <f t="shared" si="14"/>
        <v>130SANTA ANA</v>
      </c>
      <c r="M323" s="214">
        <v>130</v>
      </c>
      <c r="N323" s="212" t="s">
        <v>173</v>
      </c>
      <c r="O323" s="225" t="s">
        <v>151</v>
      </c>
      <c r="P323" s="218">
        <v>3.2374999999999998</v>
      </c>
      <c r="Q323" s="218">
        <v>3.2</v>
      </c>
      <c r="R323" s="218">
        <v>3.25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126MERCADO CENTRAL</v>
      </c>
      <c r="B324" s="225">
        <v>126</v>
      </c>
      <c r="C324" s="225" t="s">
        <v>230</v>
      </c>
      <c r="D324" s="225" t="s">
        <v>272</v>
      </c>
      <c r="E324" s="244">
        <v>3.7250000000000001</v>
      </c>
      <c r="F324" s="244">
        <v>3.7</v>
      </c>
      <c r="G324" s="244">
        <v>3.75</v>
      </c>
      <c r="H324" s="244"/>
      <c r="I324" s="244"/>
      <c r="J324" s="244"/>
      <c r="K324" s="225"/>
      <c r="L324" s="57" t="str">
        <f t="shared" si="14"/>
        <v>130SAN MIGUEL</v>
      </c>
      <c r="M324" s="214">
        <v>130</v>
      </c>
      <c r="N324" s="212" t="s">
        <v>175</v>
      </c>
      <c r="O324" s="225" t="s">
        <v>151</v>
      </c>
      <c r="P324" s="218">
        <v>2.9166666666666665</v>
      </c>
      <c r="Q324" s="218">
        <v>2.75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127SONSONATE</v>
      </c>
      <c r="B325" s="225">
        <v>127</v>
      </c>
      <c r="C325" s="225" t="s">
        <v>176</v>
      </c>
      <c r="D325" s="225" t="s">
        <v>273</v>
      </c>
      <c r="E325" s="244">
        <v>3.2749999999999999</v>
      </c>
      <c r="F325" s="244">
        <v>3.25</v>
      </c>
      <c r="G325" s="244">
        <v>3.3</v>
      </c>
      <c r="H325" s="244"/>
      <c r="I325" s="244"/>
      <c r="J325" s="244"/>
      <c r="K325" s="225"/>
      <c r="L325" s="57" t="str">
        <f t="shared" si="14"/>
        <v>130SENSUNTEPEQUE</v>
      </c>
      <c r="M325" s="214">
        <v>130</v>
      </c>
      <c r="N325" s="212" t="s">
        <v>182</v>
      </c>
      <c r="O325" s="225" t="s">
        <v>151</v>
      </c>
      <c r="P325" s="218">
        <v>3.1</v>
      </c>
      <c r="Q325" s="218">
        <v>3</v>
      </c>
      <c r="R325" s="218">
        <v>3.5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127USULUTAN</v>
      </c>
      <c r="B326" s="225">
        <v>127</v>
      </c>
      <c r="C326" s="225" t="s">
        <v>260</v>
      </c>
      <c r="D326" s="225" t="s">
        <v>273</v>
      </c>
      <c r="E326" s="244">
        <v>3.0500000000000003</v>
      </c>
      <c r="F326" s="244">
        <v>2.75</v>
      </c>
      <c r="G326" s="244">
        <v>3.25</v>
      </c>
      <c r="H326" s="244"/>
      <c r="I326" s="244"/>
      <c r="J326" s="244"/>
      <c r="K326" s="225"/>
      <c r="L326" s="57" t="str">
        <f t="shared" si="14"/>
        <v xml:space="preserve">130GERARDO BARRIOS </v>
      </c>
      <c r="M326" s="213">
        <v>130</v>
      </c>
      <c r="N326" s="212" t="s">
        <v>263</v>
      </c>
      <c r="O326" s="225" t="s">
        <v>151</v>
      </c>
      <c r="P326" s="218">
        <v>3.2</v>
      </c>
      <c r="Q326" s="218">
        <v>3.2</v>
      </c>
      <c r="R326" s="218">
        <v>3.2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127SANTA ROSA DE LIMA</v>
      </c>
      <c r="B327" s="225">
        <v>127</v>
      </c>
      <c r="C327" s="225" t="s">
        <v>199</v>
      </c>
      <c r="D327" s="225" t="s">
        <v>273</v>
      </c>
      <c r="E327" s="244">
        <v>3.75</v>
      </c>
      <c r="F327" s="244">
        <v>3.5</v>
      </c>
      <c r="G327" s="244">
        <v>4</v>
      </c>
      <c r="H327" s="244"/>
      <c r="I327" s="244"/>
      <c r="J327" s="244"/>
      <c r="K327" s="225"/>
      <c r="L327" s="57" t="str">
        <f t="shared" ref="L327:L390" si="16">+M327&amp;N327</f>
        <v>132SANTA ANA</v>
      </c>
      <c r="M327" s="214">
        <v>132</v>
      </c>
      <c r="N327" s="212" t="s">
        <v>173</v>
      </c>
      <c r="O327" s="225" t="s">
        <v>152</v>
      </c>
      <c r="P327" s="218">
        <v>2.7374999999999998</v>
      </c>
      <c r="Q327" s="218">
        <v>2.7</v>
      </c>
      <c r="R327" s="218">
        <v>2.75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127MERCADO CENTRAL</v>
      </c>
      <c r="B328" s="225">
        <v>127</v>
      </c>
      <c r="C328" s="225" t="s">
        <v>230</v>
      </c>
      <c r="D328" s="225" t="s">
        <v>273</v>
      </c>
      <c r="E328" s="244">
        <v>3.5</v>
      </c>
      <c r="F328" s="244">
        <v>3.5</v>
      </c>
      <c r="G328" s="244">
        <v>3.5</v>
      </c>
      <c r="H328" s="244"/>
      <c r="I328" s="244"/>
      <c r="J328" s="244"/>
      <c r="K328" s="225"/>
      <c r="L328" s="57" t="str">
        <f t="shared" si="16"/>
        <v>132SAN MIGUEL</v>
      </c>
      <c r="M328" s="214">
        <v>132</v>
      </c>
      <c r="N328" s="212" t="s">
        <v>175</v>
      </c>
      <c r="O328" s="225" t="s">
        <v>152</v>
      </c>
      <c r="P328" s="218">
        <v>2.4375</v>
      </c>
      <c r="Q328" s="218">
        <v>2</v>
      </c>
      <c r="R328" s="218">
        <v>2.75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128USULUTAN</v>
      </c>
      <c r="B329" s="225">
        <v>128</v>
      </c>
      <c r="C329" s="225" t="s">
        <v>260</v>
      </c>
      <c r="D329" s="225" t="s">
        <v>285</v>
      </c>
      <c r="E329" s="244">
        <v>37.333333333333336</v>
      </c>
      <c r="F329" s="244">
        <v>36</v>
      </c>
      <c r="G329" s="244">
        <v>38</v>
      </c>
      <c r="H329" s="244"/>
      <c r="I329" s="244"/>
      <c r="J329" s="244"/>
      <c r="K329" s="225"/>
      <c r="L329" s="57" t="str">
        <f t="shared" si="16"/>
        <v>132SENSUNTEPEQUE</v>
      </c>
      <c r="M329" s="214">
        <v>132</v>
      </c>
      <c r="N329" s="212" t="s">
        <v>182</v>
      </c>
      <c r="O329" s="225" t="s">
        <v>152</v>
      </c>
      <c r="P329" s="218">
        <v>2.31</v>
      </c>
      <c r="Q329" s="218">
        <v>2.2000000000000002</v>
      </c>
      <c r="R329" s="218">
        <v>2.7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128MERCADO CENTRAL</v>
      </c>
      <c r="B330" s="225">
        <v>128</v>
      </c>
      <c r="C330" s="225" t="s">
        <v>230</v>
      </c>
      <c r="D330" s="225" t="s">
        <v>285</v>
      </c>
      <c r="E330" s="244">
        <v>36.5</v>
      </c>
      <c r="F330" s="244">
        <v>36</v>
      </c>
      <c r="G330" s="244">
        <v>37</v>
      </c>
      <c r="H330" s="244"/>
      <c r="I330" s="244"/>
      <c r="J330" s="244"/>
      <c r="K330" s="225"/>
      <c r="L330" s="57" t="str">
        <f t="shared" si="16"/>
        <v xml:space="preserve">132GERARDO BARRIOS </v>
      </c>
      <c r="M330" s="213">
        <v>132</v>
      </c>
      <c r="N330" s="212" t="s">
        <v>263</v>
      </c>
      <c r="O330" s="225" t="s">
        <v>152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129USULUTAN</v>
      </c>
      <c r="B331" s="225">
        <v>129</v>
      </c>
      <c r="C331" s="225" t="s">
        <v>260</v>
      </c>
      <c r="D331" s="225" t="s">
        <v>286</v>
      </c>
      <c r="E331" s="244">
        <v>35</v>
      </c>
      <c r="F331" s="244">
        <v>34</v>
      </c>
      <c r="G331" s="244">
        <v>36</v>
      </c>
      <c r="H331" s="244"/>
      <c r="I331" s="244"/>
      <c r="J331" s="244"/>
      <c r="K331" s="225"/>
      <c r="L331" s="57" t="str">
        <f t="shared" si="16"/>
        <v>133SANTA ANA</v>
      </c>
      <c r="M331" s="214">
        <v>133</v>
      </c>
      <c r="N331" s="212" t="s">
        <v>173</v>
      </c>
      <c r="O331" s="225" t="s">
        <v>153</v>
      </c>
      <c r="P331" s="218">
        <v>4.45</v>
      </c>
      <c r="Q331" s="218">
        <v>4.4000000000000004</v>
      </c>
      <c r="R331" s="218">
        <v>4.5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129MERCADO CENTRAL</v>
      </c>
      <c r="B332" s="225">
        <v>129</v>
      </c>
      <c r="C332" s="225" t="s">
        <v>230</v>
      </c>
      <c r="D332" s="225" t="s">
        <v>286</v>
      </c>
      <c r="E332" s="244">
        <v>34.5</v>
      </c>
      <c r="F332" s="244">
        <v>34</v>
      </c>
      <c r="G332" s="244">
        <v>35</v>
      </c>
      <c r="H332" s="244"/>
      <c r="I332" s="244"/>
      <c r="J332" s="244"/>
      <c r="K332" s="225"/>
      <c r="L332" s="57" t="str">
        <f t="shared" si="16"/>
        <v>133SAN MIGUEL</v>
      </c>
      <c r="M332" s="213">
        <v>133</v>
      </c>
      <c r="N332" s="212" t="s">
        <v>175</v>
      </c>
      <c r="O332" s="225" t="s">
        <v>153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130SONSONATE</v>
      </c>
      <c r="B333" s="225">
        <v>130</v>
      </c>
      <c r="C333" s="225" t="s">
        <v>176</v>
      </c>
      <c r="D333" s="225" t="s">
        <v>151</v>
      </c>
      <c r="E333" s="244">
        <v>3.25</v>
      </c>
      <c r="F333" s="244">
        <v>3.25</v>
      </c>
      <c r="G333" s="244">
        <v>3.25</v>
      </c>
      <c r="H333" s="244"/>
      <c r="I333" s="244"/>
      <c r="J333" s="244"/>
      <c r="K333" s="225"/>
      <c r="L333" s="57" t="str">
        <f t="shared" si="16"/>
        <v>133SENSUNTEPEQUE</v>
      </c>
      <c r="M333" s="214">
        <v>133</v>
      </c>
      <c r="N333" s="212" t="s">
        <v>182</v>
      </c>
      <c r="O333" s="225" t="s">
        <v>153</v>
      </c>
      <c r="P333" s="218">
        <v>4.6500000000000004</v>
      </c>
      <c r="Q333" s="218">
        <v>4.5</v>
      </c>
      <c r="R333" s="218">
        <v>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130USULUTAN</v>
      </c>
      <c r="B334" s="225">
        <v>130</v>
      </c>
      <c r="C334" s="225" t="s">
        <v>260</v>
      </c>
      <c r="D334" s="225" t="s">
        <v>151</v>
      </c>
      <c r="E334" s="244">
        <v>3</v>
      </c>
      <c r="F334" s="244">
        <v>3</v>
      </c>
      <c r="G334" s="244">
        <v>3</v>
      </c>
      <c r="H334" s="244"/>
      <c r="I334" s="244"/>
      <c r="J334" s="244"/>
      <c r="K334" s="225"/>
      <c r="L334" s="57" t="str">
        <f t="shared" si="16"/>
        <v xml:space="preserve">133GERARDO BARRIOS </v>
      </c>
      <c r="M334" s="214">
        <v>133</v>
      </c>
      <c r="N334" s="212" t="s">
        <v>263</v>
      </c>
      <c r="O334" s="225" t="s">
        <v>153</v>
      </c>
      <c r="P334" s="218">
        <v>3.75</v>
      </c>
      <c r="Q334" s="218">
        <v>3.75</v>
      </c>
      <c r="R334" s="218">
        <v>3.75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130SANTA ROSA DE LIMA</v>
      </c>
      <c r="B335" s="225">
        <v>130</v>
      </c>
      <c r="C335" s="225" t="s">
        <v>199</v>
      </c>
      <c r="D335" s="225" t="s">
        <v>151</v>
      </c>
      <c r="E335" s="244">
        <v>2.75</v>
      </c>
      <c r="F335" s="244">
        <v>2</v>
      </c>
      <c r="G335" s="244">
        <v>3</v>
      </c>
      <c r="H335" s="244"/>
      <c r="I335" s="244"/>
      <c r="J335" s="244"/>
      <c r="K335" s="225"/>
      <c r="L335" s="57" t="str">
        <f t="shared" si="16"/>
        <v>134SAN MIGUEL</v>
      </c>
      <c r="M335" s="213">
        <v>134</v>
      </c>
      <c r="N335" s="212" t="s">
        <v>175</v>
      </c>
      <c r="O335" s="225" t="s">
        <v>154</v>
      </c>
      <c r="P335" s="218">
        <v>4.8375000000000004</v>
      </c>
      <c r="Q335" s="218">
        <v>3.85</v>
      </c>
      <c r="R335" s="218">
        <v>5.5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130MERCADO CENTRAL</v>
      </c>
      <c r="B336" s="225">
        <v>130</v>
      </c>
      <c r="C336" s="225" t="s">
        <v>230</v>
      </c>
      <c r="D336" s="225" t="s">
        <v>151</v>
      </c>
      <c r="E336" s="244">
        <v>3.1</v>
      </c>
      <c r="F336" s="244">
        <v>3</v>
      </c>
      <c r="G336" s="244">
        <v>3.2</v>
      </c>
      <c r="H336" s="244"/>
      <c r="I336" s="244"/>
      <c r="J336" s="244"/>
      <c r="K336" s="225"/>
      <c r="L336" s="57" t="str">
        <f t="shared" si="16"/>
        <v>134SENSUNTEPEQUE</v>
      </c>
      <c r="M336" s="214">
        <v>134</v>
      </c>
      <c r="N336" s="212" t="s">
        <v>182</v>
      </c>
      <c r="O336" s="225" t="s">
        <v>154</v>
      </c>
      <c r="P336" s="218">
        <v>5.7200000000000006</v>
      </c>
      <c r="Q336" s="218">
        <v>5</v>
      </c>
      <c r="R336" s="218">
        <v>6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132SONSONATE</v>
      </c>
      <c r="B337" s="225">
        <v>132</v>
      </c>
      <c r="C337" s="225" t="s">
        <v>176</v>
      </c>
      <c r="D337" s="225" t="s">
        <v>152</v>
      </c>
      <c r="E337" s="244">
        <v>2.75</v>
      </c>
      <c r="F337" s="244">
        <v>2.75</v>
      </c>
      <c r="G337" s="244">
        <v>2.75</v>
      </c>
      <c r="H337" s="244"/>
      <c r="I337" s="244"/>
      <c r="J337" s="244"/>
      <c r="K337" s="225"/>
      <c r="L337" s="57" t="str">
        <f t="shared" si="16"/>
        <v xml:space="preserve">134GERARDO BARRIOS </v>
      </c>
      <c r="M337" s="213">
        <v>134</v>
      </c>
      <c r="N337" s="212" t="s">
        <v>263</v>
      </c>
      <c r="O337" s="225" t="s">
        <v>154</v>
      </c>
      <c r="P337" s="218">
        <v>4.75</v>
      </c>
      <c r="Q337" s="218">
        <v>4.75</v>
      </c>
      <c r="R337" s="218">
        <v>4.75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132USULUTAN</v>
      </c>
      <c r="B338" s="225">
        <v>132</v>
      </c>
      <c r="C338" s="225" t="s">
        <v>260</v>
      </c>
      <c r="D338" s="225" t="s">
        <v>152</v>
      </c>
      <c r="E338" s="244">
        <v>2.08</v>
      </c>
      <c r="F338" s="244">
        <v>2</v>
      </c>
      <c r="G338" s="244">
        <v>2.2000000000000002</v>
      </c>
      <c r="H338" s="244"/>
      <c r="I338" s="244"/>
      <c r="J338" s="244"/>
      <c r="K338" s="225"/>
      <c r="L338" s="57" t="str">
        <f t="shared" si="16"/>
        <v>135SANTA ANA</v>
      </c>
      <c r="M338" s="214">
        <v>135</v>
      </c>
      <c r="N338" s="212" t="s">
        <v>173</v>
      </c>
      <c r="O338" s="225" t="s">
        <v>155</v>
      </c>
      <c r="P338" s="218">
        <v>1.5499999999999998</v>
      </c>
      <c r="Q338" s="218">
        <v>1.5</v>
      </c>
      <c r="R338" s="218">
        <v>1.6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132SANTA ROSA DE LIMA</v>
      </c>
      <c r="B339" s="225">
        <v>132</v>
      </c>
      <c r="C339" s="225" t="s">
        <v>199</v>
      </c>
      <c r="D339" s="225" t="s">
        <v>152</v>
      </c>
      <c r="E339" s="244">
        <v>2.75</v>
      </c>
      <c r="F339" s="244">
        <v>2.5</v>
      </c>
      <c r="G339" s="244">
        <v>3</v>
      </c>
      <c r="H339" s="244"/>
      <c r="I339" s="244"/>
      <c r="J339" s="244"/>
      <c r="K339" s="225"/>
      <c r="L339" s="57" t="str">
        <f t="shared" si="16"/>
        <v xml:space="preserve">135GERARDO BARRIOS </v>
      </c>
      <c r="M339" s="214">
        <v>135</v>
      </c>
      <c r="N339" s="212" t="s">
        <v>263</v>
      </c>
      <c r="O339" s="225" t="s">
        <v>155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132MERCADO CENTRAL</v>
      </c>
      <c r="B340" s="225">
        <v>132</v>
      </c>
      <c r="C340" s="225" t="s">
        <v>230</v>
      </c>
      <c r="D340" s="225" t="s">
        <v>152</v>
      </c>
      <c r="E340" s="244">
        <v>2.5500000000000003</v>
      </c>
      <c r="F340" s="244">
        <v>2.5</v>
      </c>
      <c r="G340" s="244">
        <v>2.7</v>
      </c>
      <c r="H340" s="244"/>
      <c r="I340" s="244"/>
      <c r="J340" s="244"/>
      <c r="K340" s="225"/>
      <c r="L340" s="57" t="str">
        <f t="shared" si="16"/>
        <v>136TIENDONA</v>
      </c>
      <c r="M340" s="213">
        <v>136</v>
      </c>
      <c r="N340" s="212" t="s">
        <v>191</v>
      </c>
      <c r="O340" s="225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133SONSONATE</v>
      </c>
      <c r="B341" s="225">
        <v>133</v>
      </c>
      <c r="C341" s="225" t="s">
        <v>176</v>
      </c>
      <c r="D341" s="225" t="s">
        <v>153</v>
      </c>
      <c r="E341" s="244">
        <v>4.5</v>
      </c>
      <c r="F341" s="244">
        <v>4.5</v>
      </c>
      <c r="G341" s="244">
        <v>4.5</v>
      </c>
      <c r="H341" s="244"/>
      <c r="I341" s="244"/>
      <c r="J341" s="244"/>
      <c r="K341" s="225"/>
      <c r="L341" s="57" t="str">
        <f t="shared" si="16"/>
        <v>136SANTA ANA</v>
      </c>
      <c r="M341" s="214">
        <v>136</v>
      </c>
      <c r="N341" s="212" t="s">
        <v>173</v>
      </c>
      <c r="O341" s="225" t="s">
        <v>224</v>
      </c>
      <c r="P341" s="218">
        <v>1.75</v>
      </c>
      <c r="Q341" s="218">
        <v>1.75</v>
      </c>
      <c r="R341" s="218">
        <v>1.75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133USULUTAN</v>
      </c>
      <c r="B342" s="225">
        <v>133</v>
      </c>
      <c r="C342" s="225" t="s">
        <v>260</v>
      </c>
      <c r="D342" s="225" t="s">
        <v>153</v>
      </c>
      <c r="E342" s="244">
        <v>4.666666666666667</v>
      </c>
      <c r="F342" s="244">
        <v>4.5</v>
      </c>
      <c r="G342" s="244">
        <v>5</v>
      </c>
      <c r="H342" s="244"/>
      <c r="I342" s="244"/>
      <c r="J342" s="244"/>
      <c r="K342" s="225"/>
      <c r="L342" s="57" t="str">
        <f t="shared" si="16"/>
        <v>136SAN MIGUEL</v>
      </c>
      <c r="M342" s="213">
        <v>136</v>
      </c>
      <c r="N342" s="212" t="s">
        <v>175</v>
      </c>
      <c r="O342" s="225" t="s">
        <v>224</v>
      </c>
      <c r="P342" s="218">
        <v>2</v>
      </c>
      <c r="Q342" s="218">
        <v>2</v>
      </c>
      <c r="R342" s="218">
        <v>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133SANTA ROSA DE LIMA</v>
      </c>
      <c r="B343" s="225">
        <v>133</v>
      </c>
      <c r="C343" s="225" t="s">
        <v>199</v>
      </c>
      <c r="D343" s="225" t="s">
        <v>153</v>
      </c>
      <c r="E343" s="244">
        <v>4.8571428571428568</v>
      </c>
      <c r="F343" s="244">
        <v>4.5</v>
      </c>
      <c r="G343" s="244">
        <v>5</v>
      </c>
      <c r="H343" s="244"/>
      <c r="I343" s="244"/>
      <c r="J343" s="244"/>
      <c r="K343" s="225"/>
      <c r="L343" s="57" t="str">
        <f t="shared" si="16"/>
        <v>136SENSUNTEPEQUE</v>
      </c>
      <c r="M343" s="214">
        <v>136</v>
      </c>
      <c r="N343" s="212" t="s">
        <v>182</v>
      </c>
      <c r="O343" s="225" t="s">
        <v>224</v>
      </c>
      <c r="P343" s="218">
        <v>2.5</v>
      </c>
      <c r="Q343" s="218">
        <v>2.5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133MERCADO CENTRAL</v>
      </c>
      <c r="B344" s="225">
        <v>133</v>
      </c>
      <c r="C344" s="225" t="s">
        <v>230</v>
      </c>
      <c r="D344" s="225" t="s">
        <v>153</v>
      </c>
      <c r="E344" s="244">
        <v>4.083333333333333</v>
      </c>
      <c r="F344" s="244">
        <v>3.75</v>
      </c>
      <c r="G344" s="244">
        <v>5</v>
      </c>
      <c r="H344" s="244"/>
      <c r="I344" s="244"/>
      <c r="J344" s="244"/>
      <c r="K344" s="225"/>
      <c r="L344" s="57" t="str">
        <f t="shared" si="16"/>
        <v>137TIENDONA</v>
      </c>
      <c r="M344" s="214">
        <v>137</v>
      </c>
      <c r="N344" s="212" t="s">
        <v>191</v>
      </c>
      <c r="O344" s="225" t="s">
        <v>241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134USULUTAN</v>
      </c>
      <c r="B345" s="225">
        <v>134</v>
      </c>
      <c r="C345" s="225" t="s">
        <v>260</v>
      </c>
      <c r="D345" s="225" t="s">
        <v>154</v>
      </c>
      <c r="E345" s="244">
        <v>5.625</v>
      </c>
      <c r="F345" s="244">
        <v>5</v>
      </c>
      <c r="G345" s="244">
        <v>6.5</v>
      </c>
      <c r="H345" s="244"/>
      <c r="I345" s="244"/>
      <c r="J345" s="244"/>
      <c r="K345" s="225"/>
      <c r="L345" s="57" t="str">
        <f t="shared" si="16"/>
        <v>137SAN MIGUEL</v>
      </c>
      <c r="M345" s="213">
        <v>137</v>
      </c>
      <c r="N345" s="212" t="s">
        <v>175</v>
      </c>
      <c r="O345" s="225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134SANTA ROSA DE LIMA</v>
      </c>
      <c r="B346" s="225">
        <v>134</v>
      </c>
      <c r="C346" s="225" t="s">
        <v>199</v>
      </c>
      <c r="D346" s="225" t="s">
        <v>154</v>
      </c>
      <c r="E346" s="244">
        <v>5.7857142857142856</v>
      </c>
      <c r="F346" s="244">
        <v>5</v>
      </c>
      <c r="G346" s="244">
        <v>6</v>
      </c>
      <c r="H346" s="244"/>
      <c r="I346" s="244"/>
      <c r="J346" s="244"/>
      <c r="K346" s="225"/>
      <c r="L346" s="57" t="str">
        <f t="shared" si="16"/>
        <v>137SENSUNTEPEQUE</v>
      </c>
      <c r="M346" s="214">
        <v>137</v>
      </c>
      <c r="N346" s="212" t="s">
        <v>182</v>
      </c>
      <c r="O346" s="225" t="s">
        <v>241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134MERCADO CENTRAL</v>
      </c>
      <c r="B347" s="225">
        <v>134</v>
      </c>
      <c r="C347" s="225" t="s">
        <v>230</v>
      </c>
      <c r="D347" s="225" t="s">
        <v>154</v>
      </c>
      <c r="E347" s="244">
        <v>4.8666666666666663</v>
      </c>
      <c r="F347" s="244">
        <v>4.45</v>
      </c>
      <c r="G347" s="244">
        <v>5</v>
      </c>
      <c r="H347" s="244"/>
      <c r="I347" s="244"/>
      <c r="J347" s="244"/>
      <c r="K347" s="225"/>
      <c r="L347" s="57" t="str">
        <f t="shared" si="16"/>
        <v>138TIENDONA</v>
      </c>
      <c r="M347" s="213">
        <v>138</v>
      </c>
      <c r="N347" s="212" t="s">
        <v>191</v>
      </c>
      <c r="O347" s="225" t="s">
        <v>242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135SONSONATE</v>
      </c>
      <c r="B348" s="225">
        <v>135</v>
      </c>
      <c r="C348" s="225" t="s">
        <v>176</v>
      </c>
      <c r="D348" s="225" t="s">
        <v>155</v>
      </c>
      <c r="E348" s="244">
        <v>1.5</v>
      </c>
      <c r="F348" s="244">
        <v>1.5</v>
      </c>
      <c r="G348" s="244">
        <v>1.5</v>
      </c>
      <c r="H348" s="244"/>
      <c r="I348" s="244"/>
      <c r="J348" s="244"/>
      <c r="K348" s="225"/>
      <c r="L348" s="57" t="str">
        <f t="shared" si="16"/>
        <v>138SANTA ANA</v>
      </c>
      <c r="M348" s="214">
        <v>138</v>
      </c>
      <c r="N348" s="212" t="s">
        <v>173</v>
      </c>
      <c r="O348" s="225" t="s">
        <v>242</v>
      </c>
      <c r="P348" s="218">
        <v>6</v>
      </c>
      <c r="Q348" s="218">
        <v>6</v>
      </c>
      <c r="R348" s="218">
        <v>6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135MERCADO CENTRAL</v>
      </c>
      <c r="B349" s="225">
        <v>135</v>
      </c>
      <c r="C349" s="225" t="s">
        <v>230</v>
      </c>
      <c r="D349" s="225" t="s">
        <v>155</v>
      </c>
      <c r="E349" s="244">
        <v>1.5333333333333332</v>
      </c>
      <c r="F349" s="244">
        <v>1.5</v>
      </c>
      <c r="G349" s="244">
        <v>1.6</v>
      </c>
      <c r="H349" s="244"/>
      <c r="I349" s="244"/>
      <c r="J349" s="244"/>
      <c r="K349" s="225"/>
      <c r="L349" s="57" t="str">
        <f t="shared" si="16"/>
        <v>138SAN MIGUEL</v>
      </c>
      <c r="M349" s="214">
        <v>138</v>
      </c>
      <c r="N349" s="212" t="s">
        <v>175</v>
      </c>
      <c r="O349" s="225" t="s">
        <v>242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136TIENDONA</v>
      </c>
      <c r="B350" s="225">
        <v>136</v>
      </c>
      <c r="C350" s="225" t="s">
        <v>191</v>
      </c>
      <c r="D350" s="225" t="s">
        <v>224</v>
      </c>
      <c r="E350" s="244">
        <v>1.5</v>
      </c>
      <c r="F350" s="244">
        <v>1.5</v>
      </c>
      <c r="G350" s="244">
        <v>1.5</v>
      </c>
      <c r="H350" s="244"/>
      <c r="I350" s="244"/>
      <c r="J350" s="244"/>
      <c r="K350" s="225"/>
      <c r="L350" s="57" t="str">
        <f t="shared" si="16"/>
        <v>138SENSUNTEPEQUE</v>
      </c>
      <c r="M350" s="213">
        <v>138</v>
      </c>
      <c r="N350" s="212" t="s">
        <v>182</v>
      </c>
      <c r="O350" s="225" t="s">
        <v>242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136SONSONATE</v>
      </c>
      <c r="B351" s="225">
        <v>136</v>
      </c>
      <c r="C351" s="225" t="s">
        <v>176</v>
      </c>
      <c r="D351" s="225" t="s">
        <v>224</v>
      </c>
      <c r="E351" s="244">
        <v>1.75</v>
      </c>
      <c r="F351" s="244">
        <v>1.75</v>
      </c>
      <c r="G351" s="244">
        <v>1.75</v>
      </c>
      <c r="H351" s="244"/>
      <c r="I351" s="244"/>
      <c r="J351" s="244"/>
      <c r="K351" s="225"/>
      <c r="L351" s="57" t="str">
        <f t="shared" si="16"/>
        <v>139TIENDONA</v>
      </c>
      <c r="M351" s="214">
        <v>139</v>
      </c>
      <c r="N351" s="212" t="s">
        <v>191</v>
      </c>
      <c r="O351" s="225" t="s">
        <v>243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136USULUTAN</v>
      </c>
      <c r="B352" s="225">
        <v>136</v>
      </c>
      <c r="C352" s="225" t="s">
        <v>260</v>
      </c>
      <c r="D352" s="225" t="s">
        <v>224</v>
      </c>
      <c r="E352" s="244">
        <v>1.25</v>
      </c>
      <c r="F352" s="244">
        <v>1.25</v>
      </c>
      <c r="G352" s="244">
        <v>1.25</v>
      </c>
      <c r="H352" s="244"/>
      <c r="I352" s="244"/>
      <c r="J352" s="244"/>
      <c r="K352" s="225"/>
      <c r="L352" s="57" t="str">
        <f t="shared" si="16"/>
        <v>139SENSUNTEPEQUE</v>
      </c>
      <c r="M352" s="214">
        <v>139</v>
      </c>
      <c r="N352" s="212" t="s">
        <v>182</v>
      </c>
      <c r="O352" s="225" t="s">
        <v>243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136SANTA ROSA DE LIMA</v>
      </c>
      <c r="B353" s="225">
        <v>136</v>
      </c>
      <c r="C353" s="225" t="s">
        <v>199</v>
      </c>
      <c r="D353" s="225" t="s">
        <v>224</v>
      </c>
      <c r="E353" s="244">
        <v>2</v>
      </c>
      <c r="F353" s="244">
        <v>2</v>
      </c>
      <c r="G353" s="244">
        <v>2</v>
      </c>
      <c r="H353" s="244"/>
      <c r="I353" s="244"/>
      <c r="J353" s="244"/>
      <c r="K353" s="225"/>
      <c r="L353" s="57" t="str">
        <f t="shared" si="16"/>
        <v>140TIENDONA</v>
      </c>
      <c r="M353" s="213">
        <v>140</v>
      </c>
      <c r="N353" s="212" t="s">
        <v>191</v>
      </c>
      <c r="O353" s="225" t="s">
        <v>225</v>
      </c>
      <c r="P353" s="218">
        <v>8</v>
      </c>
      <c r="Q353" s="218">
        <v>8</v>
      </c>
      <c r="R353" s="218">
        <v>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137TIENDONA</v>
      </c>
      <c r="B354" s="225">
        <v>137</v>
      </c>
      <c r="C354" s="225" t="s">
        <v>191</v>
      </c>
      <c r="D354" s="225" t="s">
        <v>241</v>
      </c>
      <c r="E354" s="244">
        <v>4</v>
      </c>
      <c r="F354" s="244">
        <v>4</v>
      </c>
      <c r="G354" s="244">
        <v>4</v>
      </c>
      <c r="H354" s="244"/>
      <c r="I354" s="244"/>
      <c r="J354" s="244"/>
      <c r="K354" s="225"/>
      <c r="L354" s="57" t="str">
        <f t="shared" si="16"/>
        <v>140SANTA ANA</v>
      </c>
      <c r="M354" s="213">
        <v>140</v>
      </c>
      <c r="N354" s="212" t="s">
        <v>173</v>
      </c>
      <c r="O354" s="225" t="s">
        <v>225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137USULUTAN</v>
      </c>
      <c r="B355" s="225">
        <v>137</v>
      </c>
      <c r="C355" s="225" t="s">
        <v>260</v>
      </c>
      <c r="D355" s="225" t="s">
        <v>241</v>
      </c>
      <c r="E355" s="244">
        <v>3.5</v>
      </c>
      <c r="F355" s="244">
        <v>3.5</v>
      </c>
      <c r="G355" s="244">
        <v>3.5</v>
      </c>
      <c r="H355" s="244"/>
      <c r="I355" s="244"/>
      <c r="J355" s="244"/>
      <c r="K355" s="225"/>
      <c r="L355" s="57" t="str">
        <f t="shared" si="16"/>
        <v>140SAN MIGUEL</v>
      </c>
      <c r="M355" s="213">
        <v>140</v>
      </c>
      <c r="N355" s="212" t="s">
        <v>175</v>
      </c>
      <c r="O355" s="225" t="s">
        <v>225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137SANTA ROSA DE LIMA</v>
      </c>
      <c r="B356" s="225">
        <v>137</v>
      </c>
      <c r="C356" s="225" t="s">
        <v>199</v>
      </c>
      <c r="D356" s="225" t="s">
        <v>241</v>
      </c>
      <c r="E356" s="244">
        <v>3.5</v>
      </c>
      <c r="F356" s="244">
        <v>3.5</v>
      </c>
      <c r="G356" s="244">
        <v>3.5</v>
      </c>
      <c r="H356" s="244"/>
      <c r="I356" s="244"/>
      <c r="J356" s="244"/>
      <c r="K356" s="225"/>
      <c r="L356" s="57" t="str">
        <f t="shared" si="16"/>
        <v>140SENSUNTEPEQUE</v>
      </c>
      <c r="M356" s="214">
        <v>140</v>
      </c>
      <c r="N356" s="212" t="s">
        <v>182</v>
      </c>
      <c r="O356" s="225" t="s">
        <v>225</v>
      </c>
      <c r="P356" s="218">
        <v>8</v>
      </c>
      <c r="Q356" s="218">
        <v>8</v>
      </c>
      <c r="R356" s="218">
        <v>8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138TIENDONA</v>
      </c>
      <c r="B357" s="225">
        <v>138</v>
      </c>
      <c r="C357" s="225" t="s">
        <v>191</v>
      </c>
      <c r="D357" s="225" t="s">
        <v>242</v>
      </c>
      <c r="E357" s="244">
        <v>6</v>
      </c>
      <c r="F357" s="244">
        <v>6</v>
      </c>
      <c r="G357" s="244">
        <v>6</v>
      </c>
      <c r="H357" s="244"/>
      <c r="I357" s="244"/>
      <c r="J357" s="244"/>
      <c r="K357" s="225"/>
      <c r="L357" s="57" t="str">
        <f t="shared" si="16"/>
        <v>141TIENDONA</v>
      </c>
      <c r="M357" s="213">
        <v>141</v>
      </c>
      <c r="N357" s="212" t="s">
        <v>191</v>
      </c>
      <c r="O357" s="225" t="s">
        <v>244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138SONSONATE</v>
      </c>
      <c r="B358" s="225">
        <v>138</v>
      </c>
      <c r="C358" s="225" t="s">
        <v>176</v>
      </c>
      <c r="D358" s="225" t="s">
        <v>242</v>
      </c>
      <c r="E358" s="244">
        <v>6</v>
      </c>
      <c r="F358" s="244">
        <v>6</v>
      </c>
      <c r="G358" s="244">
        <v>6</v>
      </c>
      <c r="H358" s="244"/>
      <c r="I358" s="244"/>
      <c r="J358" s="244"/>
      <c r="K358" s="225"/>
      <c r="L358" s="57" t="str">
        <f t="shared" si="16"/>
        <v>141SAN MIGUEL</v>
      </c>
      <c r="M358" s="214">
        <v>141</v>
      </c>
      <c r="N358" s="212" t="s">
        <v>175</v>
      </c>
      <c r="O358" s="225" t="s">
        <v>244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138USULUTAN</v>
      </c>
      <c r="B359" s="225">
        <v>138</v>
      </c>
      <c r="C359" s="225" t="s">
        <v>260</v>
      </c>
      <c r="D359" s="225" t="s">
        <v>242</v>
      </c>
      <c r="E359" s="244">
        <v>5</v>
      </c>
      <c r="F359" s="244">
        <v>5</v>
      </c>
      <c r="G359" s="244">
        <v>5</v>
      </c>
      <c r="H359" s="244"/>
      <c r="I359" s="244"/>
      <c r="J359" s="244"/>
      <c r="K359" s="225"/>
      <c r="L359" s="57" t="str">
        <f t="shared" si="16"/>
        <v>141SENSUNTEPEQUE</v>
      </c>
      <c r="M359" s="214">
        <v>141</v>
      </c>
      <c r="N359" s="212" t="s">
        <v>182</v>
      </c>
      <c r="O359" s="225" t="s">
        <v>244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138SANTA ROSA DE LIMA</v>
      </c>
      <c r="B360" s="225">
        <v>138</v>
      </c>
      <c r="C360" s="225" t="s">
        <v>199</v>
      </c>
      <c r="D360" s="225" t="s">
        <v>242</v>
      </c>
      <c r="E360" s="244">
        <v>4.75</v>
      </c>
      <c r="F360" s="244">
        <v>4.5</v>
      </c>
      <c r="G360" s="244">
        <v>5</v>
      </c>
      <c r="H360" s="244"/>
      <c r="I360" s="244"/>
      <c r="J360" s="244"/>
      <c r="K360" s="225"/>
      <c r="L360" s="57" t="str">
        <f t="shared" si="16"/>
        <v>142TIENDONA</v>
      </c>
      <c r="M360" s="213">
        <v>142</v>
      </c>
      <c r="N360" s="212" t="s">
        <v>191</v>
      </c>
      <c r="O360" s="225" t="s">
        <v>226</v>
      </c>
      <c r="P360" s="218">
        <v>3.75</v>
      </c>
      <c r="Q360" s="218">
        <v>3.75</v>
      </c>
      <c r="R360" s="218">
        <v>3.75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139TIENDONA</v>
      </c>
      <c r="B361" s="225">
        <v>139</v>
      </c>
      <c r="C361" s="225" t="s">
        <v>191</v>
      </c>
      <c r="D361" s="225" t="s">
        <v>243</v>
      </c>
      <c r="E361" s="244">
        <v>4</v>
      </c>
      <c r="F361" s="244">
        <v>4</v>
      </c>
      <c r="G361" s="244">
        <v>4</v>
      </c>
      <c r="H361" s="244"/>
      <c r="I361" s="244"/>
      <c r="J361" s="244"/>
      <c r="K361" s="225"/>
      <c r="L361" s="57" t="str">
        <f t="shared" si="16"/>
        <v>142SANTA ANA</v>
      </c>
      <c r="M361" s="214">
        <v>142</v>
      </c>
      <c r="N361" s="212" t="s">
        <v>173</v>
      </c>
      <c r="O361" s="225" t="s">
        <v>226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139USULUTAN</v>
      </c>
      <c r="B362" s="225">
        <v>139</v>
      </c>
      <c r="C362" s="225" t="s">
        <v>260</v>
      </c>
      <c r="D362" s="225" t="s">
        <v>243</v>
      </c>
      <c r="E362" s="244">
        <v>3</v>
      </c>
      <c r="F362" s="244">
        <v>3</v>
      </c>
      <c r="G362" s="244">
        <v>3</v>
      </c>
      <c r="H362" s="244"/>
      <c r="I362" s="244"/>
      <c r="J362" s="244"/>
      <c r="K362" s="225"/>
      <c r="L362" s="57" t="str">
        <f t="shared" si="16"/>
        <v>142SAN MIGUEL</v>
      </c>
      <c r="M362" s="213">
        <v>142</v>
      </c>
      <c r="N362" s="212" t="s">
        <v>175</v>
      </c>
      <c r="O362" s="225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140TIENDONA</v>
      </c>
      <c r="B363" s="225">
        <v>140</v>
      </c>
      <c r="C363" s="225" t="s">
        <v>191</v>
      </c>
      <c r="D363" s="225" t="s">
        <v>225</v>
      </c>
      <c r="E363" s="244">
        <v>8</v>
      </c>
      <c r="F363" s="244">
        <v>8</v>
      </c>
      <c r="G363" s="244">
        <v>8</v>
      </c>
      <c r="H363" s="244"/>
      <c r="I363" s="244"/>
      <c r="J363" s="244"/>
      <c r="K363" s="225"/>
      <c r="L363" s="57" t="str">
        <f t="shared" si="16"/>
        <v>142SENSUNTEPEQUE</v>
      </c>
      <c r="M363" s="214">
        <v>142</v>
      </c>
      <c r="N363" s="212" t="s">
        <v>182</v>
      </c>
      <c r="O363" s="225" t="s">
        <v>226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140SONSONATE</v>
      </c>
      <c r="B364" s="225">
        <v>140</v>
      </c>
      <c r="C364" s="225" t="s">
        <v>176</v>
      </c>
      <c r="D364" s="225" t="s">
        <v>225</v>
      </c>
      <c r="E364" s="244">
        <v>8</v>
      </c>
      <c r="F364" s="244">
        <v>8</v>
      </c>
      <c r="G364" s="244">
        <v>8</v>
      </c>
      <c r="H364" s="244"/>
      <c r="I364" s="244"/>
      <c r="J364" s="244"/>
      <c r="K364" s="225"/>
      <c r="L364" s="57" t="str">
        <f t="shared" si="16"/>
        <v>143TIENDONA</v>
      </c>
      <c r="M364" s="213">
        <v>143</v>
      </c>
      <c r="N364" s="212" t="s">
        <v>191</v>
      </c>
      <c r="O364" s="225" t="s">
        <v>227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140USULUTAN</v>
      </c>
      <c r="B365" s="225">
        <v>140</v>
      </c>
      <c r="C365" s="225" t="s">
        <v>260</v>
      </c>
      <c r="D365" s="225" t="s">
        <v>225</v>
      </c>
      <c r="E365" s="244">
        <v>8</v>
      </c>
      <c r="F365" s="244">
        <v>8</v>
      </c>
      <c r="G365" s="244">
        <v>8</v>
      </c>
      <c r="H365" s="244"/>
      <c r="I365" s="244"/>
      <c r="J365" s="244"/>
      <c r="K365" s="225"/>
      <c r="L365" s="57" t="str">
        <f t="shared" si="16"/>
        <v>143SANTA ANA</v>
      </c>
      <c r="M365" s="213">
        <v>143</v>
      </c>
      <c r="N365" s="212" t="s">
        <v>173</v>
      </c>
      <c r="O365" s="225" t="s">
        <v>227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140SANTA ROSA DE LIMA</v>
      </c>
      <c r="B366" s="225">
        <v>140</v>
      </c>
      <c r="C366" s="225" t="s">
        <v>199</v>
      </c>
      <c r="D366" s="225" t="s">
        <v>225</v>
      </c>
      <c r="E366" s="244">
        <v>6</v>
      </c>
      <c r="F366" s="244">
        <v>6</v>
      </c>
      <c r="G366" s="244">
        <v>6</v>
      </c>
      <c r="H366" s="244"/>
      <c r="I366" s="244"/>
      <c r="J366" s="244"/>
      <c r="K366" s="225"/>
      <c r="L366" s="57" t="str">
        <f t="shared" si="16"/>
        <v>143SAN MIGUEL</v>
      </c>
      <c r="M366" s="213">
        <v>143</v>
      </c>
      <c r="N366" s="212" t="s">
        <v>175</v>
      </c>
      <c r="O366" s="225" t="s">
        <v>227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141TIENDONA</v>
      </c>
      <c r="B367" s="225">
        <v>141</v>
      </c>
      <c r="C367" s="225" t="s">
        <v>191</v>
      </c>
      <c r="D367" s="225" t="s">
        <v>244</v>
      </c>
      <c r="E367" s="244">
        <v>5</v>
      </c>
      <c r="F367" s="244">
        <v>5</v>
      </c>
      <c r="G367" s="244">
        <v>5</v>
      </c>
      <c r="H367" s="244"/>
      <c r="I367" s="244"/>
      <c r="J367" s="244"/>
      <c r="K367" s="225"/>
      <c r="L367" s="57" t="str">
        <f t="shared" si="16"/>
        <v>144TIENDONA</v>
      </c>
      <c r="M367" s="213">
        <v>144</v>
      </c>
      <c r="N367" s="212" t="s">
        <v>191</v>
      </c>
      <c r="O367" s="225" t="s">
        <v>245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141USULUTAN</v>
      </c>
      <c r="B368" s="225">
        <v>141</v>
      </c>
      <c r="C368" s="225" t="s">
        <v>260</v>
      </c>
      <c r="D368" s="225" t="s">
        <v>244</v>
      </c>
      <c r="E368" s="244">
        <v>8</v>
      </c>
      <c r="F368" s="244">
        <v>8</v>
      </c>
      <c r="G368" s="244">
        <v>8</v>
      </c>
      <c r="H368" s="244"/>
      <c r="I368" s="244"/>
      <c r="J368" s="244"/>
      <c r="K368" s="225"/>
      <c r="L368" s="57" t="str">
        <f t="shared" si="16"/>
        <v>145TIENDONA</v>
      </c>
      <c r="M368" s="213">
        <v>145</v>
      </c>
      <c r="N368" s="212" t="s">
        <v>191</v>
      </c>
      <c r="O368" s="225" t="s">
        <v>246</v>
      </c>
      <c r="P368" s="218">
        <v>5</v>
      </c>
      <c r="Q368" s="218">
        <v>5</v>
      </c>
      <c r="R368" s="218">
        <v>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141SANTA ROSA DE LIMA</v>
      </c>
      <c r="B369" s="225">
        <v>141</v>
      </c>
      <c r="C369" s="225" t="s">
        <v>199</v>
      </c>
      <c r="D369" s="225" t="s">
        <v>244</v>
      </c>
      <c r="E369" s="244">
        <v>5</v>
      </c>
      <c r="F369" s="244">
        <v>5</v>
      </c>
      <c r="G369" s="244">
        <v>5</v>
      </c>
      <c r="H369" s="244"/>
      <c r="I369" s="244"/>
      <c r="J369" s="244"/>
      <c r="K369" s="225"/>
      <c r="L369" s="57" t="str">
        <f t="shared" si="16"/>
        <v>145SENSUNTEPEQUE</v>
      </c>
      <c r="M369" s="213">
        <v>145</v>
      </c>
      <c r="N369" s="212" t="s">
        <v>182</v>
      </c>
      <c r="O369" s="225" t="s">
        <v>246</v>
      </c>
      <c r="P369" s="218">
        <v>7</v>
      </c>
      <c r="Q369" s="218">
        <v>7</v>
      </c>
      <c r="R369" s="218">
        <v>7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142TIENDONA</v>
      </c>
      <c r="B370" s="225">
        <v>142</v>
      </c>
      <c r="C370" s="225" t="s">
        <v>191</v>
      </c>
      <c r="D370" s="225" t="s">
        <v>226</v>
      </c>
      <c r="E370" s="244">
        <v>5</v>
      </c>
      <c r="F370" s="244">
        <v>5</v>
      </c>
      <c r="G370" s="244">
        <v>5</v>
      </c>
      <c r="H370" s="244"/>
      <c r="I370" s="244"/>
      <c r="J370" s="244"/>
      <c r="K370" s="225"/>
      <c r="L370" s="57" t="str">
        <f t="shared" si="16"/>
        <v>146TIENDONA</v>
      </c>
      <c r="M370" s="214">
        <v>146</v>
      </c>
      <c r="N370" s="212" t="s">
        <v>191</v>
      </c>
      <c r="O370" s="225" t="s">
        <v>247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142SONSONATE</v>
      </c>
      <c r="B371" s="225">
        <v>142</v>
      </c>
      <c r="C371" s="225" t="s">
        <v>176</v>
      </c>
      <c r="D371" s="225" t="s">
        <v>226</v>
      </c>
      <c r="E371" s="244">
        <v>3.25</v>
      </c>
      <c r="F371" s="244">
        <v>3.25</v>
      </c>
      <c r="G371" s="244">
        <v>3.25</v>
      </c>
      <c r="H371" s="244"/>
      <c r="I371" s="244"/>
      <c r="J371" s="244"/>
      <c r="K371" s="225"/>
      <c r="L371" s="57" t="str">
        <f t="shared" si="16"/>
        <v>146SAN MIGUEL</v>
      </c>
      <c r="M371" s="214">
        <v>146</v>
      </c>
      <c r="N371" s="212" t="s">
        <v>175</v>
      </c>
      <c r="O371" s="225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142USULUTAN</v>
      </c>
      <c r="B372" s="225">
        <v>142</v>
      </c>
      <c r="C372" s="225" t="s">
        <v>260</v>
      </c>
      <c r="D372" s="225" t="s">
        <v>226</v>
      </c>
      <c r="E372" s="244">
        <v>4.5</v>
      </c>
      <c r="F372" s="244">
        <v>4.5</v>
      </c>
      <c r="G372" s="244">
        <v>4.5</v>
      </c>
      <c r="H372" s="244"/>
      <c r="I372" s="244"/>
      <c r="J372" s="244"/>
      <c r="K372" s="225"/>
      <c r="L372" s="57" t="str">
        <f t="shared" si="16"/>
        <v>147TIENDONA</v>
      </c>
      <c r="M372" s="213">
        <v>147</v>
      </c>
      <c r="N372" s="212" t="s">
        <v>191</v>
      </c>
      <c r="O372" s="225" t="s">
        <v>228</v>
      </c>
      <c r="P372" s="218">
        <v>2</v>
      </c>
      <c r="Q372" s="218">
        <v>2</v>
      </c>
      <c r="R372" s="218">
        <v>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142SANTA ROSA DE LIMA</v>
      </c>
      <c r="B373" s="225">
        <v>142</v>
      </c>
      <c r="C373" s="225" t="s">
        <v>199</v>
      </c>
      <c r="D373" s="225" t="s">
        <v>226</v>
      </c>
      <c r="E373" s="244">
        <v>3</v>
      </c>
      <c r="F373" s="244">
        <v>3</v>
      </c>
      <c r="G373" s="244">
        <v>3</v>
      </c>
      <c r="H373" s="244"/>
      <c r="I373" s="244"/>
      <c r="J373" s="244"/>
      <c r="K373" s="225"/>
      <c r="L373" s="57" t="str">
        <f t="shared" si="16"/>
        <v>147SANTA ANA</v>
      </c>
      <c r="M373" s="214">
        <v>147</v>
      </c>
      <c r="N373" s="212" t="s">
        <v>173</v>
      </c>
      <c r="O373" s="225" t="s">
        <v>228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143TIENDONA</v>
      </c>
      <c r="B374" s="225">
        <v>143</v>
      </c>
      <c r="C374" s="225" t="s">
        <v>191</v>
      </c>
      <c r="D374" s="225" t="s">
        <v>227</v>
      </c>
      <c r="E374" s="244">
        <v>2.75</v>
      </c>
      <c r="F374" s="244">
        <v>2.75</v>
      </c>
      <c r="G374" s="244">
        <v>2.75</v>
      </c>
      <c r="H374" s="244"/>
      <c r="I374" s="244"/>
      <c r="J374" s="244"/>
      <c r="K374" s="225"/>
      <c r="L374" s="57" t="str">
        <f t="shared" si="16"/>
        <v>147SAN MIGUEL</v>
      </c>
      <c r="M374" s="214">
        <v>147</v>
      </c>
      <c r="N374" s="212" t="s">
        <v>175</v>
      </c>
      <c r="O374" s="225" t="s">
        <v>228</v>
      </c>
      <c r="P374" s="218">
        <v>2</v>
      </c>
      <c r="Q374" s="218">
        <v>2</v>
      </c>
      <c r="R374" s="218">
        <v>2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143SONSONATE</v>
      </c>
      <c r="B375" s="225">
        <v>143</v>
      </c>
      <c r="C375" s="225" t="s">
        <v>176</v>
      </c>
      <c r="D375" s="225" t="s">
        <v>227</v>
      </c>
      <c r="E375" s="244">
        <v>2.25</v>
      </c>
      <c r="F375" s="244">
        <v>2.25</v>
      </c>
      <c r="G375" s="244">
        <v>2.25</v>
      </c>
      <c r="H375" s="244"/>
      <c r="I375" s="244"/>
      <c r="J375" s="244"/>
      <c r="K375" s="225"/>
      <c r="L375" s="57" t="str">
        <f t="shared" si="16"/>
        <v>148TIENDONA</v>
      </c>
      <c r="M375" s="214">
        <v>148</v>
      </c>
      <c r="N375" s="212" t="s">
        <v>191</v>
      </c>
      <c r="O375" s="225" t="s">
        <v>248</v>
      </c>
      <c r="P375" s="218">
        <v>6</v>
      </c>
      <c r="Q375" s="218">
        <v>6</v>
      </c>
      <c r="R375" s="218">
        <v>6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143USULUTAN</v>
      </c>
      <c r="B376" s="225">
        <v>143</v>
      </c>
      <c r="C376" s="225" t="s">
        <v>260</v>
      </c>
      <c r="D376" s="225" t="s">
        <v>227</v>
      </c>
      <c r="E376" s="244">
        <v>2.5</v>
      </c>
      <c r="F376" s="244">
        <v>2.5</v>
      </c>
      <c r="G376" s="244">
        <v>2.5</v>
      </c>
      <c r="H376" s="244"/>
      <c r="I376" s="244"/>
      <c r="J376" s="244"/>
      <c r="K376" s="225"/>
      <c r="L376" s="57" t="str">
        <f t="shared" si="16"/>
        <v>148SAN MIGUEL</v>
      </c>
      <c r="M376" s="214">
        <v>148</v>
      </c>
      <c r="N376" s="212" t="s">
        <v>175</v>
      </c>
      <c r="O376" s="225" t="s">
        <v>248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143SANTA ROSA DE LIMA</v>
      </c>
      <c r="B377" s="225">
        <v>143</v>
      </c>
      <c r="C377" s="225" t="s">
        <v>199</v>
      </c>
      <c r="D377" s="225" t="s">
        <v>227</v>
      </c>
      <c r="E377" s="244">
        <v>3</v>
      </c>
      <c r="F377" s="244">
        <v>3</v>
      </c>
      <c r="G377" s="244">
        <v>3</v>
      </c>
      <c r="H377" s="244"/>
      <c r="I377" s="244"/>
      <c r="J377" s="244"/>
      <c r="K377" s="225"/>
      <c r="L377" s="57" t="str">
        <f t="shared" si="16"/>
        <v>148SENSUNTEPEQUE</v>
      </c>
      <c r="M377" s="213">
        <v>148</v>
      </c>
      <c r="N377" s="212" t="s">
        <v>182</v>
      </c>
      <c r="O377" s="225" t="s">
        <v>248</v>
      </c>
      <c r="P377" s="218">
        <v>7</v>
      </c>
      <c r="Q377" s="218">
        <v>7</v>
      </c>
      <c r="R377" s="218">
        <v>7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144TIENDONA</v>
      </c>
      <c r="B378" s="225">
        <v>144</v>
      </c>
      <c r="C378" s="225" t="s">
        <v>191</v>
      </c>
      <c r="D378" s="225" t="s">
        <v>245</v>
      </c>
      <c r="E378" s="244">
        <v>4</v>
      </c>
      <c r="F378" s="244">
        <v>4</v>
      </c>
      <c r="G378" s="244">
        <v>4</v>
      </c>
      <c r="H378" s="244"/>
      <c r="I378" s="244"/>
      <c r="J378" s="244"/>
      <c r="K378" s="225"/>
      <c r="L378" s="57" t="str">
        <f t="shared" si="16"/>
        <v>149TIENDONA</v>
      </c>
      <c r="M378" s="214">
        <v>149</v>
      </c>
      <c r="N378" s="212" t="s">
        <v>191</v>
      </c>
      <c r="O378" s="225" t="s">
        <v>249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145TIENDONA</v>
      </c>
      <c r="B379" s="225">
        <v>145</v>
      </c>
      <c r="C379" s="225" t="s">
        <v>191</v>
      </c>
      <c r="D379" s="225" t="s">
        <v>246</v>
      </c>
      <c r="E379" s="244">
        <v>5</v>
      </c>
      <c r="F379" s="244">
        <v>5</v>
      </c>
      <c r="G379" s="244">
        <v>5</v>
      </c>
      <c r="H379" s="244"/>
      <c r="I379" s="244"/>
      <c r="J379" s="244"/>
      <c r="K379" s="225"/>
      <c r="L379" s="57" t="str">
        <f t="shared" si="16"/>
        <v>149SENSUNTEPEQUE</v>
      </c>
      <c r="M379" s="214">
        <v>149</v>
      </c>
      <c r="N379" s="212" t="s">
        <v>182</v>
      </c>
      <c r="O379" s="225" t="s">
        <v>249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145USULUTAN</v>
      </c>
      <c r="B380" s="225">
        <v>145</v>
      </c>
      <c r="C380" s="225" t="s">
        <v>260</v>
      </c>
      <c r="D380" s="225" t="s">
        <v>246</v>
      </c>
      <c r="E380" s="244">
        <v>4.5</v>
      </c>
      <c r="F380" s="244">
        <v>4.5</v>
      </c>
      <c r="G380" s="244">
        <v>4.5</v>
      </c>
      <c r="H380" s="244"/>
      <c r="I380" s="244"/>
      <c r="J380" s="244"/>
      <c r="K380" s="225"/>
      <c r="L380" s="57" t="str">
        <f t="shared" si="16"/>
        <v>150TIENDONA</v>
      </c>
      <c r="M380" s="214">
        <v>150</v>
      </c>
      <c r="N380" s="212" t="s">
        <v>191</v>
      </c>
      <c r="O380" s="225" t="s">
        <v>229</v>
      </c>
      <c r="P380" s="218">
        <v>1.25</v>
      </c>
      <c r="Q380" s="218">
        <v>1.25</v>
      </c>
      <c r="R380" s="218">
        <v>1.25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146TIENDONA</v>
      </c>
      <c r="B381" s="225">
        <v>146</v>
      </c>
      <c r="C381" s="225" t="s">
        <v>191</v>
      </c>
      <c r="D381" s="225" t="s">
        <v>247</v>
      </c>
      <c r="E381" s="244">
        <v>4</v>
      </c>
      <c r="F381" s="244">
        <v>4</v>
      </c>
      <c r="G381" s="244">
        <v>4</v>
      </c>
      <c r="H381" s="244"/>
      <c r="I381" s="244"/>
      <c r="J381" s="244"/>
      <c r="K381" s="225"/>
      <c r="L381" s="57" t="str">
        <f t="shared" si="16"/>
        <v>150SAN MIGUEL</v>
      </c>
      <c r="M381" s="213">
        <v>150</v>
      </c>
      <c r="N381" s="212" t="s">
        <v>175</v>
      </c>
      <c r="O381" s="225" t="s">
        <v>229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146USULUTAN</v>
      </c>
      <c r="B382" s="225">
        <v>146</v>
      </c>
      <c r="C382" s="225" t="s">
        <v>260</v>
      </c>
      <c r="D382" s="225" t="s">
        <v>247</v>
      </c>
      <c r="E382" s="244">
        <v>4</v>
      </c>
      <c r="F382" s="244">
        <v>4</v>
      </c>
      <c r="G382" s="244">
        <v>4</v>
      </c>
      <c r="H382" s="244"/>
      <c r="I382" s="244"/>
      <c r="J382" s="244"/>
      <c r="K382" s="225"/>
      <c r="L382" s="57" t="str">
        <f t="shared" si="16"/>
        <v>150SENSUNTEPEQUE</v>
      </c>
      <c r="M382" s="214">
        <v>150</v>
      </c>
      <c r="N382" s="212" t="s">
        <v>182</v>
      </c>
      <c r="O382" s="225" t="s">
        <v>229</v>
      </c>
      <c r="P382" s="218">
        <v>1.75</v>
      </c>
      <c r="Q382" s="218">
        <v>1.75</v>
      </c>
      <c r="R382" s="218">
        <v>1.75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147TIENDONA</v>
      </c>
      <c r="B383" s="225">
        <v>147</v>
      </c>
      <c r="C383" s="225" t="s">
        <v>191</v>
      </c>
      <c r="D383" s="225" t="s">
        <v>228</v>
      </c>
      <c r="E383" s="244">
        <v>2</v>
      </c>
      <c r="F383" s="244">
        <v>2</v>
      </c>
      <c r="G383" s="244">
        <v>2</v>
      </c>
      <c r="H383" s="244"/>
      <c r="I383" s="244"/>
      <c r="J383" s="244"/>
      <c r="K383" s="225"/>
      <c r="L383" s="57" t="str">
        <f t="shared" si="16"/>
        <v>133LA UNION</v>
      </c>
      <c r="M383" s="214">
        <v>133</v>
      </c>
      <c r="N383" s="212" t="s">
        <v>262</v>
      </c>
      <c r="O383" s="225" t="s">
        <v>153</v>
      </c>
      <c r="P383" s="218">
        <v>4.625</v>
      </c>
      <c r="Q383" s="218">
        <v>4.5</v>
      </c>
      <c r="R383" s="218">
        <v>4.75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147SONSONATE</v>
      </c>
      <c r="B384" s="225">
        <v>147</v>
      </c>
      <c r="C384" s="225" t="s">
        <v>176</v>
      </c>
      <c r="D384" s="225" t="s">
        <v>228</v>
      </c>
      <c r="E384" s="244">
        <v>2.25</v>
      </c>
      <c r="F384" s="244">
        <v>2.25</v>
      </c>
      <c r="G384" s="244">
        <v>2.25</v>
      </c>
      <c r="H384" s="244"/>
      <c r="I384" s="244"/>
      <c r="J384" s="244"/>
      <c r="K384" s="225"/>
      <c r="L384" s="57" t="str">
        <f t="shared" si="16"/>
        <v xml:space="preserve">133GERARDO BARRIOS </v>
      </c>
      <c r="M384" s="214">
        <v>133</v>
      </c>
      <c r="N384" s="212" t="s">
        <v>263</v>
      </c>
      <c r="O384" s="225" t="s">
        <v>153</v>
      </c>
      <c r="P384" s="218">
        <v>3.75</v>
      </c>
      <c r="Q384" s="218">
        <v>3.75</v>
      </c>
      <c r="R384" s="218">
        <v>3.75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147SANTA ROSA DE LIMA</v>
      </c>
      <c r="B385" s="225">
        <v>147</v>
      </c>
      <c r="C385" s="225" t="s">
        <v>199</v>
      </c>
      <c r="D385" s="225" t="s">
        <v>228</v>
      </c>
      <c r="E385" s="244">
        <v>2.5</v>
      </c>
      <c r="F385" s="244">
        <v>2.5</v>
      </c>
      <c r="G385" s="244">
        <v>2.5</v>
      </c>
      <c r="H385" s="244"/>
      <c r="I385" s="244"/>
      <c r="J385" s="244"/>
      <c r="K385" s="225"/>
      <c r="L385" s="57" t="str">
        <f t="shared" si="16"/>
        <v>134SAN VICENTE</v>
      </c>
      <c r="M385" s="214">
        <v>134</v>
      </c>
      <c r="N385" s="212" t="s">
        <v>174</v>
      </c>
      <c r="O385" s="225" t="s">
        <v>154</v>
      </c>
      <c r="P385" s="218">
        <v>6</v>
      </c>
      <c r="Q385" s="218">
        <v>6</v>
      </c>
      <c r="R385" s="218">
        <v>6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148TIENDONA</v>
      </c>
      <c r="B386" s="225">
        <v>148</v>
      </c>
      <c r="C386" s="225" t="s">
        <v>191</v>
      </c>
      <c r="D386" s="225" t="s">
        <v>248</v>
      </c>
      <c r="E386" s="244">
        <v>6</v>
      </c>
      <c r="F386" s="244">
        <v>6</v>
      </c>
      <c r="G386" s="244">
        <v>6</v>
      </c>
      <c r="H386" s="244"/>
      <c r="I386" s="244"/>
      <c r="J386" s="244"/>
      <c r="K386" s="225"/>
      <c r="L386" s="57" t="str">
        <f t="shared" si="16"/>
        <v>134SANTA TECLA</v>
      </c>
      <c r="M386" s="213">
        <v>134</v>
      </c>
      <c r="N386" s="212" t="s">
        <v>184</v>
      </c>
      <c r="O386" s="225" t="s">
        <v>154</v>
      </c>
      <c r="P386" s="218">
        <v>5.7200000000000006</v>
      </c>
      <c r="Q386" s="218">
        <v>4.5999999999999996</v>
      </c>
      <c r="R386" s="218">
        <v>6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148USULUTAN</v>
      </c>
      <c r="B387" s="225">
        <v>148</v>
      </c>
      <c r="C387" s="225" t="s">
        <v>260</v>
      </c>
      <c r="D387" s="225" t="s">
        <v>248</v>
      </c>
      <c r="E387" s="244">
        <v>8</v>
      </c>
      <c r="F387" s="244">
        <v>8</v>
      </c>
      <c r="G387" s="244">
        <v>8</v>
      </c>
      <c r="H387" s="244"/>
      <c r="I387" s="244"/>
      <c r="J387" s="244"/>
      <c r="K387" s="225"/>
      <c r="L387" s="57" t="str">
        <f t="shared" si="16"/>
        <v>134LA UNION</v>
      </c>
      <c r="M387" s="214">
        <v>134</v>
      </c>
      <c r="N387" s="212" t="s">
        <v>262</v>
      </c>
      <c r="O387" s="225" t="s">
        <v>154</v>
      </c>
      <c r="P387" s="218">
        <v>4.6500000000000004</v>
      </c>
      <c r="Q387" s="218">
        <v>4.5</v>
      </c>
      <c r="R387" s="218">
        <v>4.8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148SANTA ROSA DE LIMA</v>
      </c>
      <c r="B388" s="225">
        <v>148</v>
      </c>
      <c r="C388" s="225" t="s">
        <v>199</v>
      </c>
      <c r="D388" s="225" t="s">
        <v>248</v>
      </c>
      <c r="E388" s="244">
        <v>7</v>
      </c>
      <c r="F388" s="244">
        <v>7</v>
      </c>
      <c r="G388" s="244">
        <v>7</v>
      </c>
      <c r="H388" s="244"/>
      <c r="I388" s="244"/>
      <c r="J388" s="244"/>
      <c r="K388" s="225"/>
      <c r="L388" s="57" t="str">
        <f t="shared" si="16"/>
        <v xml:space="preserve">134GERARDO BARRIOS </v>
      </c>
      <c r="M388" s="214">
        <v>134</v>
      </c>
      <c r="N388" s="212" t="s">
        <v>263</v>
      </c>
      <c r="O388" s="225" t="s">
        <v>154</v>
      </c>
      <c r="P388" s="218">
        <v>4.75</v>
      </c>
      <c r="Q388" s="218">
        <v>4.75</v>
      </c>
      <c r="R388" s="218">
        <v>4.75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149TIENDONA</v>
      </c>
      <c r="B389" s="225">
        <v>149</v>
      </c>
      <c r="C389" s="225" t="s">
        <v>191</v>
      </c>
      <c r="D389" s="225" t="s">
        <v>249</v>
      </c>
      <c r="E389" s="244">
        <v>3</v>
      </c>
      <c r="F389" s="244">
        <v>3</v>
      </c>
      <c r="G389" s="244">
        <v>3</v>
      </c>
      <c r="H389" s="244"/>
      <c r="I389" s="244"/>
      <c r="J389" s="244"/>
      <c r="K389" s="225"/>
      <c r="L389" s="57" t="str">
        <f t="shared" si="16"/>
        <v>135SANTA ANA</v>
      </c>
      <c r="M389" s="213">
        <v>135</v>
      </c>
      <c r="N389" s="212" t="s">
        <v>173</v>
      </c>
      <c r="O389" s="225" t="s">
        <v>155</v>
      </c>
      <c r="P389" s="218">
        <v>1.6</v>
      </c>
      <c r="Q389" s="218">
        <v>1.6</v>
      </c>
      <c r="R389" s="218">
        <v>1.6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149USULUTAN</v>
      </c>
      <c r="B390" s="225">
        <v>149</v>
      </c>
      <c r="C390" s="225" t="s">
        <v>260</v>
      </c>
      <c r="D390" s="225" t="s">
        <v>249</v>
      </c>
      <c r="E390" s="244">
        <v>2</v>
      </c>
      <c r="F390" s="244">
        <v>2</v>
      </c>
      <c r="G390" s="244">
        <v>2</v>
      </c>
      <c r="H390" s="244"/>
      <c r="I390" s="244"/>
      <c r="J390" s="244"/>
      <c r="K390" s="225"/>
      <c r="L390" s="57" t="str">
        <f t="shared" si="16"/>
        <v>135SANTA TECLA</v>
      </c>
      <c r="M390" s="214">
        <v>135</v>
      </c>
      <c r="N390" s="212" t="s">
        <v>184</v>
      </c>
      <c r="O390" s="225" t="s">
        <v>155</v>
      </c>
      <c r="P390" s="218">
        <v>2.2999999999999998</v>
      </c>
      <c r="Q390" s="218">
        <v>2</v>
      </c>
      <c r="R390" s="218">
        <v>2.75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149SANTA ROSA DE LIMA</v>
      </c>
      <c r="B391" s="225">
        <v>149</v>
      </c>
      <c r="C391" s="225" t="s">
        <v>199</v>
      </c>
      <c r="D391" s="225" t="s">
        <v>249</v>
      </c>
      <c r="E391" s="244">
        <v>3</v>
      </c>
      <c r="F391" s="244">
        <v>3</v>
      </c>
      <c r="G391" s="244">
        <v>3</v>
      </c>
      <c r="H391" s="244"/>
      <c r="I391" s="244"/>
      <c r="J391" s="244"/>
      <c r="K391" s="225"/>
      <c r="L391" s="57" t="str">
        <f t="shared" ref="L391:L454" si="18">+M391&amp;N391</f>
        <v xml:space="preserve">135GERARDO BARRIOS </v>
      </c>
      <c r="M391" s="214">
        <v>135</v>
      </c>
      <c r="N391" s="212" t="s">
        <v>263</v>
      </c>
      <c r="O391" s="225" t="s">
        <v>155</v>
      </c>
      <c r="P391" s="218">
        <v>1.65</v>
      </c>
      <c r="Q391" s="218">
        <v>1.5</v>
      </c>
      <c r="R391" s="218">
        <v>1.8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150TIENDONA</v>
      </c>
      <c r="B392" s="225">
        <v>150</v>
      </c>
      <c r="C392" s="225" t="s">
        <v>191</v>
      </c>
      <c r="D392" s="225" t="s">
        <v>229</v>
      </c>
      <c r="E392" s="244">
        <v>1.25</v>
      </c>
      <c r="F392" s="244">
        <v>1.25</v>
      </c>
      <c r="G392" s="244">
        <v>1.25</v>
      </c>
      <c r="H392" s="244"/>
      <c r="I392" s="244"/>
      <c r="J392" s="244"/>
      <c r="K392" s="225"/>
      <c r="L392" s="57" t="str">
        <f t="shared" si="18"/>
        <v>136TIENDONA</v>
      </c>
      <c r="M392" s="214">
        <v>136</v>
      </c>
      <c r="N392" s="212" t="s">
        <v>191</v>
      </c>
      <c r="O392" s="225" t="s">
        <v>224</v>
      </c>
      <c r="P392" s="218">
        <v>1.5</v>
      </c>
      <c r="Q392" s="218">
        <v>1.5</v>
      </c>
      <c r="R392" s="218">
        <v>1.5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150USULUTAN</v>
      </c>
      <c r="B393" s="225">
        <v>150</v>
      </c>
      <c r="C393" s="225" t="s">
        <v>260</v>
      </c>
      <c r="D393" s="225" t="s">
        <v>229</v>
      </c>
      <c r="E393" s="244">
        <v>1.75</v>
      </c>
      <c r="F393" s="244">
        <v>1.75</v>
      </c>
      <c r="G393" s="244">
        <v>1.75</v>
      </c>
      <c r="H393" s="244"/>
      <c r="I393" s="244"/>
      <c r="J393" s="244"/>
      <c r="K393" s="225"/>
      <c r="L393" s="57" t="str">
        <f t="shared" si="18"/>
        <v>136SAN VICENTE</v>
      </c>
      <c r="M393" s="213">
        <v>136</v>
      </c>
      <c r="N393" s="212" t="s">
        <v>174</v>
      </c>
      <c r="O393" s="224" t="s">
        <v>224</v>
      </c>
      <c r="P393" s="218">
        <v>1.25</v>
      </c>
      <c r="Q393" s="218">
        <v>1.25</v>
      </c>
      <c r="R393" s="218">
        <v>1.25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>136SANTA ANA</v>
      </c>
      <c r="M394" s="214">
        <v>136</v>
      </c>
      <c r="N394" s="212" t="s">
        <v>173</v>
      </c>
      <c r="O394" s="224" t="s">
        <v>224</v>
      </c>
      <c r="P394" s="218">
        <v>2</v>
      </c>
      <c r="Q394" s="218">
        <v>2</v>
      </c>
      <c r="R394" s="218">
        <v>2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>136SANTA TECLA</v>
      </c>
      <c r="M395" s="214">
        <v>136</v>
      </c>
      <c r="N395" s="212" t="s">
        <v>184</v>
      </c>
      <c r="O395" s="224" t="s">
        <v>224</v>
      </c>
      <c r="P395" s="218">
        <v>2</v>
      </c>
      <c r="Q395" s="218">
        <v>2</v>
      </c>
      <c r="R395" s="218">
        <v>2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>136LA UNION</v>
      </c>
      <c r="M396" s="214">
        <v>136</v>
      </c>
      <c r="N396" s="212" t="s">
        <v>262</v>
      </c>
      <c r="O396" s="224" t="s">
        <v>224</v>
      </c>
      <c r="P396" s="218">
        <v>1.5</v>
      </c>
      <c r="Q396" s="218">
        <v>1.5</v>
      </c>
      <c r="R396" s="218">
        <v>1.5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>137TIENDONA</v>
      </c>
      <c r="M397" s="213">
        <v>137</v>
      </c>
      <c r="N397" s="212" t="s">
        <v>191</v>
      </c>
      <c r="O397" s="224" t="s">
        <v>241</v>
      </c>
      <c r="P397" s="218">
        <v>3.875</v>
      </c>
      <c r="Q397" s="218">
        <v>3.75</v>
      </c>
      <c r="R397" s="218">
        <v>4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>137SAN VICENTE</v>
      </c>
      <c r="M398" s="214">
        <v>137</v>
      </c>
      <c r="N398" s="212" t="s">
        <v>174</v>
      </c>
      <c r="O398" s="224" t="s">
        <v>241</v>
      </c>
      <c r="P398" s="218">
        <v>4</v>
      </c>
      <c r="Q398" s="218">
        <v>4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>137SANTA TECLA</v>
      </c>
      <c r="M399" s="214">
        <v>137</v>
      </c>
      <c r="N399" s="212" t="s">
        <v>184</v>
      </c>
      <c r="O399" s="224" t="s">
        <v>241</v>
      </c>
      <c r="P399" s="218">
        <v>4</v>
      </c>
      <c r="Q399" s="218">
        <v>4</v>
      </c>
      <c r="R399" s="218">
        <v>4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>137LA UNION</v>
      </c>
      <c r="M400" s="214">
        <v>137</v>
      </c>
      <c r="N400" s="212" t="s">
        <v>262</v>
      </c>
      <c r="O400" s="224" t="s">
        <v>241</v>
      </c>
      <c r="P400" s="218">
        <v>3</v>
      </c>
      <c r="Q400" s="218">
        <v>3</v>
      </c>
      <c r="R400" s="218">
        <v>3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>138TIENDONA</v>
      </c>
      <c r="M401" s="214">
        <v>138</v>
      </c>
      <c r="N401" s="212" t="s">
        <v>191</v>
      </c>
      <c r="O401" s="224" t="s">
        <v>242</v>
      </c>
      <c r="P401" s="218">
        <v>6</v>
      </c>
      <c r="Q401" s="218">
        <v>6</v>
      </c>
      <c r="R401" s="218">
        <v>6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>138SAN VICENTE</v>
      </c>
      <c r="M402" s="213">
        <v>138</v>
      </c>
      <c r="N402" s="212" t="s">
        <v>174</v>
      </c>
      <c r="O402" s="224" t="s">
        <v>242</v>
      </c>
      <c r="P402" s="218">
        <v>4</v>
      </c>
      <c r="Q402" s="218">
        <v>4</v>
      </c>
      <c r="R402" s="218">
        <v>4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>138SANTA ANA</v>
      </c>
      <c r="M403" s="214">
        <v>138</v>
      </c>
      <c r="N403" s="212" t="s">
        <v>173</v>
      </c>
      <c r="O403" s="224" t="s">
        <v>242</v>
      </c>
      <c r="P403" s="218">
        <v>6</v>
      </c>
      <c r="Q403" s="218">
        <v>6</v>
      </c>
      <c r="R403" s="218">
        <v>6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>138SANTA TECLA</v>
      </c>
      <c r="M404" s="214">
        <v>138</v>
      </c>
      <c r="N404" s="212" t="s">
        <v>184</v>
      </c>
      <c r="O404" s="224" t="s">
        <v>242</v>
      </c>
      <c r="P404" s="218">
        <v>6.166666666666667</v>
      </c>
      <c r="Q404" s="218">
        <v>6</v>
      </c>
      <c r="R404" s="218">
        <v>6.5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>138LA UNION</v>
      </c>
      <c r="M405" s="214">
        <v>138</v>
      </c>
      <c r="N405" s="212" t="s">
        <v>262</v>
      </c>
      <c r="O405" s="224" t="s">
        <v>242</v>
      </c>
      <c r="P405" s="218">
        <v>4</v>
      </c>
      <c r="Q405" s="218">
        <v>4</v>
      </c>
      <c r="R405" s="218">
        <v>4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>139TIENDONA</v>
      </c>
      <c r="M406" s="214">
        <v>139</v>
      </c>
      <c r="N406" s="212" t="s">
        <v>191</v>
      </c>
      <c r="O406" s="224" t="s">
        <v>243</v>
      </c>
      <c r="P406" s="218">
        <v>3.75</v>
      </c>
      <c r="Q406" s="218">
        <v>3.5</v>
      </c>
      <c r="R406" s="218">
        <v>4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>139SAN VICENTE</v>
      </c>
      <c r="M407" s="213">
        <v>139</v>
      </c>
      <c r="N407" s="212" t="s">
        <v>174</v>
      </c>
      <c r="O407" s="224" t="s">
        <v>243</v>
      </c>
      <c r="P407" s="218">
        <v>3.5</v>
      </c>
      <c r="Q407" s="218">
        <v>3.5</v>
      </c>
      <c r="R407" s="218">
        <v>3.5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>139SANTA TECLA</v>
      </c>
      <c r="M408" s="214">
        <v>139</v>
      </c>
      <c r="N408" s="212" t="s">
        <v>184</v>
      </c>
      <c r="O408" s="224" t="s">
        <v>243</v>
      </c>
      <c r="P408" s="218">
        <v>3.5</v>
      </c>
      <c r="Q408" s="218">
        <v>3.5</v>
      </c>
      <c r="R408" s="218">
        <v>3.5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>140TIENDONA</v>
      </c>
      <c r="M409" s="213">
        <v>140</v>
      </c>
      <c r="N409" s="212" t="s">
        <v>191</v>
      </c>
      <c r="O409" s="224" t="s">
        <v>225</v>
      </c>
      <c r="P409" s="218">
        <v>8</v>
      </c>
      <c r="Q409" s="218">
        <v>8</v>
      </c>
      <c r="R409" s="218">
        <v>8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>140SAN VICENTE</v>
      </c>
      <c r="M410" s="214">
        <v>140</v>
      </c>
      <c r="N410" s="212" t="s">
        <v>174</v>
      </c>
      <c r="O410" s="224" t="s">
        <v>225</v>
      </c>
      <c r="P410" s="218">
        <v>8</v>
      </c>
      <c r="Q410" s="218">
        <v>8</v>
      </c>
      <c r="R410" s="218">
        <v>8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>140SANTA ANA</v>
      </c>
      <c r="M411" s="213">
        <v>140</v>
      </c>
      <c r="N411" s="212" t="s">
        <v>173</v>
      </c>
      <c r="O411" s="224" t="s">
        <v>225</v>
      </c>
      <c r="P411" s="218">
        <v>9</v>
      </c>
      <c r="Q411" s="218">
        <v>9</v>
      </c>
      <c r="R411" s="218">
        <v>9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>140SANTA TECLA</v>
      </c>
      <c r="M412" s="214">
        <v>140</v>
      </c>
      <c r="N412" s="212" t="s">
        <v>184</v>
      </c>
      <c r="O412" s="224" t="s">
        <v>225</v>
      </c>
      <c r="P412" s="218">
        <v>8.6666666666666661</v>
      </c>
      <c r="Q412" s="218">
        <v>8</v>
      </c>
      <c r="R412" s="218">
        <v>9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>140LA UNION</v>
      </c>
      <c r="M413" s="214">
        <v>140</v>
      </c>
      <c r="N413" s="212" t="s">
        <v>262</v>
      </c>
      <c r="O413" s="224" t="s">
        <v>225</v>
      </c>
      <c r="P413" s="218">
        <v>5.5</v>
      </c>
      <c r="Q413" s="218">
        <v>5</v>
      </c>
      <c r="R413" s="218">
        <v>6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>141TIENDONA</v>
      </c>
      <c r="M414" s="214">
        <v>141</v>
      </c>
      <c r="N414" s="212" t="s">
        <v>191</v>
      </c>
      <c r="O414" s="224" t="s">
        <v>244</v>
      </c>
      <c r="P414" s="218">
        <v>5</v>
      </c>
      <c r="Q414" s="218">
        <v>5</v>
      </c>
      <c r="R414" s="218">
        <v>5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>141SAN VICENTE</v>
      </c>
      <c r="M415" s="213">
        <v>141</v>
      </c>
      <c r="N415" s="212" t="s">
        <v>174</v>
      </c>
      <c r="O415" s="224" t="s">
        <v>244</v>
      </c>
      <c r="P415" s="218">
        <v>8</v>
      </c>
      <c r="Q415" s="218">
        <v>8</v>
      </c>
      <c r="R415" s="218">
        <v>8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>141SANTA TECLA</v>
      </c>
      <c r="M416" s="214">
        <v>141</v>
      </c>
      <c r="N416" s="212" t="s">
        <v>184</v>
      </c>
      <c r="O416" s="224" t="s">
        <v>244</v>
      </c>
      <c r="P416" s="218">
        <v>5</v>
      </c>
      <c r="Q416" s="218">
        <v>5</v>
      </c>
      <c r="R416" s="218">
        <v>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>141LA UNION</v>
      </c>
      <c r="M417" s="214">
        <v>141</v>
      </c>
      <c r="N417" s="212" t="s">
        <v>262</v>
      </c>
      <c r="O417" s="224" t="s">
        <v>244</v>
      </c>
      <c r="P417" s="218">
        <v>4</v>
      </c>
      <c r="Q417" s="218">
        <v>4</v>
      </c>
      <c r="R417" s="218">
        <v>4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>142TIENDONA</v>
      </c>
      <c r="M418" s="214">
        <v>142</v>
      </c>
      <c r="N418" s="212" t="s">
        <v>191</v>
      </c>
      <c r="O418" s="224" t="s">
        <v>226</v>
      </c>
      <c r="P418" s="218">
        <v>3.5</v>
      </c>
      <c r="Q418" s="218">
        <v>3.5</v>
      </c>
      <c r="R418" s="218">
        <v>3.5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>142SANTA ANA</v>
      </c>
      <c r="M419" s="213">
        <v>142</v>
      </c>
      <c r="N419" s="212" t="s">
        <v>173</v>
      </c>
      <c r="O419" s="224" t="s">
        <v>226</v>
      </c>
      <c r="P419" s="218">
        <v>3.5</v>
      </c>
      <c r="Q419" s="218">
        <v>3.5</v>
      </c>
      <c r="R419" s="218">
        <v>3.5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>142SANTA TECLA</v>
      </c>
      <c r="M420" s="214">
        <v>142</v>
      </c>
      <c r="N420" s="212" t="s">
        <v>184</v>
      </c>
      <c r="O420" s="224" t="s">
        <v>226</v>
      </c>
      <c r="P420" s="218">
        <v>3</v>
      </c>
      <c r="Q420" s="218">
        <v>3</v>
      </c>
      <c r="R420" s="218">
        <v>3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>142LA UNION</v>
      </c>
      <c r="M421" s="214">
        <v>142</v>
      </c>
      <c r="N421" s="212" t="s">
        <v>262</v>
      </c>
      <c r="O421" s="224" t="s">
        <v>226</v>
      </c>
      <c r="P421" s="218">
        <v>2.75</v>
      </c>
      <c r="Q421" s="218">
        <v>2.5</v>
      </c>
      <c r="R421" s="218">
        <v>3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>143TIENDONA</v>
      </c>
      <c r="M422" s="214">
        <v>143</v>
      </c>
      <c r="N422" s="212" t="s">
        <v>191</v>
      </c>
      <c r="O422" s="224" t="s">
        <v>227</v>
      </c>
      <c r="P422" s="218">
        <v>2.75</v>
      </c>
      <c r="Q422" s="218">
        <v>2.75</v>
      </c>
      <c r="R422" s="218">
        <v>2.75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>143SAN VICENTE</v>
      </c>
      <c r="M423" s="213">
        <v>143</v>
      </c>
      <c r="N423" s="212" t="s">
        <v>174</v>
      </c>
      <c r="O423" s="224" t="s">
        <v>227</v>
      </c>
      <c r="P423" s="218">
        <v>3</v>
      </c>
      <c r="Q423" s="218">
        <v>3</v>
      </c>
      <c r="R423" s="218">
        <v>3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>143SANTA ANA</v>
      </c>
      <c r="M424" s="214">
        <v>143</v>
      </c>
      <c r="N424" s="212" t="s">
        <v>173</v>
      </c>
      <c r="O424" s="224" t="s">
        <v>227</v>
      </c>
      <c r="P424" s="218">
        <v>2.25</v>
      </c>
      <c r="Q424" s="218">
        <v>2.25</v>
      </c>
      <c r="R424" s="218">
        <v>2.25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>143SANTA TECLA</v>
      </c>
      <c r="M425" s="214">
        <v>143</v>
      </c>
      <c r="N425" s="212" t="s">
        <v>184</v>
      </c>
      <c r="O425" s="224" t="s">
        <v>227</v>
      </c>
      <c r="P425" s="218">
        <v>3</v>
      </c>
      <c r="Q425" s="218">
        <v>3</v>
      </c>
      <c r="R425" s="218">
        <v>3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>143LA UNION</v>
      </c>
      <c r="M426" s="214">
        <v>143</v>
      </c>
      <c r="N426" s="212" t="s">
        <v>262</v>
      </c>
      <c r="O426" s="224" t="s">
        <v>227</v>
      </c>
      <c r="P426" s="218">
        <v>2.5</v>
      </c>
      <c r="Q426" s="218">
        <v>2.5</v>
      </c>
      <c r="R426" s="218">
        <v>2.5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>144TIENDONA</v>
      </c>
      <c r="M427" s="213">
        <v>144</v>
      </c>
      <c r="N427" s="212" t="s">
        <v>191</v>
      </c>
      <c r="O427" s="224" t="s">
        <v>245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>144SAN VICENTE</v>
      </c>
      <c r="M428" s="214">
        <v>144</v>
      </c>
      <c r="N428" s="212" t="s">
        <v>174</v>
      </c>
      <c r="O428" s="224" t="s">
        <v>245</v>
      </c>
      <c r="P428" s="218">
        <v>4</v>
      </c>
      <c r="Q428" s="218">
        <v>4</v>
      </c>
      <c r="R428" s="218">
        <v>4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>145TIENDONA</v>
      </c>
      <c r="M429" s="214">
        <v>145</v>
      </c>
      <c r="N429" s="212" t="s">
        <v>191</v>
      </c>
      <c r="O429" s="224" t="s">
        <v>246</v>
      </c>
      <c r="P429" s="218">
        <v>5</v>
      </c>
      <c r="Q429" s="218">
        <v>5</v>
      </c>
      <c r="R429" s="218">
        <v>5</v>
      </c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>145SANTA TECLA</v>
      </c>
      <c r="M430" s="213">
        <v>145</v>
      </c>
      <c r="N430" s="212" t="s">
        <v>184</v>
      </c>
      <c r="O430" s="224" t="s">
        <v>246</v>
      </c>
      <c r="P430" s="218">
        <v>5</v>
      </c>
      <c r="Q430" s="218">
        <v>5</v>
      </c>
      <c r="R430" s="218">
        <v>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>146TIENDONA</v>
      </c>
      <c r="M431" s="213">
        <v>146</v>
      </c>
      <c r="N431" s="212" t="s">
        <v>191</v>
      </c>
      <c r="O431" s="224" t="s">
        <v>247</v>
      </c>
      <c r="P431" s="218">
        <v>3.5</v>
      </c>
      <c r="Q431" s="218">
        <v>3.5</v>
      </c>
      <c r="R431" s="218">
        <v>3.5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>146SANTA TECLA</v>
      </c>
      <c r="M432" s="213">
        <v>146</v>
      </c>
      <c r="N432" s="212" t="s">
        <v>184</v>
      </c>
      <c r="O432" s="224" t="s">
        <v>247</v>
      </c>
      <c r="P432" s="218">
        <v>3.6666666666666665</v>
      </c>
      <c r="Q432" s="218">
        <v>3.5</v>
      </c>
      <c r="R432" s="218">
        <v>3.75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>146LA UNION</v>
      </c>
      <c r="M433" s="213">
        <v>146</v>
      </c>
      <c r="N433" s="212" t="s">
        <v>262</v>
      </c>
      <c r="O433" s="224" t="s">
        <v>247</v>
      </c>
      <c r="P433" s="218">
        <v>3.5</v>
      </c>
      <c r="Q433" s="218">
        <v>3.5</v>
      </c>
      <c r="R433" s="218">
        <v>3.5</v>
      </c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>147TIENDONA</v>
      </c>
      <c r="M434" s="213">
        <v>147</v>
      </c>
      <c r="N434" s="212" t="s">
        <v>191</v>
      </c>
      <c r="O434" s="224" t="s">
        <v>228</v>
      </c>
      <c r="P434" s="218">
        <v>2</v>
      </c>
      <c r="Q434" s="218">
        <v>2</v>
      </c>
      <c r="R434" s="218">
        <v>2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>147SANTA ANA</v>
      </c>
      <c r="M435" s="213">
        <v>147</v>
      </c>
      <c r="N435" s="212" t="s">
        <v>173</v>
      </c>
      <c r="O435" s="224" t="s">
        <v>228</v>
      </c>
      <c r="P435" s="218">
        <v>2.25</v>
      </c>
      <c r="Q435" s="218">
        <v>2.25</v>
      </c>
      <c r="R435" s="218">
        <v>2.25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>147SANTA TECLA</v>
      </c>
      <c r="M436" s="213">
        <v>147</v>
      </c>
      <c r="N436" s="212" t="s">
        <v>184</v>
      </c>
      <c r="O436" s="224" t="s">
        <v>228</v>
      </c>
      <c r="P436" s="218">
        <v>2</v>
      </c>
      <c r="Q436" s="218">
        <v>2</v>
      </c>
      <c r="R436" s="218">
        <v>2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>147LA UNION</v>
      </c>
      <c r="M437" s="213">
        <v>147</v>
      </c>
      <c r="N437" s="212" t="s">
        <v>262</v>
      </c>
      <c r="O437" s="224" t="s">
        <v>228</v>
      </c>
      <c r="P437" s="218">
        <v>2</v>
      </c>
      <c r="Q437" s="218">
        <v>2</v>
      </c>
      <c r="R437" s="218">
        <v>2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>148TIENDONA</v>
      </c>
      <c r="M438" s="213">
        <v>148</v>
      </c>
      <c r="N438" s="212" t="s">
        <v>191</v>
      </c>
      <c r="O438" s="224" t="s">
        <v>248</v>
      </c>
      <c r="P438" s="218">
        <v>6</v>
      </c>
      <c r="Q438" s="218">
        <v>6</v>
      </c>
      <c r="R438" s="218">
        <v>6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>148SAN VICENTE</v>
      </c>
      <c r="M439" s="213">
        <v>148</v>
      </c>
      <c r="N439" s="212" t="s">
        <v>174</v>
      </c>
      <c r="O439" s="224" t="s">
        <v>248</v>
      </c>
      <c r="P439" s="218">
        <v>6</v>
      </c>
      <c r="Q439" s="218">
        <v>6</v>
      </c>
      <c r="R439" s="218">
        <v>6</v>
      </c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>148SANTA TECLA</v>
      </c>
      <c r="M440" s="214">
        <v>148</v>
      </c>
      <c r="N440" s="212" t="s">
        <v>184</v>
      </c>
      <c r="O440" s="224" t="s">
        <v>248</v>
      </c>
      <c r="P440" s="218">
        <v>6</v>
      </c>
      <c r="Q440" s="218">
        <v>6</v>
      </c>
      <c r="R440" s="218">
        <v>6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>148LA UNION</v>
      </c>
      <c r="M441" s="213">
        <v>148</v>
      </c>
      <c r="N441" s="212" t="s">
        <v>262</v>
      </c>
      <c r="O441" s="224" t="s">
        <v>248</v>
      </c>
      <c r="P441" s="218">
        <v>4</v>
      </c>
      <c r="Q441" s="218">
        <v>4</v>
      </c>
      <c r="R441" s="218">
        <v>4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>149TIENDONA</v>
      </c>
      <c r="M442" s="214">
        <v>149</v>
      </c>
      <c r="N442" s="212" t="s">
        <v>191</v>
      </c>
      <c r="O442" s="224" t="s">
        <v>249</v>
      </c>
      <c r="P442" s="218">
        <v>3</v>
      </c>
      <c r="Q442" s="218">
        <v>3</v>
      </c>
      <c r="R442" s="218">
        <v>3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>149SAN VICENTE</v>
      </c>
      <c r="M443" s="213">
        <v>149</v>
      </c>
      <c r="N443" s="212" t="s">
        <v>174</v>
      </c>
      <c r="O443" s="224" t="s">
        <v>249</v>
      </c>
      <c r="P443" s="218">
        <v>2</v>
      </c>
      <c r="Q443" s="218">
        <v>2</v>
      </c>
      <c r="R443" s="218">
        <v>2</v>
      </c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>149SANTA TECLA</v>
      </c>
      <c r="M444" s="214">
        <v>149</v>
      </c>
      <c r="N444" s="212" t="s">
        <v>184</v>
      </c>
      <c r="O444" s="224" t="s">
        <v>249</v>
      </c>
      <c r="P444" s="218">
        <v>3</v>
      </c>
      <c r="Q444" s="218">
        <v>3</v>
      </c>
      <c r="R444" s="218">
        <v>3</v>
      </c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>149LA UNION</v>
      </c>
      <c r="M445" s="213">
        <v>149</v>
      </c>
      <c r="N445" s="212" t="s">
        <v>262</v>
      </c>
      <c r="O445" s="224" t="s">
        <v>249</v>
      </c>
      <c r="P445" s="218">
        <v>2.5</v>
      </c>
      <c r="Q445" s="218">
        <v>2.5</v>
      </c>
      <c r="R445" s="218">
        <v>2.5</v>
      </c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>150TIENDONA</v>
      </c>
      <c r="M446" s="213">
        <v>150</v>
      </c>
      <c r="N446" s="212" t="s">
        <v>191</v>
      </c>
      <c r="O446" s="224" t="s">
        <v>229</v>
      </c>
      <c r="P446" s="218">
        <v>1.25</v>
      </c>
      <c r="Q446" s="218">
        <v>1.25</v>
      </c>
      <c r="R446" s="218">
        <v>1.25</v>
      </c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>150SAN VICENTE</v>
      </c>
      <c r="M447" s="213">
        <v>150</v>
      </c>
      <c r="N447" s="212" t="s">
        <v>174</v>
      </c>
      <c r="O447" s="224" t="s">
        <v>229</v>
      </c>
      <c r="P447" s="218">
        <v>1.75</v>
      </c>
      <c r="Q447" s="218">
        <v>1.75</v>
      </c>
      <c r="R447" s="218">
        <v>1.75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>150SANTA TECLA</v>
      </c>
      <c r="M448" s="214">
        <v>150</v>
      </c>
      <c r="N448" s="212" t="s">
        <v>184</v>
      </c>
      <c r="O448" s="222" t="s">
        <v>229</v>
      </c>
      <c r="P448" s="218">
        <v>2</v>
      </c>
      <c r="Q448" s="218">
        <v>2</v>
      </c>
      <c r="R448" s="218">
        <v>2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2022-02-01T19:42:27Z</dcterms:modified>
</cp:coreProperties>
</file>