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10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Z1" i="51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H19" i="43" s="1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9" i="43" l="1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<sst xmlns="http://schemas.openxmlformats.org/spreadsheetml/2006/main" count="3754" uniqueCount="292">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</sst>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INDECAEA0060122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INDECAEA0060122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44571</v>
      </c>
      <c r="B3" s="227">
        <f>U7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44571</v>
      </c>
      <c r="V7" s="23">
        <f>+U7</f>
        <v>44571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44568</v>
      </c>
      <c r="V8" s="23">
        <f>+U8</f>
        <v>44568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6.5</v>
      </c>
      <c r="E9" s="149">
        <f t="shared" si="1"/>
        <v>6.5</v>
      </c>
      <c r="F9" s="149">
        <f t="shared" si="2"/>
        <v>6.5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6</v>
      </c>
      <c r="M13" s="149">
        <f t="shared" si="7"/>
        <v>6</v>
      </c>
      <c r="N13" s="149">
        <f t="shared" si="8"/>
        <v>6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>
        <f t="shared" si="21"/>
        <v>2</v>
      </c>
      <c r="I19" s="192">
        <f t="shared" si="22"/>
        <v>2</v>
      </c>
      <c r="J19" s="192">
        <f t="shared" si="23"/>
        <v>2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0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44571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44568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INDECAEA0060122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44571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44568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6" t="s">
        <v>124</v>
      </c>
      <c r="E7" s="218">
        <v>43.333333333333336</v>
      </c>
      <c r="F7" s="218">
        <v>43</v>
      </c>
      <c r="G7" s="218">
        <v>44</v>
      </c>
      <c r="H7" s="218">
        <v>0.6</v>
      </c>
      <c r="I7" s="218">
        <v>0.6</v>
      </c>
      <c r="J7" s="218">
        <v>0.6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6" t="s">
        <v>124</v>
      </c>
      <c r="E8" s="218">
        <v>40</v>
      </c>
      <c r="F8" s="218">
        <v>38</v>
      </c>
      <c r="G8" s="218">
        <v>43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40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1SENSUNTEPEQUE</v>
      </c>
      <c r="B9" s="212">
        <v>1</v>
      </c>
      <c r="C9" s="212" t="s">
        <v>182</v>
      </c>
      <c r="D9" s="226" t="s">
        <v>124</v>
      </c>
      <c r="E9" s="218">
        <v>41.166666666666664</v>
      </c>
      <c r="F9" s="218">
        <v>38</v>
      </c>
      <c r="G9" s="218">
        <v>44</v>
      </c>
      <c r="H9" s="218">
        <v>0.55833333333333324</v>
      </c>
      <c r="I9" s="218">
        <v>0.5</v>
      </c>
      <c r="J9" s="218">
        <v>0.6</v>
      </c>
      <c r="K9" s="55"/>
      <c r="L9" s="56" t="str">
        <f t="shared" si="0"/>
        <v>1CHALATENANGO</v>
      </c>
      <c r="M9" s="212">
        <v>1</v>
      </c>
      <c r="N9" s="212" t="s">
        <v>177</v>
      </c>
      <c r="O9" s="226" t="s">
        <v>124</v>
      </c>
      <c r="P9" s="218">
        <v>44</v>
      </c>
      <c r="Q9" s="218">
        <v>44</v>
      </c>
      <c r="R9" s="218">
        <v>44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38.5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6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2SENSUNTEPEQUE</v>
      </c>
      <c r="B11" s="213">
        <v>2</v>
      </c>
      <c r="C11" s="212" t="s">
        <v>182</v>
      </c>
      <c r="D11" s="226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6" t="s">
        <v>126</v>
      </c>
      <c r="P12" s="218">
        <v>55</v>
      </c>
      <c r="Q12" s="218">
        <v>55</v>
      </c>
      <c r="R12" s="218">
        <v>55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14">
        <v>3</v>
      </c>
      <c r="C13" s="212" t="s">
        <v>263</v>
      </c>
      <c r="D13" s="226" t="s">
        <v>126</v>
      </c>
      <c r="E13" s="218">
        <v>55</v>
      </c>
      <c r="F13" s="218">
        <v>55</v>
      </c>
      <c r="G13" s="218">
        <v>55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6" t="s">
        <v>127</v>
      </c>
      <c r="P13" s="218">
        <v>58.555555555555557</v>
      </c>
      <c r="Q13" s="218">
        <v>55</v>
      </c>
      <c r="R13" s="218">
        <v>63</v>
      </c>
      <c r="S13" s="218">
        <v>0.73888888888888893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4SANTA ANA</v>
      </c>
      <c r="B14" s="214">
        <v>4</v>
      </c>
      <c r="C14" s="212" t="s">
        <v>173</v>
      </c>
      <c r="D14" s="226" t="s">
        <v>127</v>
      </c>
      <c r="E14" s="218">
        <v>59.2</v>
      </c>
      <c r="F14" s="218">
        <v>58</v>
      </c>
      <c r="G14" s="218">
        <v>60</v>
      </c>
      <c r="H14" s="218">
        <v>0.74</v>
      </c>
      <c r="I14" s="218">
        <v>0.7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6" t="s">
        <v>127</v>
      </c>
      <c r="P14" s="218">
        <v>62.571428571428569</v>
      </c>
      <c r="Q14" s="218">
        <v>60</v>
      </c>
      <c r="R14" s="218">
        <v>64</v>
      </c>
      <c r="S14" s="218">
        <v>0.72142857142857142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4SAN MIGUEL</v>
      </c>
      <c r="B15" s="214">
        <v>4</v>
      </c>
      <c r="C15" s="212" t="s">
        <v>175</v>
      </c>
      <c r="D15" s="226" t="s">
        <v>127</v>
      </c>
      <c r="E15" s="218">
        <v>64.25</v>
      </c>
      <c r="F15" s="218">
        <v>62</v>
      </c>
      <c r="G15" s="218">
        <v>70</v>
      </c>
      <c r="H15" s="218">
        <v>0.70000000000000007</v>
      </c>
      <c r="I15" s="218">
        <v>0.65</v>
      </c>
      <c r="J15" s="218">
        <v>0.75</v>
      </c>
      <c r="K15" s="55"/>
      <c r="L15" s="56" t="str">
        <f t="shared" si="0"/>
        <v>4CHALATENANGO</v>
      </c>
      <c r="M15" s="214">
        <v>4</v>
      </c>
      <c r="N15" s="212" t="s">
        <v>177</v>
      </c>
      <c r="O15" s="226" t="s">
        <v>127</v>
      </c>
      <c r="P15" s="218">
        <v>61.333333333333336</v>
      </c>
      <c r="Q15" s="218">
        <v>60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4SENSUNTEPEQUE</v>
      </c>
      <c r="B16" s="213">
        <v>4</v>
      </c>
      <c r="C16" s="212" t="s">
        <v>182</v>
      </c>
      <c r="D16" s="226" t="s">
        <v>127</v>
      </c>
      <c r="E16" s="218">
        <v>69.599999999999994</v>
      </c>
      <c r="F16" s="218">
        <v>68</v>
      </c>
      <c r="G16" s="218">
        <v>70</v>
      </c>
      <c r="H16" s="218">
        <v>0.97499999999999998</v>
      </c>
      <c r="I16" s="218">
        <v>0.9</v>
      </c>
      <c r="J16" s="218">
        <v>1</v>
      </c>
      <c r="K16" s="55"/>
      <c r="L16" s="56" t="str">
        <f t="shared" si="0"/>
        <v>4COJUTEPEQUE</v>
      </c>
      <c r="M16" s="213">
        <v>4</v>
      </c>
      <c r="N16" s="212" t="s">
        <v>180</v>
      </c>
      <c r="O16" s="226" t="s">
        <v>127</v>
      </c>
      <c r="P16" s="218">
        <v>63.125</v>
      </c>
      <c r="Q16" s="218">
        <v>60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18">
        <v>58.9</v>
      </c>
      <c r="F17" s="218">
        <v>55</v>
      </c>
      <c r="G17" s="218">
        <v>62</v>
      </c>
      <c r="H17" s="218">
        <v>0.74</v>
      </c>
      <c r="I17" s="218">
        <v>0.65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6" t="s">
        <v>131</v>
      </c>
      <c r="P17" s="218">
        <v>50</v>
      </c>
      <c r="Q17" s="218">
        <v>50</v>
      </c>
      <c r="R17" s="218">
        <v>50</v>
      </c>
      <c r="S17" s="218">
        <v>0.67499999999999993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5GERARDO BARRIOS </v>
      </c>
      <c r="B18" s="214">
        <v>5</v>
      </c>
      <c r="C18" s="212" t="s">
        <v>263</v>
      </c>
      <c r="D18" s="226" t="s">
        <v>131</v>
      </c>
      <c r="E18" s="218">
        <v>50</v>
      </c>
      <c r="F18" s="218">
        <v>50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6" t="s">
        <v>128</v>
      </c>
      <c r="P18" s="218">
        <v>51.333333333333336</v>
      </c>
      <c r="Q18" s="218">
        <v>50</v>
      </c>
      <c r="R18" s="218">
        <v>53</v>
      </c>
      <c r="S18" s="218">
        <v>0.69444444444444442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6SANTA ANA</v>
      </c>
      <c r="B19" s="214">
        <v>6</v>
      </c>
      <c r="C19" s="212" t="s">
        <v>173</v>
      </c>
      <c r="D19" s="226" t="s">
        <v>128</v>
      </c>
      <c r="E19" s="218">
        <v>55.8</v>
      </c>
      <c r="F19" s="218">
        <v>52</v>
      </c>
      <c r="G19" s="218">
        <v>58</v>
      </c>
      <c r="H19" s="218">
        <v>0.67999999999999994</v>
      </c>
      <c r="I19" s="218">
        <v>0.65</v>
      </c>
      <c r="J19" s="218">
        <v>0.7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26" t="s">
        <v>128</v>
      </c>
      <c r="P19" s="218">
        <v>57.142857142857146</v>
      </c>
      <c r="Q19" s="218">
        <v>55</v>
      </c>
      <c r="R19" s="218">
        <v>60</v>
      </c>
      <c r="S19" s="218">
        <v>0.67142857142857149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6SAN MIGUEL</v>
      </c>
      <c r="B20" s="214">
        <v>6</v>
      </c>
      <c r="C20" s="212" t="s">
        <v>175</v>
      </c>
      <c r="D20" s="226" t="s">
        <v>128</v>
      </c>
      <c r="E20" s="218">
        <v>58.285714285714285</v>
      </c>
      <c r="F20" s="218">
        <v>55</v>
      </c>
      <c r="G20" s="218">
        <v>60</v>
      </c>
      <c r="H20" s="218">
        <v>0.65</v>
      </c>
      <c r="I20" s="218">
        <v>0.65</v>
      </c>
      <c r="J20" s="218">
        <v>0.65</v>
      </c>
      <c r="K20" s="55"/>
      <c r="L20" s="56" t="str">
        <f t="shared" si="0"/>
        <v>6CHALATENANGO</v>
      </c>
      <c r="M20" s="214">
        <v>6</v>
      </c>
      <c r="N20" s="212" t="s">
        <v>177</v>
      </c>
      <c r="O20" s="226" t="s">
        <v>128</v>
      </c>
      <c r="P20" s="218">
        <v>56.333333333333336</v>
      </c>
      <c r="Q20" s="218">
        <v>53</v>
      </c>
      <c r="R20" s="218">
        <v>58</v>
      </c>
      <c r="S20" s="218">
        <v>0.68333333333333324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6SENSUNTEPEQUE</v>
      </c>
      <c r="B21" s="213">
        <v>6</v>
      </c>
      <c r="C21" s="212" t="s">
        <v>182</v>
      </c>
      <c r="D21" s="226" t="s">
        <v>128</v>
      </c>
      <c r="E21" s="218">
        <v>66.666666666666671</v>
      </c>
      <c r="F21" s="218">
        <v>65</v>
      </c>
      <c r="G21" s="218">
        <v>70</v>
      </c>
      <c r="H21" s="218">
        <v>0.9</v>
      </c>
      <c r="I21" s="218">
        <v>0.9</v>
      </c>
      <c r="J21" s="218">
        <v>0.9</v>
      </c>
      <c r="K21" s="55"/>
      <c r="L21" s="56" t="str">
        <f t="shared" si="0"/>
        <v>6COJUTEPEQUE</v>
      </c>
      <c r="M21" s="213">
        <v>6</v>
      </c>
      <c r="N21" s="212" t="s">
        <v>180</v>
      </c>
      <c r="O21" s="226" t="s">
        <v>128</v>
      </c>
      <c r="P21" s="218">
        <v>58.285714285714285</v>
      </c>
      <c r="Q21" s="218">
        <v>55</v>
      </c>
      <c r="R21" s="218">
        <v>60</v>
      </c>
      <c r="S21" s="218">
        <v>0.7142857142857143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26" t="s">
        <v>128</v>
      </c>
      <c r="E22" s="218">
        <v>51.5</v>
      </c>
      <c r="F22" s="218">
        <v>50</v>
      </c>
      <c r="G22" s="218">
        <v>53</v>
      </c>
      <c r="H22" s="218">
        <v>0.69000000000000006</v>
      </c>
      <c r="I22" s="218">
        <v>0.6</v>
      </c>
      <c r="J22" s="218">
        <v>0.7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6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7SANTA ANA</v>
      </c>
      <c r="B23" s="214">
        <v>7</v>
      </c>
      <c r="C23" s="212" t="s">
        <v>173</v>
      </c>
      <c r="D23" s="226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>7SAN MIGUEL</v>
      </c>
      <c r="M23" s="214">
        <v>7</v>
      </c>
      <c r="N23" s="212" t="s">
        <v>175</v>
      </c>
      <c r="O23" s="226" t="s">
        <v>169</v>
      </c>
      <c r="P23" s="218">
        <v>135</v>
      </c>
      <c r="Q23" s="218">
        <v>135</v>
      </c>
      <c r="R23" s="218">
        <v>135</v>
      </c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7SAN MIGUEL</v>
      </c>
      <c r="B24" s="214">
        <v>7</v>
      </c>
      <c r="C24" s="212" t="s">
        <v>175</v>
      </c>
      <c r="D24" s="226" t="s">
        <v>169</v>
      </c>
      <c r="E24" s="218">
        <v>138</v>
      </c>
      <c r="F24" s="218">
        <v>138</v>
      </c>
      <c r="G24" s="218">
        <v>138</v>
      </c>
      <c r="H24" s="218">
        <v>1.5</v>
      </c>
      <c r="I24" s="218">
        <v>1.5</v>
      </c>
      <c r="J24" s="218">
        <v>1.5</v>
      </c>
      <c r="K24" s="55"/>
      <c r="L24" s="56" t="str">
        <f t="shared" si="0"/>
        <v>7CHALATENANGO</v>
      </c>
      <c r="M24" s="214">
        <v>7</v>
      </c>
      <c r="N24" s="212" t="s">
        <v>177</v>
      </c>
      <c r="O24" s="226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7SENSUNTEPEQUE</v>
      </c>
      <c r="B25" s="213">
        <v>7</v>
      </c>
      <c r="C25" s="212" t="s">
        <v>182</v>
      </c>
      <c r="D25" s="226" t="s">
        <v>169</v>
      </c>
      <c r="E25" s="218">
        <v>128.75</v>
      </c>
      <c r="F25" s="218">
        <v>110</v>
      </c>
      <c r="G25" s="218">
        <v>140</v>
      </c>
      <c r="H25" s="218">
        <v>1.6125</v>
      </c>
      <c r="I25" s="218">
        <v>1.3</v>
      </c>
      <c r="J25" s="218">
        <v>1.75</v>
      </c>
      <c r="K25" s="55"/>
      <c r="L25" s="56" t="str">
        <f t="shared" si="0"/>
        <v>7COJUTEPEQUE</v>
      </c>
      <c r="M25" s="213">
        <v>7</v>
      </c>
      <c r="N25" s="212" t="s">
        <v>180</v>
      </c>
      <c r="O25" s="226" t="s">
        <v>169</v>
      </c>
      <c r="P25" s="218">
        <v>130</v>
      </c>
      <c r="Q25" s="218">
        <v>130</v>
      </c>
      <c r="R25" s="218">
        <v>130</v>
      </c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6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 xml:space="preserve">8GERARDO BARRIOS </v>
      </c>
      <c r="B27" s="214">
        <v>8</v>
      </c>
      <c r="C27" s="212" t="s">
        <v>263</v>
      </c>
      <c r="D27" s="22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6" t="s">
        <v>129</v>
      </c>
      <c r="P27" s="218">
        <v>19.533333333333335</v>
      </c>
      <c r="Q27" s="218">
        <v>18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9SANTA ANA</v>
      </c>
      <c r="B28" s="214">
        <v>9</v>
      </c>
      <c r="C28" s="212" t="s">
        <v>173</v>
      </c>
      <c r="D28" s="226" t="s">
        <v>129</v>
      </c>
      <c r="E28" s="218">
        <v>19.2</v>
      </c>
      <c r="F28" s="218">
        <v>19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26" t="s">
        <v>129</v>
      </c>
      <c r="P28" s="218">
        <v>19.9375</v>
      </c>
      <c r="Q28" s="218">
        <v>19</v>
      </c>
      <c r="R28" s="218">
        <v>21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9SAN MIGUEL</v>
      </c>
      <c r="B29" s="214">
        <v>9</v>
      </c>
      <c r="C29" s="212" t="s">
        <v>175</v>
      </c>
      <c r="D29" s="226" t="s">
        <v>129</v>
      </c>
      <c r="E29" s="218">
        <v>20.59090909090909</v>
      </c>
      <c r="F29" s="218">
        <v>19.5</v>
      </c>
      <c r="G29" s="218">
        <v>23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26" t="s">
        <v>129</v>
      </c>
      <c r="P29" s="218">
        <v>19.666666666666668</v>
      </c>
      <c r="Q29" s="218">
        <v>19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9SENSUNTEPEQUE</v>
      </c>
      <c r="B30" s="213">
        <v>9</v>
      </c>
      <c r="C30" s="212" t="s">
        <v>182</v>
      </c>
      <c r="D30" s="226" t="s">
        <v>129</v>
      </c>
      <c r="E30" s="218">
        <v>19</v>
      </c>
      <c r="F30" s="218">
        <v>19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9COJUTEPEQUE</v>
      </c>
      <c r="M30" s="213">
        <v>9</v>
      </c>
      <c r="N30" s="212" t="s">
        <v>180</v>
      </c>
      <c r="O30" s="226" t="s">
        <v>129</v>
      </c>
      <c r="P30" s="218">
        <v>20.285714285714285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 xml:space="preserve">9GERARDO BARRIOS </v>
      </c>
      <c r="B31" s="214">
        <v>9</v>
      </c>
      <c r="C31" s="212" t="s">
        <v>263</v>
      </c>
      <c r="D31" s="226" t="s">
        <v>129</v>
      </c>
      <c r="E31" s="218">
        <v>19.4375</v>
      </c>
      <c r="F31" s="218">
        <v>18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6" t="s">
        <v>264</v>
      </c>
      <c r="P31" s="218">
        <v>18.76923076923077</v>
      </c>
      <c r="Q31" s="218">
        <v>18</v>
      </c>
      <c r="R31" s="218">
        <v>20</v>
      </c>
      <c r="S31" s="218">
        <v>0.29999999999999993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10SANTA ANA</v>
      </c>
      <c r="B32" s="214">
        <v>10</v>
      </c>
      <c r="C32" s="212" t="s">
        <v>173</v>
      </c>
      <c r="D32" s="226" t="s">
        <v>264</v>
      </c>
      <c r="E32" s="218">
        <v>21.6</v>
      </c>
      <c r="F32" s="218">
        <v>21</v>
      </c>
      <c r="G32" s="218">
        <v>23</v>
      </c>
      <c r="H32" s="218">
        <v>0.27</v>
      </c>
      <c r="I32" s="218">
        <v>0.25</v>
      </c>
      <c r="J32" s="218">
        <v>0.3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26" t="s">
        <v>264</v>
      </c>
      <c r="P32" s="218">
        <v>19.5625</v>
      </c>
      <c r="Q32" s="218">
        <v>18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10SAN MIGUEL</v>
      </c>
      <c r="B33" s="214">
        <v>10</v>
      </c>
      <c r="C33" s="212" t="s">
        <v>175</v>
      </c>
      <c r="D33" s="226" t="s">
        <v>264</v>
      </c>
      <c r="E33" s="218">
        <v>20.40909090909091</v>
      </c>
      <c r="F33" s="218">
        <v>19.5</v>
      </c>
      <c r="G33" s="218">
        <v>23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10CHALATENANGO</v>
      </c>
      <c r="M33" s="214">
        <v>10</v>
      </c>
      <c r="N33" s="212" t="s">
        <v>177</v>
      </c>
      <c r="O33" s="226" t="s">
        <v>264</v>
      </c>
      <c r="P33" s="218">
        <v>19.666666666666668</v>
      </c>
      <c r="Q33" s="218">
        <v>19</v>
      </c>
      <c r="R33" s="218">
        <v>20</v>
      </c>
      <c r="S33" s="218">
        <v>0.23333333333333331</v>
      </c>
      <c r="T33" s="218">
        <v>0.2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10SENSUNTEPEQUE</v>
      </c>
      <c r="B34" s="213">
        <v>10</v>
      </c>
      <c r="C34" s="212" t="s">
        <v>182</v>
      </c>
      <c r="D34" s="226" t="s">
        <v>264</v>
      </c>
      <c r="E34" s="218">
        <v>21.833333333333332</v>
      </c>
      <c r="F34" s="218">
        <v>20</v>
      </c>
      <c r="G34" s="218">
        <v>23</v>
      </c>
      <c r="H34" s="218">
        <v>0.31666666666666665</v>
      </c>
      <c r="I34" s="218">
        <v>0.3</v>
      </c>
      <c r="J34" s="218">
        <v>0.35</v>
      </c>
      <c r="K34" s="55"/>
      <c r="L34" s="56" t="str">
        <f t="shared" si="0"/>
        <v>10COJUTEPEQUE</v>
      </c>
      <c r="M34" s="213">
        <v>10</v>
      </c>
      <c r="N34" s="212" t="s">
        <v>180</v>
      </c>
      <c r="O34" s="226" t="s">
        <v>264</v>
      </c>
      <c r="P34" s="218">
        <v>21.857142857142858</v>
      </c>
      <c r="Q34" s="218">
        <v>21</v>
      </c>
      <c r="R34" s="218">
        <v>22</v>
      </c>
      <c r="S34" s="218">
        <v>0.29285714285714282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 xml:space="preserve">10GERARDO BARRIOS </v>
      </c>
      <c r="B35" s="214">
        <v>10</v>
      </c>
      <c r="C35" s="212" t="s">
        <v>263</v>
      </c>
      <c r="D35" s="226" t="s">
        <v>264</v>
      </c>
      <c r="E35" s="218">
        <v>19.357142857142858</v>
      </c>
      <c r="F35" s="218">
        <v>18</v>
      </c>
      <c r="G35" s="218">
        <v>20</v>
      </c>
      <c r="H35" s="218">
        <v>0.28571428571428564</v>
      </c>
      <c r="I35" s="218">
        <v>0.25</v>
      </c>
      <c r="J35" s="218">
        <v>0.3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26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11TIENDONA</v>
      </c>
      <c r="B36" s="214">
        <v>11</v>
      </c>
      <c r="C36" s="212" t="s">
        <v>191</v>
      </c>
      <c r="D36" s="226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11SAN MIGUEL</v>
      </c>
      <c r="M36" s="214">
        <v>11</v>
      </c>
      <c r="N36" s="212" t="s">
        <v>175</v>
      </c>
      <c r="O36" s="226" t="s">
        <v>53</v>
      </c>
      <c r="P36" s="218">
        <v>16.333333333333332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11SANTA ANA</v>
      </c>
      <c r="B37" s="214">
        <v>11</v>
      </c>
      <c r="C37" s="212" t="s">
        <v>173</v>
      </c>
      <c r="D37" s="226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11CHALATENANGO</v>
      </c>
      <c r="M37" s="214">
        <v>11</v>
      </c>
      <c r="N37" s="212" t="s">
        <v>177</v>
      </c>
      <c r="O37" s="226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11SAN MIGUEL</v>
      </c>
      <c r="B38" s="213">
        <v>11</v>
      </c>
      <c r="C38" s="212" t="s">
        <v>175</v>
      </c>
      <c r="D38" s="226" t="s">
        <v>53</v>
      </c>
      <c r="E38" s="218">
        <v>16.666666666666668</v>
      </c>
      <c r="F38" s="218">
        <v>16</v>
      </c>
      <c r="G38" s="218">
        <v>18</v>
      </c>
      <c r="H38" s="218"/>
      <c r="I38" s="218"/>
      <c r="J38" s="218"/>
      <c r="K38" s="55"/>
      <c r="L38" s="56" t="str">
        <f t="shared" si="0"/>
        <v>11COJUTEPEQUE</v>
      </c>
      <c r="M38" s="213">
        <v>11</v>
      </c>
      <c r="N38" s="212" t="s">
        <v>180</v>
      </c>
      <c r="O38" s="226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11SENSUNTEPEQUE</v>
      </c>
      <c r="B39" s="214">
        <v>11</v>
      </c>
      <c r="C39" s="212" t="s">
        <v>182</v>
      </c>
      <c r="D39" s="226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6" t="s">
        <v>54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12TIENDONA</v>
      </c>
      <c r="B40" s="213">
        <v>12</v>
      </c>
      <c r="C40" s="212" t="s">
        <v>191</v>
      </c>
      <c r="D40" s="226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26" t="s">
        <v>54</v>
      </c>
      <c r="P40" s="218">
        <v>16.333333333333332</v>
      </c>
      <c r="Q40" s="218">
        <v>16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12SAN MIGUEL</v>
      </c>
      <c r="B41" s="213">
        <v>12</v>
      </c>
      <c r="C41" s="212" t="s">
        <v>175</v>
      </c>
      <c r="D41" s="226" t="s">
        <v>54</v>
      </c>
      <c r="E41" s="218">
        <v>16.5</v>
      </c>
      <c r="F41" s="218">
        <v>16</v>
      </c>
      <c r="G41" s="218">
        <v>17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6" t="s">
        <v>55</v>
      </c>
      <c r="P41" s="218">
        <v>48.666666666666664</v>
      </c>
      <c r="Q41" s="218">
        <v>48</v>
      </c>
      <c r="R41" s="218">
        <v>50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13TIENDONA</v>
      </c>
      <c r="B42" s="214">
        <v>13</v>
      </c>
      <c r="C42" s="212" t="s">
        <v>191</v>
      </c>
      <c r="D42" s="226" t="s">
        <v>55</v>
      </c>
      <c r="E42" s="218">
        <v>52.5</v>
      </c>
      <c r="F42" s="218">
        <v>50</v>
      </c>
      <c r="G42" s="218">
        <v>55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6" t="s">
        <v>56</v>
      </c>
      <c r="P42" s="218">
        <v>13.333333333333334</v>
      </c>
      <c r="Q42" s="218">
        <v>13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14TIENDONA</v>
      </c>
      <c r="B43" s="214">
        <v>14</v>
      </c>
      <c r="C43" s="212" t="s">
        <v>191</v>
      </c>
      <c r="D43" s="226" t="s">
        <v>56</v>
      </c>
      <c r="E43" s="218">
        <v>13.375</v>
      </c>
      <c r="F43" s="218">
        <v>12</v>
      </c>
      <c r="G43" s="218">
        <v>14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26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14SANTA ANA</v>
      </c>
      <c r="B44" s="214">
        <v>14</v>
      </c>
      <c r="C44" s="212" t="s">
        <v>173</v>
      </c>
      <c r="D44" s="226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14CHALATENANGO</v>
      </c>
      <c r="M44" s="214">
        <v>14</v>
      </c>
      <c r="N44" s="212" t="s">
        <v>177</v>
      </c>
      <c r="O44" s="226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14SAN MIGUEL</v>
      </c>
      <c r="B45" s="213">
        <v>14</v>
      </c>
      <c r="C45" s="212" t="s">
        <v>175</v>
      </c>
      <c r="D45" s="226" t="s">
        <v>56</v>
      </c>
      <c r="E45" s="218">
        <v>13</v>
      </c>
      <c r="F45" s="218">
        <v>12</v>
      </c>
      <c r="G45" s="218">
        <v>14</v>
      </c>
      <c r="H45" s="218"/>
      <c r="I45" s="218"/>
      <c r="J45" s="218"/>
      <c r="K45" s="55"/>
      <c r="L45" s="56" t="str">
        <f t="shared" si="0"/>
        <v>14COJUTEPEQUE</v>
      </c>
      <c r="M45" s="213">
        <v>14</v>
      </c>
      <c r="N45" s="212" t="s">
        <v>180</v>
      </c>
      <c r="O45" s="226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14SENSUNTEPEQUE</v>
      </c>
      <c r="B46" s="214">
        <v>14</v>
      </c>
      <c r="C46" s="212" t="s">
        <v>182</v>
      </c>
      <c r="D46" s="226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26" t="s">
        <v>57</v>
      </c>
      <c r="P46" s="218">
        <v>35</v>
      </c>
      <c r="Q46" s="218">
        <v>35</v>
      </c>
      <c r="R46" s="218">
        <v>35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15TIENDONA</v>
      </c>
      <c r="B47" s="213">
        <v>15</v>
      </c>
      <c r="C47" s="212" t="s">
        <v>191</v>
      </c>
      <c r="D47" s="226" t="s">
        <v>57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15COJUTEPEQUE</v>
      </c>
      <c r="M47" s="213">
        <v>15</v>
      </c>
      <c r="N47" s="212" t="s">
        <v>180</v>
      </c>
      <c r="O47" s="226" t="s">
        <v>57</v>
      </c>
      <c r="P47" s="218">
        <v>27</v>
      </c>
      <c r="Q47" s="218">
        <v>27</v>
      </c>
      <c r="R47" s="218">
        <v>27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15SENSUNTEPEQUE</v>
      </c>
      <c r="B48" s="213">
        <v>15</v>
      </c>
      <c r="C48" s="212" t="s">
        <v>182</v>
      </c>
      <c r="D48" s="226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16CHALATENANGO</v>
      </c>
      <c r="M48" s="213">
        <v>16</v>
      </c>
      <c r="N48" s="212" t="s">
        <v>177</v>
      </c>
      <c r="O48" s="226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16SANTA ANA</v>
      </c>
      <c r="B49" s="214">
        <v>16</v>
      </c>
      <c r="C49" s="212" t="s">
        <v>173</v>
      </c>
      <c r="D49" s="226" t="s">
        <v>58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6" t="s">
        <v>59</v>
      </c>
      <c r="P49" s="218">
        <v>6.2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17TIENDONA</v>
      </c>
      <c r="B50" s="214">
        <v>17</v>
      </c>
      <c r="C50" s="212" t="s">
        <v>191</v>
      </c>
      <c r="D50" s="226" t="s">
        <v>59</v>
      </c>
      <c r="E50" s="218">
        <v>6.166666666666667</v>
      </c>
      <c r="F50" s="218">
        <v>6</v>
      </c>
      <c r="G50" s="218">
        <v>7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6" t="s">
        <v>59</v>
      </c>
      <c r="P50" s="218">
        <v>9.3333333333333339</v>
      </c>
      <c r="Q50" s="218">
        <v>9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17SAN MIGUEL</v>
      </c>
      <c r="B51" s="213">
        <v>17</v>
      </c>
      <c r="C51" s="212" t="s">
        <v>175</v>
      </c>
      <c r="D51" s="226" t="s">
        <v>59</v>
      </c>
      <c r="E51" s="218">
        <v>9.6666666666666661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17COJUTEPEQUE</v>
      </c>
      <c r="M51" s="213">
        <v>17</v>
      </c>
      <c r="N51" s="212" t="s">
        <v>180</v>
      </c>
      <c r="O51" s="226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17SENSUNTEPEQUE</v>
      </c>
      <c r="B52" s="213">
        <v>17</v>
      </c>
      <c r="C52" s="212" t="s">
        <v>182</v>
      </c>
      <c r="D52" s="226" t="s">
        <v>59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6" t="s">
        <v>60</v>
      </c>
      <c r="P52" s="218">
        <v>11</v>
      </c>
      <c r="Q52" s="218">
        <v>11</v>
      </c>
      <c r="R52" s="218">
        <v>11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18TIENDONA</v>
      </c>
      <c r="B53" s="213">
        <v>18</v>
      </c>
      <c r="C53" s="212" t="s">
        <v>191</v>
      </c>
      <c r="D53" s="226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6" t="s">
        <v>138</v>
      </c>
      <c r="P53" s="218">
        <v>7</v>
      </c>
      <c r="Q53" s="218">
        <v>5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18SANTA ANA</v>
      </c>
      <c r="B54" s="214">
        <v>18</v>
      </c>
      <c r="C54" s="212" t="s">
        <v>173</v>
      </c>
      <c r="D54" s="226" t="s">
        <v>60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6" t="s">
        <v>61</v>
      </c>
      <c r="P54" s="218">
        <v>23.25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18SENSUNTEPEQUE</v>
      </c>
      <c r="B55" s="214">
        <v>18</v>
      </c>
      <c r="C55" s="212" t="s">
        <v>182</v>
      </c>
      <c r="D55" s="226" t="s">
        <v>60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6" t="s">
        <v>61</v>
      </c>
      <c r="P55" s="218">
        <v>24</v>
      </c>
      <c r="Q55" s="218">
        <v>24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19TIENDONA</v>
      </c>
      <c r="B56" s="214">
        <v>19</v>
      </c>
      <c r="C56" s="212" t="s">
        <v>191</v>
      </c>
      <c r="D56" s="226" t="s">
        <v>138</v>
      </c>
      <c r="E56" s="218">
        <v>7.166666666666667</v>
      </c>
      <c r="F56" s="218">
        <v>6.5</v>
      </c>
      <c r="G56" s="218">
        <v>8</v>
      </c>
      <c r="H56" s="218"/>
      <c r="I56" s="218"/>
      <c r="J56" s="218"/>
      <c r="K56" s="55"/>
      <c r="L56" s="56" t="str">
        <f t="shared" si="0"/>
        <v>20CHALATENANGO</v>
      </c>
      <c r="M56" s="214">
        <v>20</v>
      </c>
      <c r="N56" s="212" t="s">
        <v>177</v>
      </c>
      <c r="O56" s="226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20TIENDONA</v>
      </c>
      <c r="B57" s="213">
        <v>20</v>
      </c>
      <c r="C57" s="212" t="s">
        <v>191</v>
      </c>
      <c r="D57" s="226" t="s">
        <v>61</v>
      </c>
      <c r="E57" s="218">
        <v>23.25</v>
      </c>
      <c r="F57" s="218">
        <v>23</v>
      </c>
      <c r="G57" s="218">
        <v>24</v>
      </c>
      <c r="H57" s="218"/>
      <c r="I57" s="218"/>
      <c r="J57" s="218"/>
      <c r="K57" s="55"/>
      <c r="L57" s="56" t="str">
        <f t="shared" si="0"/>
        <v>20COJUTEPEQUE</v>
      </c>
      <c r="M57" s="213">
        <v>20</v>
      </c>
      <c r="N57" s="212" t="s">
        <v>180</v>
      </c>
      <c r="O57" s="226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20SANTA ANA</v>
      </c>
      <c r="B58" s="213">
        <v>20</v>
      </c>
      <c r="C58" s="212" t="s">
        <v>173</v>
      </c>
      <c r="D58" s="226" t="s">
        <v>61</v>
      </c>
      <c r="E58" s="218">
        <v>25</v>
      </c>
      <c r="F58" s="218">
        <v>25</v>
      </c>
      <c r="G58" s="218">
        <v>25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6" t="s">
        <v>62</v>
      </c>
      <c r="P58" s="218">
        <v>21.25</v>
      </c>
      <c r="Q58" s="218">
        <v>21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20SAN MIGUEL</v>
      </c>
      <c r="B59" s="214">
        <v>20</v>
      </c>
      <c r="C59" s="212" t="s">
        <v>175</v>
      </c>
      <c r="D59" s="226" t="s">
        <v>61</v>
      </c>
      <c r="E59" s="218">
        <v>26.25</v>
      </c>
      <c r="F59" s="218">
        <v>25</v>
      </c>
      <c r="G59" s="218">
        <v>28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6" t="s">
        <v>266</v>
      </c>
      <c r="P59" s="218">
        <v>24.25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20SENSUNTEPEQUE</v>
      </c>
      <c r="B60" s="214">
        <v>20</v>
      </c>
      <c r="C60" s="212" t="s">
        <v>182</v>
      </c>
      <c r="D60" s="226" t="s">
        <v>61</v>
      </c>
      <c r="E60" s="218">
        <v>27</v>
      </c>
      <c r="F60" s="218">
        <v>27</v>
      </c>
      <c r="G60" s="218">
        <v>27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6" t="s">
        <v>266</v>
      </c>
      <c r="P60" s="218">
        <v>25.333333333333332</v>
      </c>
      <c r="Q60" s="218">
        <v>24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21TIENDONA</v>
      </c>
      <c r="B61" s="214">
        <v>21</v>
      </c>
      <c r="C61" s="212" t="s">
        <v>191</v>
      </c>
      <c r="D61" s="226" t="s">
        <v>62</v>
      </c>
      <c r="E61" s="218">
        <v>21.25</v>
      </c>
      <c r="F61" s="218">
        <v>21</v>
      </c>
      <c r="G61" s="218">
        <v>22</v>
      </c>
      <c r="H61" s="218"/>
      <c r="I61" s="218"/>
      <c r="J61" s="218"/>
      <c r="K61" s="55"/>
      <c r="L61" s="56" t="str">
        <f t="shared" si="0"/>
        <v>22CHALATENANGO</v>
      </c>
      <c r="M61" s="214">
        <v>22</v>
      </c>
      <c r="N61" s="212" t="s">
        <v>177</v>
      </c>
      <c r="O61" s="226" t="s">
        <v>266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21SANTA ANA</v>
      </c>
      <c r="B62" s="213">
        <v>21</v>
      </c>
      <c r="C62" s="212" t="s">
        <v>173</v>
      </c>
      <c r="D62" s="226" t="s">
        <v>62</v>
      </c>
      <c r="E62" s="218">
        <v>27</v>
      </c>
      <c r="F62" s="218">
        <v>27</v>
      </c>
      <c r="G62" s="218">
        <v>27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6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22TIENDONA</v>
      </c>
      <c r="B63" s="214">
        <v>22</v>
      </c>
      <c r="C63" s="212" t="s">
        <v>191</v>
      </c>
      <c r="D63" s="226" t="s">
        <v>266</v>
      </c>
      <c r="E63" s="218">
        <v>24.875</v>
      </c>
      <c r="F63" s="218">
        <v>24</v>
      </c>
      <c r="G63" s="218">
        <v>25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6" t="s">
        <v>64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22SANTA ANA</v>
      </c>
      <c r="B64" s="213">
        <v>22</v>
      </c>
      <c r="C64" s="212" t="s">
        <v>173</v>
      </c>
      <c r="D64" s="226" t="s">
        <v>266</v>
      </c>
      <c r="E64" s="218">
        <v>29</v>
      </c>
      <c r="F64" s="218">
        <v>28</v>
      </c>
      <c r="G64" s="218">
        <v>30</v>
      </c>
      <c r="H64" s="218"/>
      <c r="I64" s="218"/>
      <c r="J64" s="218"/>
      <c r="K64" s="55"/>
      <c r="L64" s="56" t="str">
        <f t="shared" si="0"/>
        <v>23COJUTEPEQUE</v>
      </c>
      <c r="M64" s="213">
        <v>23</v>
      </c>
      <c r="N64" s="212" t="s">
        <v>180</v>
      </c>
      <c r="O64" s="226" t="s">
        <v>64</v>
      </c>
      <c r="P64" s="218">
        <v>15</v>
      </c>
      <c r="Q64" s="218">
        <v>15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22SAN MIGUEL</v>
      </c>
      <c r="B65" s="214">
        <v>22</v>
      </c>
      <c r="C65" s="212" t="s">
        <v>175</v>
      </c>
      <c r="D65" s="226" t="s">
        <v>266</v>
      </c>
      <c r="E65" s="218">
        <v>25.666666666666668</v>
      </c>
      <c r="F65" s="218">
        <v>24</v>
      </c>
      <c r="G65" s="218">
        <v>28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6" t="s">
        <v>65</v>
      </c>
      <c r="P65" s="218">
        <v>29.333333333333332</v>
      </c>
      <c r="Q65" s="218">
        <v>28</v>
      </c>
      <c r="R65" s="218">
        <v>30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22SENSUNTEPEQUE</v>
      </c>
      <c r="B66" s="214">
        <v>22</v>
      </c>
      <c r="C66" s="212" t="s">
        <v>182</v>
      </c>
      <c r="D66" s="226" t="s">
        <v>266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24SAN MIGUEL</v>
      </c>
      <c r="M66" s="214">
        <v>24</v>
      </c>
      <c r="N66" s="212" t="s">
        <v>175</v>
      </c>
      <c r="O66" s="226" t="s">
        <v>65</v>
      </c>
      <c r="P66" s="218">
        <v>33</v>
      </c>
      <c r="Q66" s="218">
        <v>32</v>
      </c>
      <c r="R66" s="218">
        <v>34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23TIENDONA</v>
      </c>
      <c r="B67" s="214">
        <v>23</v>
      </c>
      <c r="C67" s="212" t="s">
        <v>191</v>
      </c>
      <c r="D67" s="226" t="s">
        <v>64</v>
      </c>
      <c r="E67" s="218">
        <v>10</v>
      </c>
      <c r="F67" s="218">
        <v>10</v>
      </c>
      <c r="G67" s="218">
        <v>10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26" t="s">
        <v>65</v>
      </c>
      <c r="P67" s="218">
        <v>32</v>
      </c>
      <c r="Q67" s="218">
        <v>32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23SAN MIGUEL</v>
      </c>
      <c r="B68" s="213">
        <v>23</v>
      </c>
      <c r="C68" s="212" t="s">
        <v>175</v>
      </c>
      <c r="D68" s="226" t="s">
        <v>64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24COJUTEPEQUE</v>
      </c>
      <c r="M68" s="213">
        <v>24</v>
      </c>
      <c r="N68" s="212" t="s">
        <v>180</v>
      </c>
      <c r="O68" s="226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23SENSUNTEPEQUE</v>
      </c>
      <c r="B69" s="214">
        <v>23</v>
      </c>
      <c r="C69" s="212" t="s">
        <v>182</v>
      </c>
      <c r="D69" s="226" t="s">
        <v>64</v>
      </c>
      <c r="E69" s="218">
        <v>12</v>
      </c>
      <c r="F69" s="218">
        <v>12</v>
      </c>
      <c r="G69" s="218">
        <v>12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6" t="s">
        <v>66</v>
      </c>
      <c r="P69" s="218">
        <v>12</v>
      </c>
      <c r="Q69" s="218">
        <v>12</v>
      </c>
      <c r="R69" s="218">
        <v>12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24TIENDONA</v>
      </c>
      <c r="B70" s="214">
        <v>24</v>
      </c>
      <c r="C70" s="212" t="s">
        <v>191</v>
      </c>
      <c r="D70" s="226" t="s">
        <v>65</v>
      </c>
      <c r="E70" s="218">
        <v>25</v>
      </c>
      <c r="F70" s="218">
        <v>25</v>
      </c>
      <c r="G70" s="218">
        <v>25</v>
      </c>
      <c r="H70" s="218"/>
      <c r="I70" s="218"/>
      <c r="J70" s="218"/>
      <c r="K70" s="55"/>
      <c r="L70" s="56" t="str">
        <f t="shared" si="0"/>
        <v>25SAN MIGUEL</v>
      </c>
      <c r="M70" s="214">
        <v>25</v>
      </c>
      <c r="N70" s="212" t="s">
        <v>175</v>
      </c>
      <c r="O70" s="226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24SANTA ANA</v>
      </c>
      <c r="B71" s="214">
        <v>24</v>
      </c>
      <c r="C71" s="212" t="s">
        <v>173</v>
      </c>
      <c r="D71" s="226" t="s">
        <v>65</v>
      </c>
      <c r="E71" s="218">
        <v>24.5</v>
      </c>
      <c r="F71" s="218">
        <v>24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26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24SAN MIGUEL</v>
      </c>
      <c r="B72" s="213">
        <v>24</v>
      </c>
      <c r="C72" s="212" t="s">
        <v>175</v>
      </c>
      <c r="D72" s="226" t="s">
        <v>65</v>
      </c>
      <c r="E72" s="218">
        <v>26.5</v>
      </c>
      <c r="F72" s="218">
        <v>25</v>
      </c>
      <c r="G72" s="218">
        <v>28</v>
      </c>
      <c r="H72" s="218"/>
      <c r="I72" s="218"/>
      <c r="J72" s="218"/>
      <c r="K72" s="55"/>
      <c r="L72" s="56" t="str">
        <f t="shared" si="6"/>
        <v>25COJUTEPEQUE</v>
      </c>
      <c r="M72" s="213">
        <v>25</v>
      </c>
      <c r="N72" s="212" t="s">
        <v>180</v>
      </c>
      <c r="O72" s="226" t="s">
        <v>66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24SENSUNTEPEQUE</v>
      </c>
      <c r="B73" s="214">
        <v>24</v>
      </c>
      <c r="C73" s="212" t="s">
        <v>182</v>
      </c>
      <c r="D73" s="226" t="s">
        <v>65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6" t="s">
        <v>67</v>
      </c>
      <c r="P73" s="218">
        <v>14</v>
      </c>
      <c r="Q73" s="218">
        <v>14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25TIENDONA</v>
      </c>
      <c r="B74" s="214">
        <v>25</v>
      </c>
      <c r="C74" s="212" t="s">
        <v>191</v>
      </c>
      <c r="D74" s="226" t="s">
        <v>66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26SAN MIGUEL</v>
      </c>
      <c r="M74" s="214">
        <v>26</v>
      </c>
      <c r="N74" s="212" t="s">
        <v>175</v>
      </c>
      <c r="O74" s="226" t="s">
        <v>67</v>
      </c>
      <c r="P74" s="218">
        <v>9.6666666666666661</v>
      </c>
      <c r="Q74" s="218">
        <v>9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25SANTA ANA</v>
      </c>
      <c r="B75" s="214">
        <v>25</v>
      </c>
      <c r="C75" s="212" t="s">
        <v>173</v>
      </c>
      <c r="D75" s="226" t="s">
        <v>66</v>
      </c>
      <c r="E75" s="218">
        <v>11.333333333333334</v>
      </c>
      <c r="F75" s="218">
        <v>10</v>
      </c>
      <c r="G75" s="218">
        <v>12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26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25SAN MIGUEL</v>
      </c>
      <c r="B76" s="213">
        <v>25</v>
      </c>
      <c r="C76" s="212" t="s">
        <v>175</v>
      </c>
      <c r="D76" s="226" t="s">
        <v>66</v>
      </c>
      <c r="E76" s="218">
        <v>16.5</v>
      </c>
      <c r="F76" s="218">
        <v>15</v>
      </c>
      <c r="G76" s="218">
        <v>18</v>
      </c>
      <c r="H76" s="218"/>
      <c r="I76" s="218"/>
      <c r="J76" s="218"/>
      <c r="K76" s="55"/>
      <c r="L76" s="56" t="str">
        <f t="shared" si="6"/>
        <v>26COJUTEPEQUE</v>
      </c>
      <c r="M76" s="213">
        <v>26</v>
      </c>
      <c r="N76" s="212" t="s">
        <v>180</v>
      </c>
      <c r="O76" s="226" t="s">
        <v>67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25SENSUNTEPEQUE</v>
      </c>
      <c r="B77" s="214">
        <v>25</v>
      </c>
      <c r="C77" s="212" t="s">
        <v>182</v>
      </c>
      <c r="D77" s="226" t="s">
        <v>66</v>
      </c>
      <c r="E77" s="218">
        <v>16.5</v>
      </c>
      <c r="F77" s="218">
        <v>15</v>
      </c>
      <c r="G77" s="218">
        <v>18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6" t="s">
        <v>68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26TIENDONA</v>
      </c>
      <c r="B78" s="214">
        <v>26</v>
      </c>
      <c r="C78" s="212" t="s">
        <v>191</v>
      </c>
      <c r="D78" s="226" t="s">
        <v>67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27SAN MIGUEL</v>
      </c>
      <c r="M78" s="214">
        <v>27</v>
      </c>
      <c r="N78" s="212" t="s">
        <v>175</v>
      </c>
      <c r="O78" s="226" t="s">
        <v>68</v>
      </c>
      <c r="P78" s="218">
        <v>12.333333333333334</v>
      </c>
      <c r="Q78" s="218">
        <v>11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26SANTA ANA</v>
      </c>
      <c r="B79" s="214">
        <v>26</v>
      </c>
      <c r="C79" s="212" t="s">
        <v>173</v>
      </c>
      <c r="D79" s="226" t="s">
        <v>67</v>
      </c>
      <c r="E79" s="218">
        <v>12.333333333333334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27CHALATENANGO</v>
      </c>
      <c r="M79" s="214">
        <v>27</v>
      </c>
      <c r="N79" s="212" t="s">
        <v>177</v>
      </c>
      <c r="O79" s="226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26SAN MIGUEL</v>
      </c>
      <c r="B80" s="213">
        <v>26</v>
      </c>
      <c r="C80" s="212" t="s">
        <v>175</v>
      </c>
      <c r="D80" s="226" t="s">
        <v>67</v>
      </c>
      <c r="E80" s="218">
        <v>10.666666666666666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27COJUTEPEQUE</v>
      </c>
      <c r="M80" s="213">
        <v>27</v>
      </c>
      <c r="N80" s="212" t="s">
        <v>180</v>
      </c>
      <c r="O80" s="226" t="s">
        <v>68</v>
      </c>
      <c r="P80" s="218">
        <v>14</v>
      </c>
      <c r="Q80" s="218">
        <v>14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26SENSUNTEPEQUE</v>
      </c>
      <c r="B81" s="213">
        <v>26</v>
      </c>
      <c r="C81" s="212" t="s">
        <v>182</v>
      </c>
      <c r="D81" s="226" t="s">
        <v>67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28TIENDONA</v>
      </c>
      <c r="M81" s="213">
        <v>28</v>
      </c>
      <c r="N81" s="212" t="s">
        <v>191</v>
      </c>
      <c r="O81" s="226" t="s">
        <v>69</v>
      </c>
      <c r="P81" s="218">
        <v>25</v>
      </c>
      <c r="Q81" s="218">
        <v>25</v>
      </c>
      <c r="R81" s="218">
        <v>25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27TIENDONA</v>
      </c>
      <c r="B82" s="214">
        <v>27</v>
      </c>
      <c r="C82" s="212" t="s">
        <v>191</v>
      </c>
      <c r="D82" s="226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6" t="s">
        <v>70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27SANTA ANA</v>
      </c>
      <c r="B83" s="214">
        <v>27</v>
      </c>
      <c r="C83" s="212" t="s">
        <v>173</v>
      </c>
      <c r="D83" s="226" t="s">
        <v>68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29SAN MIGUEL</v>
      </c>
      <c r="M83" s="214">
        <v>29</v>
      </c>
      <c r="N83" s="212" t="s">
        <v>175</v>
      </c>
      <c r="O83" s="226" t="s">
        <v>70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27SAN MIGUEL</v>
      </c>
      <c r="B84" s="213">
        <v>27</v>
      </c>
      <c r="C84" s="212" t="s">
        <v>175</v>
      </c>
      <c r="D84" s="226" t="s">
        <v>68</v>
      </c>
      <c r="E84" s="218">
        <v>10.666666666666666</v>
      </c>
      <c r="F84" s="218">
        <v>10</v>
      </c>
      <c r="G84" s="218">
        <v>12</v>
      </c>
      <c r="H84" s="218"/>
      <c r="I84" s="218"/>
      <c r="J84" s="218"/>
      <c r="K84" s="55"/>
      <c r="L84" s="56" t="str">
        <f t="shared" si="6"/>
        <v>29COJUTEPEQUE</v>
      </c>
      <c r="M84" s="213">
        <v>29</v>
      </c>
      <c r="N84" s="212" t="s">
        <v>180</v>
      </c>
      <c r="O84" s="226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27SENSUNTEPEQUE</v>
      </c>
      <c r="B85" s="214">
        <v>27</v>
      </c>
      <c r="C85" s="212" t="s">
        <v>182</v>
      </c>
      <c r="D85" s="226" t="s">
        <v>68</v>
      </c>
      <c r="E85" s="218">
        <v>15</v>
      </c>
      <c r="F85" s="218">
        <v>15</v>
      </c>
      <c r="G85" s="218">
        <v>15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6" t="s">
        <v>70</v>
      </c>
      <c r="P85" s="218">
        <v>50</v>
      </c>
      <c r="Q85" s="218">
        <v>50</v>
      </c>
      <c r="R85" s="218">
        <v>50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28TIENDONA</v>
      </c>
      <c r="B86" s="213">
        <v>28</v>
      </c>
      <c r="C86" s="212" t="s">
        <v>191</v>
      </c>
      <c r="D86" s="226" t="s">
        <v>69</v>
      </c>
      <c r="E86" s="218">
        <v>25</v>
      </c>
      <c r="F86" s="218">
        <v>25</v>
      </c>
      <c r="G86" s="218">
        <v>25</v>
      </c>
      <c r="H86" s="218"/>
      <c r="I86" s="218"/>
      <c r="J86" s="218"/>
      <c r="K86" s="55"/>
      <c r="L86" s="56" t="str">
        <f t="shared" si="6"/>
        <v>30SAN MIGUEL</v>
      </c>
      <c r="M86" s="213">
        <v>30</v>
      </c>
      <c r="N86" s="212" t="s">
        <v>175</v>
      </c>
      <c r="O86" s="226" t="s">
        <v>70</v>
      </c>
      <c r="P86" s="218">
        <v>40</v>
      </c>
      <c r="Q86" s="218">
        <v>40</v>
      </c>
      <c r="R86" s="218">
        <v>40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28SENSUNTEPEQUE</v>
      </c>
      <c r="B87" s="214">
        <v>28</v>
      </c>
      <c r="C87" s="212" t="s">
        <v>182</v>
      </c>
      <c r="D87" s="226" t="s">
        <v>69</v>
      </c>
      <c r="E87" s="218">
        <v>32</v>
      </c>
      <c r="F87" s="218">
        <v>32</v>
      </c>
      <c r="G87" s="218">
        <v>32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6" t="s">
        <v>71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29TIENDONA</v>
      </c>
      <c r="B88" s="214">
        <v>29</v>
      </c>
      <c r="C88" s="212" t="s">
        <v>191</v>
      </c>
      <c r="D88" s="226" t="s">
        <v>70</v>
      </c>
      <c r="E88" s="218">
        <v>20.666666666666668</v>
      </c>
      <c r="F88" s="218">
        <v>20</v>
      </c>
      <c r="G88" s="218">
        <v>22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26" t="s">
        <v>71</v>
      </c>
      <c r="P88" s="218">
        <v>13</v>
      </c>
      <c r="Q88" s="218">
        <v>12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29SAN MIGUEL</v>
      </c>
      <c r="B89" s="213">
        <v>29</v>
      </c>
      <c r="C89" s="212" t="s">
        <v>175</v>
      </c>
      <c r="D89" s="226" t="s">
        <v>70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31CHALATENANGO</v>
      </c>
      <c r="M89" s="213">
        <v>31</v>
      </c>
      <c r="N89" s="212" t="s">
        <v>177</v>
      </c>
      <c r="O89" s="226" t="s">
        <v>71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29SENSUNTEPEQUE</v>
      </c>
      <c r="B90" s="213">
        <v>29</v>
      </c>
      <c r="C90" s="212" t="s">
        <v>182</v>
      </c>
      <c r="D90" s="226" t="s">
        <v>70</v>
      </c>
      <c r="E90" s="218">
        <v>22</v>
      </c>
      <c r="F90" s="218">
        <v>22</v>
      </c>
      <c r="G90" s="218">
        <v>22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6" t="s">
        <v>72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30TIENDONA</v>
      </c>
      <c r="B91" s="214">
        <v>30</v>
      </c>
      <c r="C91" s="212" t="s">
        <v>191</v>
      </c>
      <c r="D91" s="226" t="s">
        <v>70</v>
      </c>
      <c r="E91" s="218">
        <v>50</v>
      </c>
      <c r="F91" s="218">
        <v>50</v>
      </c>
      <c r="G91" s="218">
        <v>50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6" t="s">
        <v>73</v>
      </c>
      <c r="P91" s="218">
        <v>25</v>
      </c>
      <c r="Q91" s="218">
        <v>25</v>
      </c>
      <c r="R91" s="218">
        <v>25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30SAN MIGUEL</v>
      </c>
      <c r="B92" s="213">
        <v>30</v>
      </c>
      <c r="C92" s="212" t="s">
        <v>175</v>
      </c>
      <c r="D92" s="226" t="s">
        <v>70</v>
      </c>
      <c r="E92" s="218">
        <v>40</v>
      </c>
      <c r="F92" s="218">
        <v>40</v>
      </c>
      <c r="G92" s="218">
        <v>40</v>
      </c>
      <c r="H92" s="218"/>
      <c r="I92" s="218"/>
      <c r="J92" s="218"/>
      <c r="K92" s="55"/>
      <c r="L92" s="56" t="str">
        <f t="shared" si="6"/>
        <v>33SAN MIGUEL</v>
      </c>
      <c r="M92" s="213">
        <v>33</v>
      </c>
      <c r="N92" s="212" t="s">
        <v>175</v>
      </c>
      <c r="O92" s="226" t="s">
        <v>73</v>
      </c>
      <c r="P92" s="218">
        <v>17.666666666666668</v>
      </c>
      <c r="Q92" s="218">
        <v>17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31TIENDONA</v>
      </c>
      <c r="B93" s="214">
        <v>31</v>
      </c>
      <c r="C93" s="212" t="s">
        <v>191</v>
      </c>
      <c r="D93" s="226" t="s">
        <v>71</v>
      </c>
      <c r="E93" s="218">
        <v>19.5</v>
      </c>
      <c r="F93" s="218">
        <v>19</v>
      </c>
      <c r="G93" s="218">
        <v>20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6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31SAN MIGUEL</v>
      </c>
      <c r="B94" s="214">
        <v>31</v>
      </c>
      <c r="C94" s="212" t="s">
        <v>175</v>
      </c>
      <c r="D94" s="226" t="s">
        <v>71</v>
      </c>
      <c r="E94" s="218">
        <v>14.333333333333334</v>
      </c>
      <c r="F94" s="218">
        <v>12</v>
      </c>
      <c r="G94" s="218">
        <v>16</v>
      </c>
      <c r="H94" s="218"/>
      <c r="I94" s="218"/>
      <c r="J94" s="218"/>
      <c r="K94" s="55"/>
      <c r="L94" s="56" t="str">
        <f t="shared" si="6"/>
        <v>34SAN MIGUEL</v>
      </c>
      <c r="M94" s="214">
        <v>34</v>
      </c>
      <c r="N94" s="212" t="s">
        <v>175</v>
      </c>
      <c r="O94" s="226" t="s">
        <v>74</v>
      </c>
      <c r="P94" s="218">
        <v>10.666666666666666</v>
      </c>
      <c r="Q94" s="218">
        <v>10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31SENSUNTEPEQUE</v>
      </c>
      <c r="B95" s="214">
        <v>31</v>
      </c>
      <c r="C95" s="212" t="s">
        <v>182</v>
      </c>
      <c r="D95" s="226" t="s">
        <v>71</v>
      </c>
      <c r="E95" s="218">
        <v>20</v>
      </c>
      <c r="F95" s="218">
        <v>20</v>
      </c>
      <c r="G95" s="218">
        <v>20</v>
      </c>
      <c r="H95" s="218"/>
      <c r="I95" s="218"/>
      <c r="J95" s="218"/>
      <c r="K95" s="55"/>
      <c r="L95" s="56" t="str">
        <f t="shared" si="6"/>
        <v>34CHALATENANGO</v>
      </c>
      <c r="M95" s="214">
        <v>34</v>
      </c>
      <c r="N95" s="212" t="s">
        <v>177</v>
      </c>
      <c r="O95" s="226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32TIENDONA</v>
      </c>
      <c r="B96" s="213">
        <v>32</v>
      </c>
      <c r="C96" s="212" t="s">
        <v>191</v>
      </c>
      <c r="D96" s="226" t="s">
        <v>72</v>
      </c>
      <c r="E96" s="218">
        <v>17.666666666666668</v>
      </c>
      <c r="F96" s="218">
        <v>17</v>
      </c>
      <c r="G96" s="218">
        <v>18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26" t="s">
        <v>74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32SENSUNTEPEQUE</v>
      </c>
      <c r="B97" s="213">
        <v>32</v>
      </c>
      <c r="C97" s="212" t="s">
        <v>182</v>
      </c>
      <c r="D97" s="226" t="s">
        <v>72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6" t="s">
        <v>139</v>
      </c>
      <c r="P97" s="218">
        <v>60</v>
      </c>
      <c r="Q97" s="218">
        <v>60</v>
      </c>
      <c r="R97" s="218">
        <v>60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33TIENDONA</v>
      </c>
      <c r="B98" s="214">
        <v>33</v>
      </c>
      <c r="C98" s="212" t="s">
        <v>191</v>
      </c>
      <c r="D98" s="226" t="s">
        <v>73</v>
      </c>
      <c r="E98" s="218">
        <v>25</v>
      </c>
      <c r="F98" s="218">
        <v>25</v>
      </c>
      <c r="G98" s="218">
        <v>25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6" t="s">
        <v>75</v>
      </c>
      <c r="P98" s="218">
        <v>80</v>
      </c>
      <c r="Q98" s="218">
        <v>80</v>
      </c>
      <c r="R98" s="218">
        <v>80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33SANTA ANA</v>
      </c>
      <c r="B99" s="213">
        <v>33</v>
      </c>
      <c r="C99" s="212" t="s">
        <v>173</v>
      </c>
      <c r="D99" s="226" t="s">
        <v>73</v>
      </c>
      <c r="E99" s="218">
        <v>23</v>
      </c>
      <c r="F99" s="218">
        <v>22</v>
      </c>
      <c r="G99" s="218">
        <v>24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26" t="s">
        <v>75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33SAN MIGUEL</v>
      </c>
      <c r="B100" s="214">
        <v>33</v>
      </c>
      <c r="C100" s="212" t="s">
        <v>175</v>
      </c>
      <c r="D100" s="226" t="s">
        <v>73</v>
      </c>
      <c r="E100" s="218">
        <v>19.333333333333332</v>
      </c>
      <c r="F100" s="218">
        <v>18</v>
      </c>
      <c r="G100" s="218">
        <v>20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26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34TIENDONA</v>
      </c>
      <c r="B101" s="213">
        <v>34</v>
      </c>
      <c r="C101" s="212" t="s">
        <v>191</v>
      </c>
      <c r="D101" s="226" t="s">
        <v>74</v>
      </c>
      <c r="E101" s="218">
        <v>8.5714285714285712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38SAN MIGUEL</v>
      </c>
      <c r="M101" s="213">
        <v>38</v>
      </c>
      <c r="N101" s="212" t="s">
        <v>175</v>
      </c>
      <c r="O101" s="226" t="s">
        <v>76</v>
      </c>
      <c r="P101" s="218">
        <v>41.666666666666664</v>
      </c>
      <c r="Q101" s="218">
        <v>40</v>
      </c>
      <c r="R101" s="218">
        <v>45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34SANTA ANA</v>
      </c>
      <c r="B102" s="213">
        <v>34</v>
      </c>
      <c r="C102" s="212" t="s">
        <v>173</v>
      </c>
      <c r="D102" s="226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39TIENDONA</v>
      </c>
      <c r="M102" s="213">
        <v>39</v>
      </c>
      <c r="N102" s="212" t="s">
        <v>191</v>
      </c>
      <c r="O102" s="226" t="s">
        <v>77</v>
      </c>
      <c r="P102" s="218">
        <v>29</v>
      </c>
      <c r="Q102" s="218">
        <v>29</v>
      </c>
      <c r="R102" s="218">
        <v>29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34SAN MIGUEL</v>
      </c>
      <c r="B103" s="214">
        <v>34</v>
      </c>
      <c r="C103" s="212" t="s">
        <v>175</v>
      </c>
      <c r="D103" s="226" t="s">
        <v>74</v>
      </c>
      <c r="E103" s="218">
        <v>9.3333333333333339</v>
      </c>
      <c r="F103" s="218">
        <v>8</v>
      </c>
      <c r="G103" s="218">
        <v>10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6" t="s">
        <v>78</v>
      </c>
      <c r="P103" s="218">
        <v>32</v>
      </c>
      <c r="Q103" s="218">
        <v>32</v>
      </c>
      <c r="R103" s="218">
        <v>32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34SENSUNTEPEQUE</v>
      </c>
      <c r="B104" s="214">
        <v>34</v>
      </c>
      <c r="C104" s="212" t="s">
        <v>182</v>
      </c>
      <c r="D104" s="226" t="s">
        <v>74</v>
      </c>
      <c r="E104" s="218">
        <v>11.5</v>
      </c>
      <c r="F104" s="218">
        <v>11</v>
      </c>
      <c r="G104" s="218">
        <v>12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6" t="s">
        <v>78</v>
      </c>
      <c r="P104" s="218">
        <v>32.333333333333336</v>
      </c>
      <c r="Q104" s="218">
        <v>32</v>
      </c>
      <c r="R104" s="218">
        <v>33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35SAN MIGUEL</v>
      </c>
      <c r="B105" s="214">
        <v>35</v>
      </c>
      <c r="C105" s="212" t="s">
        <v>175</v>
      </c>
      <c r="D105" s="226" t="s">
        <v>291</v>
      </c>
      <c r="E105" s="218">
        <v>11</v>
      </c>
      <c r="F105" s="218">
        <v>11</v>
      </c>
      <c r="G105" s="218">
        <v>11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26" t="s">
        <v>78</v>
      </c>
      <c r="P105" s="218">
        <v>32</v>
      </c>
      <c r="Q105" s="218">
        <v>32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36TIENDONA</v>
      </c>
      <c r="B106" s="213">
        <v>36</v>
      </c>
      <c r="C106" s="212" t="s">
        <v>191</v>
      </c>
      <c r="D106" s="226" t="s">
        <v>139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26" t="s">
        <v>78</v>
      </c>
      <c r="P106" s="218">
        <v>33</v>
      </c>
      <c r="Q106" s="218">
        <v>33</v>
      </c>
      <c r="R106" s="218">
        <v>33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37TIENDONA</v>
      </c>
      <c r="B107" s="213">
        <v>37</v>
      </c>
      <c r="C107" s="212" t="s">
        <v>191</v>
      </c>
      <c r="D107" s="226" t="s">
        <v>75</v>
      </c>
      <c r="E107" s="218">
        <v>75</v>
      </c>
      <c r="F107" s="218">
        <v>75</v>
      </c>
      <c r="G107" s="218">
        <v>75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6" t="s">
        <v>79</v>
      </c>
      <c r="P107" s="218">
        <v>30</v>
      </c>
      <c r="Q107" s="218">
        <v>30</v>
      </c>
      <c r="R107" s="218">
        <v>30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37SAN MIGUEL</v>
      </c>
      <c r="B108" s="214">
        <v>37</v>
      </c>
      <c r="C108" s="212" t="s">
        <v>175</v>
      </c>
      <c r="D108" s="226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6" t="s">
        <v>80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37SENSUNTEPEQUE</v>
      </c>
      <c r="B109" s="214">
        <v>37</v>
      </c>
      <c r="C109" s="212" t="s">
        <v>182</v>
      </c>
      <c r="D109" s="226" t="s">
        <v>75</v>
      </c>
      <c r="E109" s="218">
        <v>90</v>
      </c>
      <c r="F109" s="218">
        <v>90</v>
      </c>
      <c r="G109" s="218">
        <v>90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6" t="s">
        <v>80</v>
      </c>
      <c r="P109" s="218">
        <v>15</v>
      </c>
      <c r="Q109" s="218">
        <v>14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38TIENDONA</v>
      </c>
      <c r="B110" s="213">
        <v>38</v>
      </c>
      <c r="C110" s="212" t="s">
        <v>191</v>
      </c>
      <c r="D110" s="226" t="s">
        <v>76</v>
      </c>
      <c r="E110" s="218">
        <v>50</v>
      </c>
      <c r="F110" s="218">
        <v>50</v>
      </c>
      <c r="G110" s="218">
        <v>50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26" t="s">
        <v>80</v>
      </c>
      <c r="P110" s="218">
        <v>23</v>
      </c>
      <c r="Q110" s="218">
        <v>23</v>
      </c>
      <c r="R110" s="218">
        <v>23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38SAN MIGUEL</v>
      </c>
      <c r="B111" s="213">
        <v>38</v>
      </c>
      <c r="C111" s="212" t="s">
        <v>175</v>
      </c>
      <c r="D111" s="226" t="s">
        <v>76</v>
      </c>
      <c r="E111" s="218">
        <v>49</v>
      </c>
      <c r="F111" s="218">
        <v>48</v>
      </c>
      <c r="G111" s="218">
        <v>50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6" t="s">
        <v>81</v>
      </c>
      <c r="P111" s="218">
        <v>10</v>
      </c>
      <c r="Q111" s="218">
        <v>10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39TIENDONA</v>
      </c>
      <c r="B112" s="214">
        <v>39</v>
      </c>
      <c r="C112" s="212" t="s">
        <v>191</v>
      </c>
      <c r="D112" s="226" t="s">
        <v>77</v>
      </c>
      <c r="E112" s="218">
        <v>29.666666666666668</v>
      </c>
      <c r="F112" s="218">
        <v>29</v>
      </c>
      <c r="G112" s="218">
        <v>30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6" t="s">
        <v>82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40TIENDONA</v>
      </c>
      <c r="B113" s="213">
        <v>40</v>
      </c>
      <c r="C113" s="212" t="s">
        <v>191</v>
      </c>
      <c r="D113" s="226" t="s">
        <v>78</v>
      </c>
      <c r="E113" s="218">
        <v>35</v>
      </c>
      <c r="F113" s="218">
        <v>35</v>
      </c>
      <c r="G113" s="218">
        <v>35</v>
      </c>
      <c r="H113" s="218"/>
      <c r="I113" s="218"/>
      <c r="J113" s="218"/>
      <c r="K113" s="55"/>
      <c r="L113" s="56" t="str">
        <f t="shared" si="6"/>
        <v>44SAN MIGUEL</v>
      </c>
      <c r="M113" s="213">
        <v>44</v>
      </c>
      <c r="N113" s="212" t="s">
        <v>175</v>
      </c>
      <c r="O113" s="226" t="s">
        <v>82</v>
      </c>
      <c r="P113" s="218">
        <v>12</v>
      </c>
      <c r="Q113" s="218">
        <v>12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40SANTA ANA</v>
      </c>
      <c r="B114" s="214">
        <v>40</v>
      </c>
      <c r="C114" s="212" t="s">
        <v>173</v>
      </c>
      <c r="D114" s="226" t="s">
        <v>78</v>
      </c>
      <c r="E114" s="218">
        <v>32.666666666666664</v>
      </c>
      <c r="F114" s="218">
        <v>32</v>
      </c>
      <c r="G114" s="218">
        <v>34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6" t="s">
        <v>83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40SAN MIGUEL</v>
      </c>
      <c r="B115" s="214">
        <v>40</v>
      </c>
      <c r="C115" s="212" t="s">
        <v>175</v>
      </c>
      <c r="D115" s="226" t="s">
        <v>78</v>
      </c>
      <c r="E115" s="218">
        <v>33.5</v>
      </c>
      <c r="F115" s="218">
        <v>32</v>
      </c>
      <c r="G115" s="218">
        <v>34</v>
      </c>
      <c r="H115" s="218"/>
      <c r="I115" s="218"/>
      <c r="J115" s="218"/>
      <c r="K115" s="55"/>
      <c r="L115" s="56" t="str">
        <f t="shared" si="6"/>
        <v>45SAN MIGUEL</v>
      </c>
      <c r="M115" s="214">
        <v>45</v>
      </c>
      <c r="N115" s="212" t="s">
        <v>175</v>
      </c>
      <c r="O115" s="226" t="s">
        <v>83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40SENSUNTEPEQUE</v>
      </c>
      <c r="B116" s="213">
        <v>40</v>
      </c>
      <c r="C116" s="212" t="s">
        <v>182</v>
      </c>
      <c r="D116" s="226" t="s">
        <v>78</v>
      </c>
      <c r="E116" s="218">
        <v>36</v>
      </c>
      <c r="F116" s="218">
        <v>36</v>
      </c>
      <c r="G116" s="218">
        <v>36</v>
      </c>
      <c r="H116" s="218"/>
      <c r="I116" s="218"/>
      <c r="J116" s="218"/>
      <c r="K116" s="55"/>
      <c r="L116" s="56" t="str">
        <f t="shared" si="6"/>
        <v>45COJUTEPEQUE</v>
      </c>
      <c r="M116" s="213">
        <v>45</v>
      </c>
      <c r="N116" s="212" t="s">
        <v>180</v>
      </c>
      <c r="O116" s="226" t="s">
        <v>83</v>
      </c>
      <c r="P116" s="218">
        <v>6</v>
      </c>
      <c r="Q116" s="218">
        <v>6</v>
      </c>
      <c r="R116" s="218">
        <v>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41TIENDONA</v>
      </c>
      <c r="B117" s="214">
        <v>41</v>
      </c>
      <c r="C117" s="212" t="s">
        <v>191</v>
      </c>
      <c r="D117" s="226" t="s">
        <v>79</v>
      </c>
      <c r="E117" s="218">
        <v>33</v>
      </c>
      <c r="F117" s="218">
        <v>33</v>
      </c>
      <c r="G117" s="218">
        <v>33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6" t="s">
        <v>84</v>
      </c>
      <c r="P117" s="218">
        <v>7.5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42TIENDONA</v>
      </c>
      <c r="B118" s="214">
        <v>42</v>
      </c>
      <c r="C118" s="212" t="s">
        <v>191</v>
      </c>
      <c r="D118" s="226" t="s">
        <v>80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6" t="s">
        <v>84</v>
      </c>
      <c r="P118" s="218">
        <v>9</v>
      </c>
      <c r="Q118" s="218">
        <v>9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42SAN MIGUEL</v>
      </c>
      <c r="B119" s="213">
        <v>42</v>
      </c>
      <c r="C119" s="212" t="s">
        <v>175</v>
      </c>
      <c r="D119" s="226" t="s">
        <v>80</v>
      </c>
      <c r="E119" s="218">
        <v>13.75</v>
      </c>
      <c r="F119" s="218">
        <v>12</v>
      </c>
      <c r="G119" s="218">
        <v>15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6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42SENSUNTEPEQUE</v>
      </c>
      <c r="B120" s="213">
        <v>42</v>
      </c>
      <c r="C120" s="212" t="s">
        <v>182</v>
      </c>
      <c r="D120" s="226" t="s">
        <v>80</v>
      </c>
      <c r="E120" s="218">
        <v>25</v>
      </c>
      <c r="F120" s="218">
        <v>25</v>
      </c>
      <c r="G120" s="218">
        <v>25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6" t="s">
        <v>85</v>
      </c>
      <c r="P120" s="218">
        <v>19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43TIENDONA</v>
      </c>
      <c r="B121" s="213">
        <v>43</v>
      </c>
      <c r="C121" s="212" t="s">
        <v>191</v>
      </c>
      <c r="D121" s="226" t="s">
        <v>81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6" t="s">
        <v>86</v>
      </c>
      <c r="P121" s="218">
        <v>120</v>
      </c>
      <c r="Q121" s="218">
        <v>120</v>
      </c>
      <c r="R121" s="218">
        <v>120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44TIENDONA</v>
      </c>
      <c r="B122" s="214">
        <v>44</v>
      </c>
      <c r="C122" s="212" t="s">
        <v>191</v>
      </c>
      <c r="D122" s="226" t="s">
        <v>82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6" t="s">
        <v>86</v>
      </c>
      <c r="P122" s="218">
        <v>13</v>
      </c>
      <c r="Q122" s="218">
        <v>12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45TIENDONA</v>
      </c>
      <c r="B123" s="214">
        <v>45</v>
      </c>
      <c r="C123" s="212" t="s">
        <v>191</v>
      </c>
      <c r="D123" s="226" t="s">
        <v>83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6" t="s">
        <v>86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45SAN MIGUEL</v>
      </c>
      <c r="B124" s="214">
        <v>45</v>
      </c>
      <c r="C124" s="212" t="s">
        <v>175</v>
      </c>
      <c r="D124" s="226" t="s">
        <v>83</v>
      </c>
      <c r="E124" s="218">
        <v>18</v>
      </c>
      <c r="F124" s="218">
        <v>18</v>
      </c>
      <c r="G124" s="218">
        <v>18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6" t="s">
        <v>86</v>
      </c>
      <c r="P124" s="218">
        <v>15</v>
      </c>
      <c r="Q124" s="218">
        <v>15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45SENSUNTEPEQUE</v>
      </c>
      <c r="B125" s="213">
        <v>45</v>
      </c>
      <c r="C125" s="212" t="s">
        <v>182</v>
      </c>
      <c r="D125" s="226" t="s">
        <v>83</v>
      </c>
      <c r="E125" s="218">
        <v>9</v>
      </c>
      <c r="F125" s="218">
        <v>9</v>
      </c>
      <c r="G125" s="218">
        <v>9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6" t="s">
        <v>86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46TIENDONA</v>
      </c>
      <c r="B126" s="213">
        <v>46</v>
      </c>
      <c r="C126" s="212" t="s">
        <v>191</v>
      </c>
      <c r="D126" s="226" t="s">
        <v>84</v>
      </c>
      <c r="E126" s="218">
        <v>7.4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6" t="s">
        <v>87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46SAN MIGUEL</v>
      </c>
      <c r="B127" s="213">
        <v>46</v>
      </c>
      <c r="C127" s="212" t="s">
        <v>175</v>
      </c>
      <c r="D127" s="226" t="s">
        <v>84</v>
      </c>
      <c r="E127" s="218">
        <v>9</v>
      </c>
      <c r="F127" s="218">
        <v>9</v>
      </c>
      <c r="G127" s="218">
        <v>9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6" t="s">
        <v>87</v>
      </c>
      <c r="P127" s="218">
        <v>11</v>
      </c>
      <c r="Q127" s="218">
        <v>10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47TIENDONA</v>
      </c>
      <c r="B128" s="213">
        <v>47</v>
      </c>
      <c r="C128" s="212" t="s">
        <v>191</v>
      </c>
      <c r="D128" s="226" t="s">
        <v>85</v>
      </c>
      <c r="E128" s="218">
        <v>18.666666666666668</v>
      </c>
      <c r="F128" s="218">
        <v>18</v>
      </c>
      <c r="G128" s="218">
        <v>20</v>
      </c>
      <c r="H128" s="218"/>
      <c r="I128" s="218"/>
      <c r="J128" s="218"/>
      <c r="K128" s="55"/>
      <c r="L128" s="56" t="str">
        <f t="shared" si="6"/>
        <v>52SAN MIGUEL</v>
      </c>
      <c r="M128" s="213">
        <v>52</v>
      </c>
      <c r="N128" s="212" t="s">
        <v>175</v>
      </c>
      <c r="O128" s="226" t="s">
        <v>88</v>
      </c>
      <c r="P128" s="218">
        <v>155</v>
      </c>
      <c r="Q128" s="218">
        <v>150</v>
      </c>
      <c r="R128" s="218">
        <v>160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48TIENDONA</v>
      </c>
      <c r="B129" s="213">
        <v>48</v>
      </c>
      <c r="C129" s="212" t="s">
        <v>191</v>
      </c>
      <c r="D129" s="226" t="s">
        <v>86</v>
      </c>
      <c r="E129" s="218">
        <v>120</v>
      </c>
      <c r="F129" s="218">
        <v>120</v>
      </c>
      <c r="G129" s="218">
        <v>120</v>
      </c>
      <c r="H129" s="218"/>
      <c r="I129" s="218"/>
      <c r="J129" s="218"/>
      <c r="K129" s="55"/>
      <c r="L129" s="56" t="str">
        <f t="shared" si="6"/>
        <v>53SAN MIGUEL</v>
      </c>
      <c r="M129" s="213">
        <v>53</v>
      </c>
      <c r="N129" s="212" t="s">
        <v>175</v>
      </c>
      <c r="O129" s="226" t="s">
        <v>89</v>
      </c>
      <c r="P129" s="218">
        <v>112.5</v>
      </c>
      <c r="Q129" s="218">
        <v>100</v>
      </c>
      <c r="R129" s="218">
        <v>125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49TIENDONA</v>
      </c>
      <c r="B130" s="214">
        <v>49</v>
      </c>
      <c r="C130" s="212" t="s">
        <v>191</v>
      </c>
      <c r="D130" s="226" t="s">
        <v>86</v>
      </c>
      <c r="E130" s="218">
        <v>13.5</v>
      </c>
      <c r="F130" s="218">
        <v>13</v>
      </c>
      <c r="G130" s="218">
        <v>14</v>
      </c>
      <c r="H130" s="218"/>
      <c r="I130" s="218"/>
      <c r="J130" s="218"/>
      <c r="K130" s="55"/>
      <c r="L130" s="56" t="str">
        <f t="shared" si="6"/>
        <v>54TIENDONA</v>
      </c>
      <c r="M130" s="214">
        <v>54</v>
      </c>
      <c r="N130" s="212" t="s">
        <v>191</v>
      </c>
      <c r="O130" s="226" t="s">
        <v>90</v>
      </c>
      <c r="P130" s="218">
        <v>9.4166666666666661</v>
      </c>
      <c r="Q130" s="218">
        <v>8</v>
      </c>
      <c r="R130" s="218">
        <v>11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49SANTA ANA</v>
      </c>
      <c r="B131" s="213">
        <v>49</v>
      </c>
      <c r="C131" s="212" t="s">
        <v>173</v>
      </c>
      <c r="D131" s="226" t="s">
        <v>86</v>
      </c>
      <c r="E131" s="218">
        <v>15.333333333333334</v>
      </c>
      <c r="F131" s="218">
        <v>15</v>
      </c>
      <c r="G131" s="218">
        <v>16</v>
      </c>
      <c r="H131" s="218"/>
      <c r="I131" s="218"/>
      <c r="J131" s="218"/>
      <c r="K131" s="55"/>
      <c r="L131" s="56" t="str">
        <f t="shared" si="6"/>
        <v>54COJUTEPEQUE</v>
      </c>
      <c r="M131" s="213">
        <v>54</v>
      </c>
      <c r="N131" s="212" t="s">
        <v>180</v>
      </c>
      <c r="O131" s="226" t="s">
        <v>90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49SAN MIGUEL</v>
      </c>
      <c r="B132" s="214">
        <v>49</v>
      </c>
      <c r="C132" s="212" t="s">
        <v>175</v>
      </c>
      <c r="D132" s="226" t="s">
        <v>86</v>
      </c>
      <c r="E132" s="218">
        <v>13.666666666666666</v>
      </c>
      <c r="F132" s="218">
        <v>13</v>
      </c>
      <c r="G132" s="218">
        <v>14</v>
      </c>
      <c r="H132" s="218"/>
      <c r="I132" s="218"/>
      <c r="J132" s="218"/>
      <c r="K132" s="55"/>
      <c r="L132" s="56" t="str">
        <f t="shared" si="6"/>
        <v>56TIENDONA</v>
      </c>
      <c r="M132" s="214">
        <v>56</v>
      </c>
      <c r="N132" s="212" t="s">
        <v>191</v>
      </c>
      <c r="O132" s="226" t="s">
        <v>91</v>
      </c>
      <c r="P132" s="218">
        <v>11.416666666666666</v>
      </c>
      <c r="Q132" s="218">
        <v>10</v>
      </c>
      <c r="R132" s="218">
        <v>13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49SENSUNTEPEQUE</v>
      </c>
      <c r="B133" s="214">
        <v>49</v>
      </c>
      <c r="C133" s="212" t="s">
        <v>182</v>
      </c>
      <c r="D133" s="226" t="s">
        <v>86</v>
      </c>
      <c r="E133" s="218">
        <v>16.5</v>
      </c>
      <c r="F133" s="218">
        <v>16</v>
      </c>
      <c r="G133" s="218">
        <v>17</v>
      </c>
      <c r="H133" s="218"/>
      <c r="I133" s="218"/>
      <c r="J133" s="218"/>
      <c r="K133" s="55"/>
      <c r="L133" s="56" t="str">
        <f t="shared" si="6"/>
        <v>56SAN MIGUEL</v>
      </c>
      <c r="M133" s="214">
        <v>56</v>
      </c>
      <c r="N133" s="212" t="s">
        <v>175</v>
      </c>
      <c r="O133" s="226" t="s">
        <v>91</v>
      </c>
      <c r="P133" s="218">
        <v>16.333333333333332</v>
      </c>
      <c r="Q133" s="218">
        <v>16</v>
      </c>
      <c r="R133" s="218">
        <v>17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50TIENDONA</v>
      </c>
      <c r="B134" s="214">
        <v>50</v>
      </c>
      <c r="C134" s="212" t="s">
        <v>191</v>
      </c>
      <c r="D134" s="226" t="s">
        <v>87</v>
      </c>
      <c r="E134" s="218">
        <v>60</v>
      </c>
      <c r="F134" s="218">
        <v>60</v>
      </c>
      <c r="G134" s="218">
        <v>60</v>
      </c>
      <c r="H134" s="218"/>
      <c r="I134" s="218"/>
      <c r="J134" s="218"/>
      <c r="K134" s="55"/>
      <c r="L134" s="56" t="str">
        <f t="shared" si="6"/>
        <v>56CHALATENANGO</v>
      </c>
      <c r="M134" s="214">
        <v>56</v>
      </c>
      <c r="N134" s="212" t="s">
        <v>177</v>
      </c>
      <c r="O134" s="226" t="s">
        <v>91</v>
      </c>
      <c r="P134" s="218">
        <v>17</v>
      </c>
      <c r="Q134" s="218">
        <v>17</v>
      </c>
      <c r="R134" s="218">
        <v>17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51TIENDONA</v>
      </c>
      <c r="B135" s="213">
        <v>51</v>
      </c>
      <c r="C135" s="212" t="s">
        <v>191</v>
      </c>
      <c r="D135" s="226" t="s">
        <v>87</v>
      </c>
      <c r="E135" s="218">
        <v>11.5</v>
      </c>
      <c r="F135" s="218">
        <v>11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56COJUTEPEQUE</v>
      </c>
      <c r="M135" s="213">
        <v>56</v>
      </c>
      <c r="N135" s="212" t="s">
        <v>180</v>
      </c>
      <c r="O135" s="226" t="s">
        <v>91</v>
      </c>
      <c r="P135" s="218">
        <v>13</v>
      </c>
      <c r="Q135" s="218">
        <v>13</v>
      </c>
      <c r="R135" s="218">
        <v>13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52TIENDONA</v>
      </c>
      <c r="B136" s="214">
        <v>52</v>
      </c>
      <c r="C136" s="212" t="s">
        <v>191</v>
      </c>
      <c r="D136" s="226" t="s">
        <v>88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K136" s="55"/>
      <c r="L136" s="56" t="str">
        <f t="shared" si="9"/>
        <v>57TIENDONA</v>
      </c>
      <c r="M136" s="214">
        <v>57</v>
      </c>
      <c r="N136" s="212" t="s">
        <v>191</v>
      </c>
      <c r="O136" s="226" t="s">
        <v>92</v>
      </c>
      <c r="P136" s="218">
        <v>25</v>
      </c>
      <c r="Q136" s="218">
        <v>25</v>
      </c>
      <c r="R136" s="218">
        <v>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52SAN MIGUEL</v>
      </c>
      <c r="B137" s="213">
        <v>52</v>
      </c>
      <c r="C137" s="212" t="s">
        <v>175</v>
      </c>
      <c r="D137" s="226" t="s">
        <v>88</v>
      </c>
      <c r="E137" s="218">
        <v>160</v>
      </c>
      <c r="F137" s="218">
        <v>160</v>
      </c>
      <c r="G137" s="218">
        <v>160</v>
      </c>
      <c r="H137" s="218"/>
      <c r="I137" s="218"/>
      <c r="J137" s="218"/>
      <c r="K137" s="55"/>
      <c r="L137" s="56" t="str">
        <f t="shared" si="9"/>
        <v>57SAN MIGUEL</v>
      </c>
      <c r="M137" s="213">
        <v>57</v>
      </c>
      <c r="N137" s="212" t="s">
        <v>175</v>
      </c>
      <c r="O137" s="226" t="s">
        <v>92</v>
      </c>
      <c r="P137" s="218">
        <v>21.333333333333332</v>
      </c>
      <c r="Q137" s="218">
        <v>21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52SENSUNTEPEQUE</v>
      </c>
      <c r="B138" s="214">
        <v>52</v>
      </c>
      <c r="C138" s="212" t="s">
        <v>182</v>
      </c>
      <c r="D138" s="226" t="s">
        <v>88</v>
      </c>
      <c r="E138" s="218">
        <v>160</v>
      </c>
      <c r="F138" s="218">
        <v>160</v>
      </c>
      <c r="G138" s="218">
        <v>160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26" t="s">
        <v>93</v>
      </c>
      <c r="P138" s="218">
        <v>17.75</v>
      </c>
      <c r="Q138" s="218">
        <v>17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53TIENDONA</v>
      </c>
      <c r="B139" s="214">
        <v>53</v>
      </c>
      <c r="C139" s="212" t="s">
        <v>191</v>
      </c>
      <c r="D139" s="226" t="s">
        <v>89</v>
      </c>
      <c r="E139" s="218">
        <v>80</v>
      </c>
      <c r="F139" s="218">
        <v>80</v>
      </c>
      <c r="G139" s="218">
        <v>80</v>
      </c>
      <c r="H139" s="218"/>
      <c r="I139" s="218"/>
      <c r="J139" s="218"/>
      <c r="K139" s="55"/>
      <c r="L139" s="56" t="str">
        <f t="shared" si="9"/>
        <v>58SAN MIGUEL</v>
      </c>
      <c r="M139" s="214">
        <v>58</v>
      </c>
      <c r="N139" s="212" t="s">
        <v>175</v>
      </c>
      <c r="O139" s="226" t="s">
        <v>93</v>
      </c>
      <c r="P139" s="218">
        <v>20.666666666666668</v>
      </c>
      <c r="Q139" s="218">
        <v>20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53SAN MIGUEL</v>
      </c>
      <c r="B140" s="214">
        <v>53</v>
      </c>
      <c r="C140" s="212" t="s">
        <v>175</v>
      </c>
      <c r="D140" s="226" t="s">
        <v>89</v>
      </c>
      <c r="E140" s="218">
        <v>100</v>
      </c>
      <c r="F140" s="218">
        <v>100</v>
      </c>
      <c r="G140" s="218">
        <v>100</v>
      </c>
      <c r="H140" s="218"/>
      <c r="I140" s="218"/>
      <c r="J140" s="218"/>
      <c r="K140" s="55"/>
      <c r="L140" s="56" t="str">
        <f t="shared" si="9"/>
        <v>58CHALATENANGO</v>
      </c>
      <c r="M140" s="214">
        <v>58</v>
      </c>
      <c r="N140" s="212" t="s">
        <v>177</v>
      </c>
      <c r="O140" s="226" t="s">
        <v>93</v>
      </c>
      <c r="P140" s="218">
        <v>18</v>
      </c>
      <c r="Q140" s="218">
        <v>18</v>
      </c>
      <c r="R140" s="218">
        <v>18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54TIENDONA</v>
      </c>
      <c r="B141" s="213">
        <v>54</v>
      </c>
      <c r="C141" s="212" t="s">
        <v>191</v>
      </c>
      <c r="D141" s="226" t="s">
        <v>90</v>
      </c>
      <c r="E141" s="218">
        <v>7.1818181818181817</v>
      </c>
      <c r="F141" s="218">
        <v>6</v>
      </c>
      <c r="G141" s="218">
        <v>9</v>
      </c>
      <c r="H141" s="218"/>
      <c r="I141" s="218"/>
      <c r="J141" s="218"/>
      <c r="K141" s="55"/>
      <c r="L141" s="56" t="str">
        <f t="shared" si="9"/>
        <v>58COJUTEPEQUE</v>
      </c>
      <c r="M141" s="213">
        <v>58</v>
      </c>
      <c r="N141" s="212" t="s">
        <v>180</v>
      </c>
      <c r="O141" s="226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54SENSUNTEPEQUE</v>
      </c>
      <c r="B142" s="214">
        <v>54</v>
      </c>
      <c r="C142" s="212" t="s">
        <v>182</v>
      </c>
      <c r="D142" s="226" t="s">
        <v>90</v>
      </c>
      <c r="E142" s="218">
        <v>11</v>
      </c>
      <c r="F142" s="218">
        <v>11</v>
      </c>
      <c r="G142" s="218">
        <v>11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26" t="s">
        <v>94</v>
      </c>
      <c r="P142" s="218">
        <v>8.4</v>
      </c>
      <c r="Q142" s="218">
        <v>8</v>
      </c>
      <c r="R142" s="218">
        <v>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56TIENDONA</v>
      </c>
      <c r="B143" s="214">
        <v>56</v>
      </c>
      <c r="C143" s="212" t="s">
        <v>191</v>
      </c>
      <c r="D143" s="226" t="s">
        <v>91</v>
      </c>
      <c r="E143" s="218">
        <v>9.25</v>
      </c>
      <c r="F143" s="218">
        <v>8</v>
      </c>
      <c r="G143" s="218">
        <v>11</v>
      </c>
      <c r="H143" s="218"/>
      <c r="I143" s="218"/>
      <c r="J143" s="218"/>
      <c r="K143" s="55"/>
      <c r="L143" s="56" t="str">
        <f t="shared" si="9"/>
        <v>59SAN MIGUEL</v>
      </c>
      <c r="M143" s="214">
        <v>59</v>
      </c>
      <c r="N143" s="212" t="s">
        <v>175</v>
      </c>
      <c r="O143" s="226" t="s">
        <v>94</v>
      </c>
      <c r="P143" s="218">
        <v>10.666666666666666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56SANTA ANA</v>
      </c>
      <c r="B144" s="213">
        <v>56</v>
      </c>
      <c r="C144" s="212" t="s">
        <v>173</v>
      </c>
      <c r="D144" s="226" t="s">
        <v>91</v>
      </c>
      <c r="E144" s="218">
        <v>12.666666666666666</v>
      </c>
      <c r="F144" s="218">
        <v>12</v>
      </c>
      <c r="G144" s="218">
        <v>13</v>
      </c>
      <c r="H144" s="218"/>
      <c r="I144" s="218"/>
      <c r="J144" s="218"/>
      <c r="K144" s="55"/>
      <c r="L144" s="56" t="str">
        <f t="shared" si="9"/>
        <v>59COJUTEPEQUE</v>
      </c>
      <c r="M144" s="213">
        <v>59</v>
      </c>
      <c r="N144" s="212" t="s">
        <v>180</v>
      </c>
      <c r="O144" s="226" t="s">
        <v>94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56SAN MIGUEL</v>
      </c>
      <c r="B145" s="213">
        <v>56</v>
      </c>
      <c r="C145" s="212" t="s">
        <v>175</v>
      </c>
      <c r="D145" s="226" t="s">
        <v>91</v>
      </c>
      <c r="E145" s="218">
        <v>14.75</v>
      </c>
      <c r="F145" s="218">
        <v>13</v>
      </c>
      <c r="G145" s="218">
        <v>17</v>
      </c>
      <c r="H145" s="218"/>
      <c r="I145" s="218"/>
      <c r="J145" s="218"/>
      <c r="K145" s="55"/>
      <c r="L145" s="56" t="str">
        <f t="shared" si="9"/>
        <v>60SAN MIGUEL</v>
      </c>
      <c r="M145" s="213">
        <v>60</v>
      </c>
      <c r="N145" s="212" t="s">
        <v>175</v>
      </c>
      <c r="O145" s="226" t="s">
        <v>95</v>
      </c>
      <c r="P145" s="218">
        <v>27</v>
      </c>
      <c r="Q145" s="218">
        <v>27</v>
      </c>
      <c r="R145" s="218">
        <v>27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56SENSUNTEPEQUE</v>
      </c>
      <c r="B146" s="214">
        <v>56</v>
      </c>
      <c r="C146" s="212" t="s">
        <v>182</v>
      </c>
      <c r="D146" s="226" t="s">
        <v>91</v>
      </c>
      <c r="E146" s="218">
        <v>14.333333333333334</v>
      </c>
      <c r="F146" s="218">
        <v>13</v>
      </c>
      <c r="G146" s="218">
        <v>15</v>
      </c>
      <c r="H146" s="218"/>
      <c r="I146" s="218"/>
      <c r="J146" s="218"/>
      <c r="K146" s="55"/>
      <c r="L146" s="56" t="str">
        <f t="shared" si="9"/>
        <v>62TIENDONA</v>
      </c>
      <c r="M146" s="214">
        <v>62</v>
      </c>
      <c r="N146" s="212" t="s">
        <v>191</v>
      </c>
      <c r="O146" s="226" t="s">
        <v>96</v>
      </c>
      <c r="P146" s="218">
        <v>25.8</v>
      </c>
      <c r="Q146" s="218">
        <v>25</v>
      </c>
      <c r="R146" s="218">
        <v>26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57TIENDONA</v>
      </c>
      <c r="B147" s="214">
        <v>57</v>
      </c>
      <c r="C147" s="212" t="s">
        <v>191</v>
      </c>
      <c r="D147" s="226" t="s">
        <v>92</v>
      </c>
      <c r="E147" s="218">
        <v>25</v>
      </c>
      <c r="F147" s="218">
        <v>25</v>
      </c>
      <c r="G147" s="218">
        <v>25</v>
      </c>
      <c r="H147" s="218"/>
      <c r="I147" s="218"/>
      <c r="J147" s="218"/>
      <c r="K147" s="55"/>
      <c r="L147" s="56" t="str">
        <f t="shared" si="9"/>
        <v>62SAN MIGUEL</v>
      </c>
      <c r="M147" s="214">
        <v>62</v>
      </c>
      <c r="N147" s="212" t="s">
        <v>175</v>
      </c>
      <c r="O147" s="226" t="s">
        <v>96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57SAN MIGUEL</v>
      </c>
      <c r="B148" s="213">
        <v>57</v>
      </c>
      <c r="C148" s="212" t="s">
        <v>175</v>
      </c>
      <c r="D148" s="226" t="s">
        <v>92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62COJUTEPEQUE</v>
      </c>
      <c r="M148" s="213">
        <v>62</v>
      </c>
      <c r="N148" s="212" t="s">
        <v>180</v>
      </c>
      <c r="O148" s="226" t="s">
        <v>96</v>
      </c>
      <c r="P148" s="218">
        <v>30</v>
      </c>
      <c r="Q148" s="218">
        <v>30</v>
      </c>
      <c r="R148" s="218">
        <v>30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26" t="s">
        <v>93</v>
      </c>
      <c r="E149" s="218">
        <v>17.875</v>
      </c>
      <c r="F149" s="218">
        <v>17</v>
      </c>
      <c r="G149" s="218">
        <v>18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26" t="s">
        <v>97</v>
      </c>
      <c r="P149" s="218">
        <v>23.8</v>
      </c>
      <c r="Q149" s="218">
        <v>23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58SANTA ANA</v>
      </c>
      <c r="B150" s="214">
        <v>58</v>
      </c>
      <c r="C150" s="212" t="s">
        <v>173</v>
      </c>
      <c r="D150" s="226" t="s">
        <v>93</v>
      </c>
      <c r="E150" s="218">
        <v>16.333333333333332</v>
      </c>
      <c r="F150" s="218">
        <v>16</v>
      </c>
      <c r="G150" s="218">
        <v>17</v>
      </c>
      <c r="H150" s="218"/>
      <c r="I150" s="218"/>
      <c r="J150" s="218"/>
      <c r="K150" s="55"/>
      <c r="L150" s="56" t="str">
        <f t="shared" si="9"/>
        <v>63SAN MIGUEL</v>
      </c>
      <c r="M150" s="214">
        <v>63</v>
      </c>
      <c r="N150" s="212" t="s">
        <v>175</v>
      </c>
      <c r="O150" s="226" t="s">
        <v>97</v>
      </c>
      <c r="P150" s="218">
        <v>23.666666666666668</v>
      </c>
      <c r="Q150" s="218">
        <v>22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58SAN MIGUEL</v>
      </c>
      <c r="B151" s="214">
        <v>58</v>
      </c>
      <c r="C151" s="212" t="s">
        <v>175</v>
      </c>
      <c r="D151" s="226" t="s">
        <v>93</v>
      </c>
      <c r="E151" s="218">
        <v>20.25</v>
      </c>
      <c r="F151" s="218">
        <v>20</v>
      </c>
      <c r="G151" s="218">
        <v>21</v>
      </c>
      <c r="H151" s="218"/>
      <c r="I151" s="218"/>
      <c r="J151" s="218"/>
      <c r="K151" s="55"/>
      <c r="L151" s="56" t="str">
        <f t="shared" si="9"/>
        <v>63CHALATENANGO</v>
      </c>
      <c r="M151" s="214">
        <v>63</v>
      </c>
      <c r="N151" s="212" t="s">
        <v>177</v>
      </c>
      <c r="O151" s="226" t="s">
        <v>97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59TIENDONA</v>
      </c>
      <c r="B152" s="213">
        <v>59</v>
      </c>
      <c r="C152" s="212" t="s">
        <v>191</v>
      </c>
      <c r="D152" s="226" t="s">
        <v>94</v>
      </c>
      <c r="E152" s="218">
        <v>8</v>
      </c>
      <c r="F152" s="218">
        <v>7</v>
      </c>
      <c r="G152" s="218">
        <v>9</v>
      </c>
      <c r="H152" s="218"/>
      <c r="I152" s="218"/>
      <c r="J152" s="218"/>
      <c r="K152" s="55"/>
      <c r="L152" s="56" t="str">
        <f t="shared" si="9"/>
        <v>63COJUTEPEQUE</v>
      </c>
      <c r="M152" s="213">
        <v>63</v>
      </c>
      <c r="N152" s="212" t="s">
        <v>180</v>
      </c>
      <c r="O152" s="226" t="s">
        <v>97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59SAN MIGUEL</v>
      </c>
      <c r="B153" s="214">
        <v>59</v>
      </c>
      <c r="C153" s="212" t="s">
        <v>175</v>
      </c>
      <c r="D153" s="226" t="s">
        <v>94</v>
      </c>
      <c r="E153" s="218">
        <v>11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26" t="s">
        <v>98</v>
      </c>
      <c r="P153" s="218">
        <v>8.6</v>
      </c>
      <c r="Q153" s="218">
        <v>8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59SENSUNTEPEQUE</v>
      </c>
      <c r="B154" s="214">
        <v>59</v>
      </c>
      <c r="C154" s="212" t="s">
        <v>182</v>
      </c>
      <c r="D154" s="226" t="s">
        <v>94</v>
      </c>
      <c r="E154" s="218">
        <v>11.5</v>
      </c>
      <c r="F154" s="218">
        <v>11</v>
      </c>
      <c r="G154" s="218">
        <v>12</v>
      </c>
      <c r="H154" s="218"/>
      <c r="I154" s="218"/>
      <c r="J154" s="218"/>
      <c r="K154" s="55"/>
      <c r="L154" s="56" t="str">
        <f t="shared" si="9"/>
        <v>64SAN MIGUEL</v>
      </c>
      <c r="M154" s="214">
        <v>64</v>
      </c>
      <c r="N154" s="212" t="s">
        <v>175</v>
      </c>
      <c r="O154" s="226" t="s">
        <v>98</v>
      </c>
      <c r="P154" s="218">
        <v>8.75</v>
      </c>
      <c r="Q154" s="218">
        <v>8</v>
      </c>
      <c r="R154" s="218">
        <v>9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62TIENDONA</v>
      </c>
      <c r="B155" s="214">
        <v>62</v>
      </c>
      <c r="C155" s="212" t="s">
        <v>191</v>
      </c>
      <c r="D155" s="226" t="s">
        <v>96</v>
      </c>
      <c r="E155" s="218">
        <v>26.8</v>
      </c>
      <c r="F155" s="218">
        <v>26</v>
      </c>
      <c r="G155" s="218">
        <v>27</v>
      </c>
      <c r="H155" s="218"/>
      <c r="I155" s="218"/>
      <c r="J155" s="218"/>
      <c r="K155" s="55"/>
      <c r="L155" s="56" t="str">
        <f t="shared" si="9"/>
        <v>64CHALATENANGO</v>
      </c>
      <c r="M155" s="214">
        <v>64</v>
      </c>
      <c r="N155" s="212" t="s">
        <v>177</v>
      </c>
      <c r="O155" s="226" t="s">
        <v>98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62SAN MIGUEL</v>
      </c>
      <c r="B156" s="213">
        <v>62</v>
      </c>
      <c r="C156" s="212" t="s">
        <v>175</v>
      </c>
      <c r="D156" s="226" t="s">
        <v>96</v>
      </c>
      <c r="E156" s="218">
        <v>29</v>
      </c>
      <c r="F156" s="218">
        <v>28</v>
      </c>
      <c r="G156" s="218">
        <v>30</v>
      </c>
      <c r="H156" s="218"/>
      <c r="I156" s="218"/>
      <c r="J156" s="218"/>
      <c r="K156" s="55"/>
      <c r="L156" s="56" t="str">
        <f t="shared" si="9"/>
        <v>64COJUTEPEQUE</v>
      </c>
      <c r="M156" s="213">
        <v>64</v>
      </c>
      <c r="N156" s="212" t="s">
        <v>180</v>
      </c>
      <c r="O156" s="226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62SENSUNTEPEQUE</v>
      </c>
      <c r="B157" s="214">
        <v>62</v>
      </c>
      <c r="C157" s="212" t="s">
        <v>182</v>
      </c>
      <c r="D157" s="226" t="s">
        <v>96</v>
      </c>
      <c r="E157" s="218">
        <v>29</v>
      </c>
      <c r="F157" s="218">
        <v>29</v>
      </c>
      <c r="G157" s="218">
        <v>29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26" t="s">
        <v>98</v>
      </c>
      <c r="P157" s="218">
        <v>7.666666666666667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63TIENDONA</v>
      </c>
      <c r="B158" s="213">
        <v>63</v>
      </c>
      <c r="C158" s="212" t="s">
        <v>191</v>
      </c>
      <c r="D158" s="226" t="s">
        <v>97</v>
      </c>
      <c r="E158" s="218">
        <v>24.4</v>
      </c>
      <c r="F158" s="218">
        <v>24</v>
      </c>
      <c r="G158" s="218">
        <v>25</v>
      </c>
      <c r="H158" s="218"/>
      <c r="I158" s="218"/>
      <c r="J158" s="218"/>
      <c r="K158" s="55"/>
      <c r="L158" s="56" t="str">
        <f t="shared" si="9"/>
        <v>65SAN MIGUEL</v>
      </c>
      <c r="M158" s="213">
        <v>65</v>
      </c>
      <c r="N158" s="212" t="s">
        <v>175</v>
      </c>
      <c r="O158" s="226" t="s">
        <v>98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63SAN MIGUEL</v>
      </c>
      <c r="B159" s="214">
        <v>63</v>
      </c>
      <c r="C159" s="212" t="s">
        <v>175</v>
      </c>
      <c r="D159" s="226" t="s">
        <v>97</v>
      </c>
      <c r="E159" s="218">
        <v>22.5</v>
      </c>
      <c r="F159" s="218">
        <v>22</v>
      </c>
      <c r="G159" s="218">
        <v>24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6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63SENSUNTEPEQUE</v>
      </c>
      <c r="B160" s="214">
        <v>63</v>
      </c>
      <c r="C160" s="212" t="s">
        <v>182</v>
      </c>
      <c r="D160" s="226" t="s">
        <v>97</v>
      </c>
      <c r="E160" s="218">
        <v>27.5</v>
      </c>
      <c r="F160" s="218">
        <v>27</v>
      </c>
      <c r="G160" s="218">
        <v>28</v>
      </c>
      <c r="H160" s="218"/>
      <c r="I160" s="218"/>
      <c r="J160" s="218"/>
      <c r="K160" s="55"/>
      <c r="L160" s="56" t="str">
        <f t="shared" si="9"/>
        <v>66SAN MIGUEL</v>
      </c>
      <c r="M160" s="214">
        <v>66</v>
      </c>
      <c r="N160" s="212" t="s">
        <v>175</v>
      </c>
      <c r="O160" s="226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64TIENDONA</v>
      </c>
      <c r="B161" s="213">
        <v>64</v>
      </c>
      <c r="C161" s="212" t="s">
        <v>191</v>
      </c>
      <c r="D161" s="226" t="s">
        <v>98</v>
      </c>
      <c r="E161" s="218">
        <v>9.8000000000000007</v>
      </c>
      <c r="F161" s="218">
        <v>9</v>
      </c>
      <c r="G161" s="218">
        <v>11</v>
      </c>
      <c r="H161" s="218"/>
      <c r="I161" s="218"/>
      <c r="J161" s="218"/>
      <c r="K161" s="55"/>
      <c r="L161" s="56" t="str">
        <f t="shared" si="9"/>
        <v>66CHALATENANGO</v>
      </c>
      <c r="M161" s="213">
        <v>66</v>
      </c>
      <c r="N161" s="212" t="s">
        <v>177</v>
      </c>
      <c r="O161" s="226" t="s">
        <v>99</v>
      </c>
      <c r="P161" s="218">
        <v>60</v>
      </c>
      <c r="Q161" s="218">
        <v>60</v>
      </c>
      <c r="R161" s="218">
        <v>60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64SAN MIGUEL</v>
      </c>
      <c r="B162" s="213">
        <v>64</v>
      </c>
      <c r="C162" s="212" t="s">
        <v>175</v>
      </c>
      <c r="D162" s="226" t="s">
        <v>98</v>
      </c>
      <c r="E162" s="218">
        <v>10.75</v>
      </c>
      <c r="F162" s="218">
        <v>10</v>
      </c>
      <c r="G162" s="218">
        <v>11</v>
      </c>
      <c r="H162" s="218"/>
      <c r="I162" s="218"/>
      <c r="J162" s="218"/>
      <c r="K162" s="55"/>
      <c r="L162" s="56" t="str">
        <f t="shared" si="9"/>
        <v>67TIENDONA</v>
      </c>
      <c r="M162" s="213">
        <v>67</v>
      </c>
      <c r="N162" s="212" t="s">
        <v>191</v>
      </c>
      <c r="O162" s="226" t="s">
        <v>100</v>
      </c>
      <c r="P162" s="218">
        <v>60</v>
      </c>
      <c r="Q162" s="218">
        <v>60</v>
      </c>
      <c r="R162" s="218">
        <v>60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64SENSUNTEPEQUE</v>
      </c>
      <c r="B163" s="214">
        <v>64</v>
      </c>
      <c r="C163" s="212" t="s">
        <v>182</v>
      </c>
      <c r="D163" s="226" t="s">
        <v>98</v>
      </c>
      <c r="E163" s="218">
        <v>13</v>
      </c>
      <c r="F163" s="218">
        <v>12</v>
      </c>
      <c r="G163" s="218">
        <v>14</v>
      </c>
      <c r="H163" s="218"/>
      <c r="I163" s="218"/>
      <c r="J163" s="218"/>
      <c r="K163" s="55"/>
      <c r="L163" s="56" t="str">
        <f t="shared" si="9"/>
        <v>68TIENDONA</v>
      </c>
      <c r="M163" s="214">
        <v>68</v>
      </c>
      <c r="N163" s="212" t="s">
        <v>191</v>
      </c>
      <c r="O163" s="226" t="s">
        <v>101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65TIENDONA</v>
      </c>
      <c r="B164" s="214">
        <v>65</v>
      </c>
      <c r="C164" s="212" t="s">
        <v>191</v>
      </c>
      <c r="D164" s="226" t="s">
        <v>98</v>
      </c>
      <c r="E164" s="218">
        <v>7.666666666666667</v>
      </c>
      <c r="F164" s="218">
        <v>7</v>
      </c>
      <c r="G164" s="218">
        <v>8</v>
      </c>
      <c r="H164" s="218"/>
      <c r="I164" s="218"/>
      <c r="J164" s="218"/>
      <c r="K164" s="55"/>
      <c r="L164" s="56" t="str">
        <f t="shared" si="9"/>
        <v>68SAN MIGUEL</v>
      </c>
      <c r="M164" s="214">
        <v>68</v>
      </c>
      <c r="N164" s="212" t="s">
        <v>175</v>
      </c>
      <c r="O164" s="226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65SAN MIGUEL</v>
      </c>
      <c r="B165" s="213">
        <v>65</v>
      </c>
      <c r="C165" s="212" t="s">
        <v>175</v>
      </c>
      <c r="D165" s="226" t="s">
        <v>98</v>
      </c>
      <c r="E165" s="218">
        <v>7.125</v>
      </c>
      <c r="F165" s="218">
        <v>6</v>
      </c>
      <c r="G165" s="218">
        <v>10</v>
      </c>
      <c r="H165" s="218"/>
      <c r="I165" s="218"/>
      <c r="J165" s="218"/>
      <c r="K165" s="55"/>
      <c r="L165" s="56" t="str">
        <f t="shared" si="9"/>
        <v>68COJUTEPEQUE</v>
      </c>
      <c r="M165" s="213">
        <v>68</v>
      </c>
      <c r="N165" s="212" t="s">
        <v>180</v>
      </c>
      <c r="O165" s="226" t="s">
        <v>101</v>
      </c>
      <c r="P165" s="218">
        <v>13</v>
      </c>
      <c r="Q165" s="218">
        <v>13</v>
      </c>
      <c r="R165" s="218">
        <v>13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65SENSUNTEPEQUE</v>
      </c>
      <c r="B166" s="214">
        <v>65</v>
      </c>
      <c r="C166" s="212" t="s">
        <v>182</v>
      </c>
      <c r="D166" s="226" t="s">
        <v>98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26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66TIENDONA</v>
      </c>
      <c r="B167" s="213">
        <v>66</v>
      </c>
      <c r="C167" s="212" t="s">
        <v>191</v>
      </c>
      <c r="D167" s="226" t="s">
        <v>99</v>
      </c>
      <c r="E167" s="218">
        <v>50</v>
      </c>
      <c r="F167" s="218">
        <v>50</v>
      </c>
      <c r="G167" s="218">
        <v>50</v>
      </c>
      <c r="H167" s="218"/>
      <c r="I167" s="218"/>
      <c r="J167" s="218"/>
      <c r="K167" s="55"/>
      <c r="L167" s="56" t="str">
        <f t="shared" si="9"/>
        <v>69COJUTEPEQUE</v>
      </c>
      <c r="M167" s="213">
        <v>69</v>
      </c>
      <c r="N167" s="212" t="s">
        <v>180</v>
      </c>
      <c r="O167" s="226" t="s">
        <v>102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66SAN MIGUEL</v>
      </c>
      <c r="B168" s="213">
        <v>66</v>
      </c>
      <c r="C168" s="212" t="s">
        <v>175</v>
      </c>
      <c r="D168" s="226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70COJUTEPEQUE</v>
      </c>
      <c r="M168" s="213">
        <v>70</v>
      </c>
      <c r="N168" s="212" t="s">
        <v>180</v>
      </c>
      <c r="O168" s="226" t="s">
        <v>135</v>
      </c>
      <c r="P168" s="218">
        <v>32</v>
      </c>
      <c r="Q168" s="218">
        <v>32</v>
      </c>
      <c r="R168" s="218">
        <v>32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67TIENDONA</v>
      </c>
      <c r="B169" s="214">
        <v>67</v>
      </c>
      <c r="C169" s="212" t="s">
        <v>191</v>
      </c>
      <c r="D169" s="226" t="s">
        <v>100</v>
      </c>
      <c r="E169" s="218">
        <v>75</v>
      </c>
      <c r="F169" s="218">
        <v>75</v>
      </c>
      <c r="G169" s="218">
        <v>75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26" t="s">
        <v>103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68TIENDONA</v>
      </c>
      <c r="B170" s="214">
        <v>68</v>
      </c>
      <c r="C170" s="212" t="s">
        <v>191</v>
      </c>
      <c r="D170" s="226" t="s">
        <v>101</v>
      </c>
      <c r="E170" s="218">
        <v>8.3333333333333339</v>
      </c>
      <c r="F170" s="218">
        <v>8</v>
      </c>
      <c r="G170" s="218">
        <v>9</v>
      </c>
      <c r="H170" s="218"/>
      <c r="I170" s="218"/>
      <c r="J170" s="218"/>
      <c r="K170" s="55"/>
      <c r="L170" s="56" t="str">
        <f t="shared" si="9"/>
        <v>72SAN MIGUEL</v>
      </c>
      <c r="M170" s="214">
        <v>72</v>
      </c>
      <c r="N170" s="212" t="s">
        <v>175</v>
      </c>
      <c r="O170" s="226" t="s">
        <v>103</v>
      </c>
      <c r="P170" s="218">
        <v>15</v>
      </c>
      <c r="Q170" s="218">
        <v>14</v>
      </c>
      <c r="R170" s="218">
        <v>16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68SAN MIGUEL</v>
      </c>
      <c r="B171" s="213">
        <v>68</v>
      </c>
      <c r="C171" s="212" t="s">
        <v>175</v>
      </c>
      <c r="D171" s="226" t="s">
        <v>101</v>
      </c>
      <c r="E171" s="218">
        <v>13</v>
      </c>
      <c r="F171" s="218">
        <v>13</v>
      </c>
      <c r="G171" s="218">
        <v>13</v>
      </c>
      <c r="H171" s="218"/>
      <c r="I171" s="218"/>
      <c r="J171" s="218"/>
      <c r="K171" s="55"/>
      <c r="L171" s="56" t="str">
        <f t="shared" si="9"/>
        <v>72COJUTEPEQUE</v>
      </c>
      <c r="M171" s="213">
        <v>72</v>
      </c>
      <c r="N171" s="212" t="s">
        <v>180</v>
      </c>
      <c r="O171" s="226" t="s">
        <v>103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68SENSUNTEPEQUE</v>
      </c>
      <c r="B172" s="214">
        <v>68</v>
      </c>
      <c r="C172" s="212" t="s">
        <v>182</v>
      </c>
      <c r="D172" s="226" t="s">
        <v>101</v>
      </c>
      <c r="E172" s="218">
        <v>14</v>
      </c>
      <c r="F172" s="218">
        <v>14</v>
      </c>
      <c r="G172" s="218">
        <v>14</v>
      </c>
      <c r="H172" s="218"/>
      <c r="I172" s="218"/>
      <c r="J172" s="218"/>
      <c r="K172" s="55"/>
      <c r="L172" s="56" t="str">
        <f t="shared" si="9"/>
        <v>73TIENDONA</v>
      </c>
      <c r="M172" s="214">
        <v>73</v>
      </c>
      <c r="N172" s="212" t="s">
        <v>191</v>
      </c>
      <c r="O172" s="226" t="s">
        <v>104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69TIENDONA</v>
      </c>
      <c r="B173" s="213">
        <v>69</v>
      </c>
      <c r="C173" s="212" t="s">
        <v>191</v>
      </c>
      <c r="D173" s="226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73CHALATENANGO</v>
      </c>
      <c r="M173" s="213">
        <v>73</v>
      </c>
      <c r="N173" s="212" t="s">
        <v>177</v>
      </c>
      <c r="O173" s="226" t="s">
        <v>104</v>
      </c>
      <c r="P173" s="218">
        <v>15</v>
      </c>
      <c r="Q173" s="218">
        <v>15</v>
      </c>
      <c r="R173" s="218">
        <v>15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69SANTA ANA</v>
      </c>
      <c r="B174" s="214">
        <v>69</v>
      </c>
      <c r="C174" s="212" t="s">
        <v>173</v>
      </c>
      <c r="D174" s="226" t="s">
        <v>102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74TIENDONA</v>
      </c>
      <c r="M174" s="214">
        <v>74</v>
      </c>
      <c r="N174" s="212" t="s">
        <v>191</v>
      </c>
      <c r="O174" s="226" t="s">
        <v>105</v>
      </c>
      <c r="P174" s="218">
        <v>8.3333333333333339</v>
      </c>
      <c r="Q174" s="218">
        <v>8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69SENSUNTEPEQUE</v>
      </c>
      <c r="B175" s="214">
        <v>69</v>
      </c>
      <c r="C175" s="212" t="s">
        <v>182</v>
      </c>
      <c r="D175" s="226" t="s">
        <v>102</v>
      </c>
      <c r="E175" s="218">
        <v>8.5</v>
      </c>
      <c r="F175" s="218">
        <v>8</v>
      </c>
      <c r="G175" s="218">
        <v>9</v>
      </c>
      <c r="H175" s="218"/>
      <c r="I175" s="218"/>
      <c r="J175" s="218"/>
      <c r="K175" s="55"/>
      <c r="L175" s="56" t="str">
        <f t="shared" si="9"/>
        <v>74CHALATENANGO</v>
      </c>
      <c r="M175" s="214">
        <v>74</v>
      </c>
      <c r="N175" s="212" t="s">
        <v>177</v>
      </c>
      <c r="O175" s="226" t="s">
        <v>105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71SAN MIGUEL</v>
      </c>
      <c r="B176" s="213">
        <v>71</v>
      </c>
      <c r="C176" s="212" t="s">
        <v>175</v>
      </c>
      <c r="D176" s="226" t="s">
        <v>134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74COJUTEPEQUE</v>
      </c>
      <c r="M176" s="213">
        <v>74</v>
      </c>
      <c r="N176" s="212" t="s">
        <v>180</v>
      </c>
      <c r="O176" s="226" t="s">
        <v>105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72TIENDONA</v>
      </c>
      <c r="B177" s="213">
        <v>72</v>
      </c>
      <c r="C177" s="212" t="s">
        <v>191</v>
      </c>
      <c r="D177" s="226" t="s">
        <v>103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75TIENDONA</v>
      </c>
      <c r="M177" s="213">
        <v>75</v>
      </c>
      <c r="N177" s="212" t="s">
        <v>191</v>
      </c>
      <c r="O177" s="226" t="s">
        <v>106</v>
      </c>
      <c r="P177" s="218">
        <v>6.333333333333333</v>
      </c>
      <c r="Q177" s="218">
        <v>6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72SANTA ANA</v>
      </c>
      <c r="B178" s="214">
        <v>72</v>
      </c>
      <c r="C178" s="212" t="s">
        <v>173</v>
      </c>
      <c r="D178" s="226" t="s">
        <v>103</v>
      </c>
      <c r="E178" s="218">
        <v>14.5</v>
      </c>
      <c r="F178" s="218">
        <v>14</v>
      </c>
      <c r="G178" s="218">
        <v>15</v>
      </c>
      <c r="H178" s="218"/>
      <c r="I178" s="218"/>
      <c r="J178" s="218"/>
      <c r="K178" s="55"/>
      <c r="L178" s="56" t="str">
        <f t="shared" si="9"/>
        <v>76TIENDONA</v>
      </c>
      <c r="M178" s="214">
        <v>76</v>
      </c>
      <c r="N178" s="212" t="s">
        <v>191</v>
      </c>
      <c r="O178" s="226" t="s">
        <v>107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72SAN MIGUEL</v>
      </c>
      <c r="B179" s="213">
        <v>72</v>
      </c>
      <c r="C179" s="212" t="s">
        <v>175</v>
      </c>
      <c r="D179" s="226" t="s">
        <v>103</v>
      </c>
      <c r="E179" s="218">
        <v>14.75</v>
      </c>
      <c r="F179" s="218">
        <v>14</v>
      </c>
      <c r="G179" s="218">
        <v>16</v>
      </c>
      <c r="H179" s="218"/>
      <c r="I179" s="218"/>
      <c r="J179" s="218"/>
      <c r="K179" s="55"/>
      <c r="L179" s="56" t="str">
        <f t="shared" si="9"/>
        <v>76COJUTEPEQUE</v>
      </c>
      <c r="M179" s="213">
        <v>76</v>
      </c>
      <c r="N179" s="212" t="s">
        <v>180</v>
      </c>
      <c r="O179" s="226" t="s">
        <v>107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72SENSUNTEPEQUE</v>
      </c>
      <c r="B180" s="213">
        <v>72</v>
      </c>
      <c r="C180" s="212" t="s">
        <v>182</v>
      </c>
      <c r="D180" s="226" t="s">
        <v>103</v>
      </c>
      <c r="E180" s="218">
        <v>16.333333333333332</v>
      </c>
      <c r="F180" s="218">
        <v>15</v>
      </c>
      <c r="G180" s="218">
        <v>18</v>
      </c>
      <c r="H180" s="218"/>
      <c r="I180" s="218"/>
      <c r="J180" s="218"/>
      <c r="K180" s="55"/>
      <c r="L180" s="56" t="str">
        <f t="shared" si="9"/>
        <v>77TIENDONA</v>
      </c>
      <c r="M180" s="213">
        <v>77</v>
      </c>
      <c r="N180" s="212" t="s">
        <v>191</v>
      </c>
      <c r="O180" s="226" t="s">
        <v>108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73TIENDONA</v>
      </c>
      <c r="B181" s="214">
        <v>73</v>
      </c>
      <c r="C181" s="212" t="s">
        <v>191</v>
      </c>
      <c r="D181" s="226" t="s">
        <v>104</v>
      </c>
      <c r="E181" s="218">
        <v>9.3333333333333339</v>
      </c>
      <c r="F181" s="218">
        <v>8</v>
      </c>
      <c r="G181" s="218">
        <v>10</v>
      </c>
      <c r="H181" s="218"/>
      <c r="I181" s="218"/>
      <c r="J181" s="218"/>
      <c r="K181" s="55"/>
      <c r="L181" s="56" t="str">
        <f t="shared" si="9"/>
        <v>78TIENDONA</v>
      </c>
      <c r="M181" s="214">
        <v>78</v>
      </c>
      <c r="N181" s="212" t="s">
        <v>191</v>
      </c>
      <c r="O181" s="226" t="s">
        <v>109</v>
      </c>
      <c r="P181" s="218">
        <v>20</v>
      </c>
      <c r="Q181" s="218">
        <v>20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73SENSUNTEPEQUE</v>
      </c>
      <c r="B182" s="214">
        <v>73</v>
      </c>
      <c r="C182" s="212" t="s">
        <v>182</v>
      </c>
      <c r="D182" s="226" t="s">
        <v>104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78SAN MIGUEL</v>
      </c>
      <c r="M182" s="214">
        <v>78</v>
      </c>
      <c r="N182" s="212" t="s">
        <v>175</v>
      </c>
      <c r="O182" s="226" t="s">
        <v>109</v>
      </c>
      <c r="P182" s="218">
        <v>21.333333333333332</v>
      </c>
      <c r="Q182" s="218">
        <v>20</v>
      </c>
      <c r="R182" s="218">
        <v>22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74TIENDONA</v>
      </c>
      <c r="B183" s="213">
        <v>74</v>
      </c>
      <c r="C183" s="212" t="s">
        <v>191</v>
      </c>
      <c r="D183" s="226" t="s">
        <v>105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78COJUTEPEQUE</v>
      </c>
      <c r="M183" s="213">
        <v>78</v>
      </c>
      <c r="N183" s="212" t="s">
        <v>180</v>
      </c>
      <c r="O183" s="226" t="s">
        <v>109</v>
      </c>
      <c r="P183" s="218">
        <v>28</v>
      </c>
      <c r="Q183" s="218">
        <v>28</v>
      </c>
      <c r="R183" s="218">
        <v>28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74SANTA ANA</v>
      </c>
      <c r="B184" s="214">
        <v>74</v>
      </c>
      <c r="C184" s="212" t="s">
        <v>173</v>
      </c>
      <c r="D184" s="226" t="s">
        <v>105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79TIENDONA</v>
      </c>
      <c r="M184" s="214">
        <v>79</v>
      </c>
      <c r="N184" s="212" t="s">
        <v>191</v>
      </c>
      <c r="O184" s="226" t="s">
        <v>110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74SENSUNTEPEQUE</v>
      </c>
      <c r="B185" s="214">
        <v>74</v>
      </c>
      <c r="C185" s="212" t="s">
        <v>182</v>
      </c>
      <c r="D185" s="226" t="s">
        <v>105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79SAN MIGUEL</v>
      </c>
      <c r="M185" s="214">
        <v>79</v>
      </c>
      <c r="N185" s="212" t="s">
        <v>175</v>
      </c>
      <c r="O185" s="226" t="s">
        <v>110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75TIENDONA</v>
      </c>
      <c r="B186" s="213">
        <v>75</v>
      </c>
      <c r="C186" s="212" t="s">
        <v>191</v>
      </c>
      <c r="D186" s="226" t="s">
        <v>106</v>
      </c>
      <c r="E186" s="218">
        <v>6</v>
      </c>
      <c r="F186" s="218">
        <v>6</v>
      </c>
      <c r="G186" s="218">
        <v>6</v>
      </c>
      <c r="H186" s="218"/>
      <c r="I186" s="218"/>
      <c r="J186" s="218"/>
      <c r="K186" s="55"/>
      <c r="L186" s="56" t="str">
        <f t="shared" si="9"/>
        <v>79CHALATENANGO</v>
      </c>
      <c r="M186" s="213">
        <v>79</v>
      </c>
      <c r="N186" s="212" t="s">
        <v>177</v>
      </c>
      <c r="O186" s="226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75SENSUNTEPEQUE</v>
      </c>
      <c r="B187" s="214">
        <v>75</v>
      </c>
      <c r="C187" s="212" t="s">
        <v>182</v>
      </c>
      <c r="D187" s="226" t="s">
        <v>106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80TIENDONA</v>
      </c>
      <c r="M187" s="214">
        <v>80</v>
      </c>
      <c r="N187" s="212" t="s">
        <v>191</v>
      </c>
      <c r="O187" s="226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76TIENDONA</v>
      </c>
      <c r="B188" s="214">
        <v>76</v>
      </c>
      <c r="C188" s="212" t="s">
        <v>191</v>
      </c>
      <c r="D188" s="226" t="s">
        <v>107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80SAN MIGUEL</v>
      </c>
      <c r="M188" s="214">
        <v>80</v>
      </c>
      <c r="N188" s="212" t="s">
        <v>175</v>
      </c>
      <c r="O188" s="226" t="s">
        <v>111</v>
      </c>
      <c r="P188" s="218">
        <v>9.3333333333333339</v>
      </c>
      <c r="Q188" s="218">
        <v>9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76SENSUNTEPEQUE</v>
      </c>
      <c r="B189" s="213">
        <v>76</v>
      </c>
      <c r="C189" s="212" t="s">
        <v>182</v>
      </c>
      <c r="D189" s="226" t="s">
        <v>107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80CHALATENANGO</v>
      </c>
      <c r="M189" s="213">
        <v>80</v>
      </c>
      <c r="N189" s="212" t="s">
        <v>177</v>
      </c>
      <c r="O189" s="226" t="s">
        <v>111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77TIENDONA</v>
      </c>
      <c r="B190" s="214">
        <v>77</v>
      </c>
      <c r="C190" s="212" t="s">
        <v>191</v>
      </c>
      <c r="D190" s="226" t="s">
        <v>108</v>
      </c>
      <c r="E190" s="218">
        <v>8</v>
      </c>
      <c r="F190" s="218">
        <v>8</v>
      </c>
      <c r="G190" s="218">
        <v>8</v>
      </c>
      <c r="H190" s="218"/>
      <c r="I190" s="218"/>
      <c r="J190" s="218"/>
      <c r="K190" s="55"/>
      <c r="L190" s="56" t="str">
        <f t="shared" si="9"/>
        <v>81TIENDONA</v>
      </c>
      <c r="M190" s="214">
        <v>81</v>
      </c>
      <c r="N190" s="212" t="s">
        <v>191</v>
      </c>
      <c r="O190" s="226" t="s">
        <v>112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77SENSUNTEPEQUE</v>
      </c>
      <c r="B191" s="214">
        <v>77</v>
      </c>
      <c r="C191" s="212" t="s">
        <v>182</v>
      </c>
      <c r="D191" s="226" t="s">
        <v>108</v>
      </c>
      <c r="E191" s="218">
        <v>4</v>
      </c>
      <c r="F191" s="218">
        <v>4</v>
      </c>
      <c r="G191" s="218">
        <v>4</v>
      </c>
      <c r="H191" s="218"/>
      <c r="I191" s="218"/>
      <c r="J191" s="218"/>
      <c r="K191" s="55"/>
      <c r="L191" s="56" t="str">
        <f t="shared" si="9"/>
        <v>81SAN MIGUEL</v>
      </c>
      <c r="M191" s="214">
        <v>81</v>
      </c>
      <c r="N191" s="212" t="s">
        <v>175</v>
      </c>
      <c r="O191" s="226" t="s">
        <v>112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78TIENDONA</v>
      </c>
      <c r="B192" s="213">
        <v>78</v>
      </c>
      <c r="C192" s="212" t="s">
        <v>191</v>
      </c>
      <c r="D192" s="226" t="s">
        <v>109</v>
      </c>
      <c r="E192" s="218">
        <v>20</v>
      </c>
      <c r="F192" s="218">
        <v>20</v>
      </c>
      <c r="G192" s="218">
        <v>20</v>
      </c>
      <c r="H192" s="218"/>
      <c r="I192" s="218"/>
      <c r="J192" s="218"/>
      <c r="K192" s="55"/>
      <c r="L192" s="56" t="str">
        <f t="shared" si="9"/>
        <v>81COJUTEPEQUE</v>
      </c>
      <c r="M192" s="213">
        <v>81</v>
      </c>
      <c r="N192" s="212" t="s">
        <v>180</v>
      </c>
      <c r="O192" s="226" t="s">
        <v>112</v>
      </c>
      <c r="P192" s="218">
        <v>16</v>
      </c>
      <c r="Q192" s="218">
        <v>16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78SAN MIGUEL</v>
      </c>
      <c r="B193" s="213">
        <v>78</v>
      </c>
      <c r="C193" s="212" t="s">
        <v>175</v>
      </c>
      <c r="D193" s="226" t="s">
        <v>109</v>
      </c>
      <c r="E193" s="218">
        <v>22</v>
      </c>
      <c r="F193" s="218">
        <v>22</v>
      </c>
      <c r="G193" s="218">
        <v>22</v>
      </c>
      <c r="H193" s="218"/>
      <c r="I193" s="218"/>
      <c r="J193" s="218"/>
      <c r="K193" s="55"/>
      <c r="L193" s="56" t="str">
        <f t="shared" si="9"/>
        <v>82TIENDONA</v>
      </c>
      <c r="M193" s="213">
        <v>82</v>
      </c>
      <c r="N193" s="212" t="s">
        <v>191</v>
      </c>
      <c r="O193" s="226" t="s">
        <v>113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78SENSUNTEPEQUE</v>
      </c>
      <c r="B194" s="213">
        <v>78</v>
      </c>
      <c r="C194" s="212" t="s">
        <v>182</v>
      </c>
      <c r="D194" s="226" t="s">
        <v>109</v>
      </c>
      <c r="E194" s="218">
        <v>32</v>
      </c>
      <c r="F194" s="218">
        <v>32</v>
      </c>
      <c r="G194" s="218">
        <v>32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6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79TIENDONA</v>
      </c>
      <c r="B195" s="214">
        <v>79</v>
      </c>
      <c r="C195" s="212" t="s">
        <v>191</v>
      </c>
      <c r="D195" s="226" t="s">
        <v>110</v>
      </c>
      <c r="E195" s="218">
        <v>7</v>
      </c>
      <c r="F195" s="218">
        <v>7</v>
      </c>
      <c r="G195" s="218">
        <v>7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6" t="s">
        <v>115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79SAN MIGUEL</v>
      </c>
      <c r="B196" s="214">
        <v>79</v>
      </c>
      <c r="C196" s="212" t="s">
        <v>175</v>
      </c>
      <c r="D196" s="226" t="s">
        <v>110</v>
      </c>
      <c r="E196" s="218">
        <v>6</v>
      </c>
      <c r="F196" s="218">
        <v>6</v>
      </c>
      <c r="G196" s="218">
        <v>6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6" t="s">
        <v>115</v>
      </c>
      <c r="P196" s="218">
        <v>13</v>
      </c>
      <c r="Q196" s="218">
        <v>12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79SENSUNTEPEQUE</v>
      </c>
      <c r="B197" s="214">
        <v>79</v>
      </c>
      <c r="C197" s="212" t="s">
        <v>182</v>
      </c>
      <c r="D197" s="226" t="s">
        <v>110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6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80TIENDONA</v>
      </c>
      <c r="B198" s="213">
        <v>80</v>
      </c>
      <c r="C198" s="212" t="s">
        <v>191</v>
      </c>
      <c r="D198" s="226" t="s">
        <v>111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6" t="s">
        <v>115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80SAN MIGUEL</v>
      </c>
      <c r="B199" s="213">
        <v>80</v>
      </c>
      <c r="C199" s="212" t="s">
        <v>175</v>
      </c>
      <c r="D199" s="226" t="s">
        <v>111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6" t="s">
        <v>116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81TIENDONA</v>
      </c>
      <c r="B200" s="214">
        <v>81</v>
      </c>
      <c r="C200" s="212" t="s">
        <v>191</v>
      </c>
      <c r="D200" s="226" t="s">
        <v>112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6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81SANTA ANA</v>
      </c>
      <c r="B201" s="214">
        <v>81</v>
      </c>
      <c r="C201" s="212" t="s">
        <v>173</v>
      </c>
      <c r="D201" s="226" t="s">
        <v>112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K201" s="55"/>
      <c r="L201" s="56" t="str">
        <f t="shared" si="11"/>
        <v>86SAN MIGUEL</v>
      </c>
      <c r="M201" s="214">
        <v>86</v>
      </c>
      <c r="N201" s="212" t="s">
        <v>175</v>
      </c>
      <c r="O201" s="226" t="s">
        <v>117</v>
      </c>
      <c r="P201" s="218">
        <v>192.5</v>
      </c>
      <c r="Q201" s="218">
        <v>185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82TIENDONA</v>
      </c>
      <c r="B202" s="213">
        <v>82</v>
      </c>
      <c r="C202" s="212" t="s">
        <v>191</v>
      </c>
      <c r="D202" s="226" t="s">
        <v>113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86COJUTEPEQUE</v>
      </c>
      <c r="M202" s="213">
        <v>86</v>
      </c>
      <c r="N202" s="212" t="s">
        <v>180</v>
      </c>
      <c r="O202" s="226" t="s">
        <v>117</v>
      </c>
      <c r="P202" s="218">
        <v>225</v>
      </c>
      <c r="Q202" s="218">
        <v>225</v>
      </c>
      <c r="R202" s="218">
        <v>225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83TIENDONA</v>
      </c>
      <c r="B203" s="213">
        <v>83</v>
      </c>
      <c r="C203" s="212" t="s">
        <v>191</v>
      </c>
      <c r="D203" s="226" t="s">
        <v>114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87TIENDONA</v>
      </c>
      <c r="M203" s="213">
        <v>87</v>
      </c>
      <c r="N203" s="212" t="s">
        <v>191</v>
      </c>
      <c r="O203" s="226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84TIENDONA</v>
      </c>
      <c r="B204" s="214">
        <v>84</v>
      </c>
      <c r="C204" s="212" t="s">
        <v>191</v>
      </c>
      <c r="D204" s="226" t="s">
        <v>115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88TIENDONA</v>
      </c>
      <c r="M204" s="214">
        <v>88</v>
      </c>
      <c r="N204" s="212" t="s">
        <v>191</v>
      </c>
      <c r="O204" s="226" t="s">
        <v>119</v>
      </c>
      <c r="P204" s="218">
        <v>125</v>
      </c>
      <c r="Q204" s="218">
        <v>125</v>
      </c>
      <c r="R204" s="218">
        <v>125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84SANTA ANA</v>
      </c>
      <c r="B205" s="214">
        <v>84</v>
      </c>
      <c r="C205" s="212" t="s">
        <v>173</v>
      </c>
      <c r="D205" s="226" t="s">
        <v>115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88SAN MIGUEL</v>
      </c>
      <c r="M205" s="214">
        <v>88</v>
      </c>
      <c r="N205" s="212" t="s">
        <v>175</v>
      </c>
      <c r="O205" s="226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84SAN MIGUEL</v>
      </c>
      <c r="B206" s="213">
        <v>84</v>
      </c>
      <c r="C206" s="212" t="s">
        <v>175</v>
      </c>
      <c r="D206" s="226" t="s">
        <v>115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88CHALATENANGO</v>
      </c>
      <c r="M206" s="213">
        <v>88</v>
      </c>
      <c r="N206" s="212" t="s">
        <v>177</v>
      </c>
      <c r="O206" s="226" t="s">
        <v>119</v>
      </c>
      <c r="P206" s="218">
        <v>110</v>
      </c>
      <c r="Q206" s="218">
        <v>110</v>
      </c>
      <c r="R206" s="218">
        <v>110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84SENSUNTEPEQUE</v>
      </c>
      <c r="B207" s="214">
        <v>84</v>
      </c>
      <c r="C207" s="212" t="s">
        <v>182</v>
      </c>
      <c r="D207" s="226" t="s">
        <v>115</v>
      </c>
      <c r="E207" s="218">
        <v>16</v>
      </c>
      <c r="F207" s="218">
        <v>15</v>
      </c>
      <c r="G207" s="218">
        <v>17</v>
      </c>
      <c r="H207" s="218"/>
      <c r="I207" s="218"/>
      <c r="J207" s="218"/>
      <c r="K207" s="55"/>
      <c r="L207" s="56" t="str">
        <f t="shared" si="11"/>
        <v>89TIENDONA</v>
      </c>
      <c r="M207" s="214">
        <v>89</v>
      </c>
      <c r="N207" s="212" t="s">
        <v>191</v>
      </c>
      <c r="O207" s="226" t="s">
        <v>120</v>
      </c>
      <c r="P207" s="218">
        <v>17.8</v>
      </c>
      <c r="Q207" s="218">
        <v>17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85TIENDONA</v>
      </c>
      <c r="B208" s="214">
        <v>85</v>
      </c>
      <c r="C208" s="212" t="s">
        <v>191</v>
      </c>
      <c r="D208" s="226" t="s">
        <v>116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89SAN MIGUEL</v>
      </c>
      <c r="M208" s="214">
        <v>89</v>
      </c>
      <c r="N208" s="212" t="s">
        <v>175</v>
      </c>
      <c r="O208" s="226" t="s">
        <v>120</v>
      </c>
      <c r="P208" s="218">
        <v>14.25</v>
      </c>
      <c r="Q208" s="218">
        <v>14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86TIENDONA</v>
      </c>
      <c r="B209" s="214">
        <v>86</v>
      </c>
      <c r="C209" s="212" t="s">
        <v>191</v>
      </c>
      <c r="D209" s="226" t="s">
        <v>117</v>
      </c>
      <c r="E209" s="218">
        <v>180</v>
      </c>
      <c r="F209" s="218">
        <v>180</v>
      </c>
      <c r="G209" s="218">
        <v>180</v>
      </c>
      <c r="H209" s="218"/>
      <c r="I209" s="218"/>
      <c r="J209" s="218"/>
      <c r="K209" s="55"/>
      <c r="L209" s="56" t="str">
        <f t="shared" si="11"/>
        <v>89CHALATENANGO</v>
      </c>
      <c r="M209" s="214">
        <v>89</v>
      </c>
      <c r="N209" s="212" t="s">
        <v>177</v>
      </c>
      <c r="O209" s="226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86SAN MIGUEL</v>
      </c>
      <c r="B210" s="213">
        <v>86</v>
      </c>
      <c r="C210" s="212" t="s">
        <v>175</v>
      </c>
      <c r="D210" s="226" t="s">
        <v>117</v>
      </c>
      <c r="E210" s="218">
        <v>205</v>
      </c>
      <c r="F210" s="218">
        <v>200</v>
      </c>
      <c r="G210" s="218">
        <v>210</v>
      </c>
      <c r="H210" s="218"/>
      <c r="I210" s="218"/>
      <c r="J210" s="218"/>
      <c r="K210" s="55"/>
      <c r="L210" s="56" t="str">
        <f t="shared" si="11"/>
        <v>89COJUTEPEQUE</v>
      </c>
      <c r="M210" s="213">
        <v>89</v>
      </c>
      <c r="N210" s="212" t="s">
        <v>180</v>
      </c>
      <c r="O210" s="226" t="s">
        <v>120</v>
      </c>
      <c r="P210" s="218">
        <v>20</v>
      </c>
      <c r="Q210" s="218">
        <v>20</v>
      </c>
      <c r="R210" s="218">
        <v>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86SENSUNTEPEQUE</v>
      </c>
      <c r="B211" s="214">
        <v>86</v>
      </c>
      <c r="C211" s="212" t="s">
        <v>182</v>
      </c>
      <c r="D211" s="226" t="s">
        <v>117</v>
      </c>
      <c r="E211" s="218">
        <v>222.5</v>
      </c>
      <c r="F211" s="218">
        <v>220</v>
      </c>
      <c r="G211" s="218">
        <v>225</v>
      </c>
      <c r="H211" s="218"/>
      <c r="I211" s="218"/>
      <c r="J211" s="218"/>
      <c r="K211" s="55"/>
      <c r="L211" s="56" t="str">
        <f t="shared" si="11"/>
        <v>90TIENDONA</v>
      </c>
      <c r="M211" s="214">
        <v>90</v>
      </c>
      <c r="N211" s="212" t="s">
        <v>191</v>
      </c>
      <c r="O211" s="226" t="s">
        <v>121</v>
      </c>
      <c r="P211" s="218">
        <v>13</v>
      </c>
      <c r="Q211" s="218">
        <v>12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87TIENDONA</v>
      </c>
      <c r="B212" s="214">
        <v>87</v>
      </c>
      <c r="C212" s="212" t="s">
        <v>191</v>
      </c>
      <c r="D212" s="226" t="s">
        <v>118</v>
      </c>
      <c r="E212" s="218">
        <v>130</v>
      </c>
      <c r="F212" s="218">
        <v>130</v>
      </c>
      <c r="G212" s="218">
        <v>130</v>
      </c>
      <c r="H212" s="218"/>
      <c r="I212" s="218"/>
      <c r="J212" s="218"/>
      <c r="K212" s="55"/>
      <c r="L212" s="56" t="str">
        <f t="shared" si="11"/>
        <v>90SAN MIGUEL</v>
      </c>
      <c r="M212" s="214">
        <v>90</v>
      </c>
      <c r="N212" s="212" t="s">
        <v>175</v>
      </c>
      <c r="O212" s="226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88TIENDONA</v>
      </c>
      <c r="B213" s="213">
        <v>88</v>
      </c>
      <c r="C213" s="212" t="s">
        <v>191</v>
      </c>
      <c r="D213" s="226" t="s">
        <v>119</v>
      </c>
      <c r="E213" s="218">
        <v>125</v>
      </c>
      <c r="F213" s="218">
        <v>125</v>
      </c>
      <c r="G213" s="218">
        <v>125</v>
      </c>
      <c r="H213" s="218"/>
      <c r="I213" s="218"/>
      <c r="J213" s="218"/>
      <c r="K213" s="55"/>
      <c r="L213" s="56" t="str">
        <f t="shared" si="11"/>
        <v>90COJUTEPEQUE</v>
      </c>
      <c r="M213" s="213">
        <v>90</v>
      </c>
      <c r="N213" s="212" t="s">
        <v>180</v>
      </c>
      <c r="O213" s="226" t="s">
        <v>121</v>
      </c>
      <c r="P213" s="218">
        <v>18</v>
      </c>
      <c r="Q213" s="218">
        <v>18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88SAN MIGUEL</v>
      </c>
      <c r="B214" s="214">
        <v>88</v>
      </c>
      <c r="C214" s="212" t="s">
        <v>175</v>
      </c>
      <c r="D214" s="226" t="s">
        <v>119</v>
      </c>
      <c r="E214" s="218">
        <v>118.75</v>
      </c>
      <c r="F214" s="218">
        <v>100</v>
      </c>
      <c r="G214" s="218">
        <v>125</v>
      </c>
      <c r="H214" s="218"/>
      <c r="I214" s="218"/>
      <c r="J214" s="218"/>
      <c r="K214" s="55"/>
      <c r="L214" s="56" t="str">
        <f t="shared" si="11"/>
        <v>92TIENDONA</v>
      </c>
      <c r="M214" s="214">
        <v>92</v>
      </c>
      <c r="N214" s="212" t="s">
        <v>191</v>
      </c>
      <c r="O214" s="226" t="s">
        <v>122</v>
      </c>
      <c r="P214" s="218">
        <v>95</v>
      </c>
      <c r="Q214" s="218">
        <v>95</v>
      </c>
      <c r="R214" s="218">
        <v>95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89TIENDONA</v>
      </c>
      <c r="B215" s="213">
        <v>89</v>
      </c>
      <c r="C215" s="212" t="s">
        <v>191</v>
      </c>
      <c r="D215" s="226" t="s">
        <v>120</v>
      </c>
      <c r="E215" s="218">
        <v>17.8</v>
      </c>
      <c r="F215" s="218">
        <v>17</v>
      </c>
      <c r="G215" s="218">
        <v>18</v>
      </c>
      <c r="H215" s="218"/>
      <c r="I215" s="218"/>
      <c r="J215" s="218"/>
      <c r="K215" s="55"/>
      <c r="L215" s="56" t="str">
        <f t="shared" si="11"/>
        <v>92SAN MIGUEL</v>
      </c>
      <c r="M215" s="213">
        <v>92</v>
      </c>
      <c r="N215" s="212" t="s">
        <v>175</v>
      </c>
      <c r="O215" s="226" t="s">
        <v>122</v>
      </c>
      <c r="P215" s="218">
        <v>110</v>
      </c>
      <c r="Q215" s="218">
        <v>110</v>
      </c>
      <c r="R215" s="218">
        <v>110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89SANTA ANA</v>
      </c>
      <c r="B216" s="213">
        <v>89</v>
      </c>
      <c r="C216" s="212" t="s">
        <v>173</v>
      </c>
      <c r="D216" s="226" t="s">
        <v>120</v>
      </c>
      <c r="E216" s="218">
        <v>20</v>
      </c>
      <c r="F216" s="218">
        <v>20</v>
      </c>
      <c r="G216" s="218">
        <v>20</v>
      </c>
      <c r="H216" s="218"/>
      <c r="I216" s="218"/>
      <c r="J216" s="218"/>
      <c r="K216" s="55"/>
      <c r="L216" s="56" t="str">
        <f t="shared" si="11"/>
        <v>93TIENDONA</v>
      </c>
      <c r="M216" s="213">
        <v>93</v>
      </c>
      <c r="N216" s="212" t="s">
        <v>191</v>
      </c>
      <c r="O216" s="226" t="s">
        <v>123</v>
      </c>
      <c r="P216" s="218">
        <v>23</v>
      </c>
      <c r="Q216" s="218">
        <v>23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89SAN MIGUEL</v>
      </c>
      <c r="B217" s="213">
        <v>89</v>
      </c>
      <c r="C217" s="212" t="s">
        <v>175</v>
      </c>
      <c r="D217" s="226" t="s">
        <v>120</v>
      </c>
      <c r="E217" s="218">
        <v>15.5</v>
      </c>
      <c r="F217" s="218">
        <v>14</v>
      </c>
      <c r="G217" s="218">
        <v>16</v>
      </c>
      <c r="H217" s="218"/>
      <c r="I217" s="218"/>
      <c r="J217" s="218"/>
      <c r="K217" s="55"/>
      <c r="L217" s="56" t="str">
        <f t="shared" si="11"/>
        <v xml:space="preserve">94GERARDO BARRIOS </v>
      </c>
      <c r="M217" s="213">
        <v>94</v>
      </c>
      <c r="N217" s="212" t="s">
        <v>263</v>
      </c>
      <c r="O217" s="226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89SENSUNTEPEQUE</v>
      </c>
      <c r="B218" s="214">
        <v>89</v>
      </c>
      <c r="C218" s="212" t="s">
        <v>182</v>
      </c>
      <c r="D218" s="226" t="s">
        <v>120</v>
      </c>
      <c r="E218" s="218">
        <v>19</v>
      </c>
      <c r="F218" s="218">
        <v>19</v>
      </c>
      <c r="G218" s="218">
        <v>19</v>
      </c>
      <c r="H218" s="218"/>
      <c r="I218" s="218"/>
      <c r="J218" s="218"/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6" t="s">
        <v>205</v>
      </c>
      <c r="P218" s="218">
        <v>60</v>
      </c>
      <c r="Q218" s="218">
        <v>60</v>
      </c>
      <c r="R218" s="218">
        <v>60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90TIENDONA</v>
      </c>
      <c r="B219" s="214">
        <v>90</v>
      </c>
      <c r="C219" s="212" t="s">
        <v>191</v>
      </c>
      <c r="D219" s="226" t="s">
        <v>121</v>
      </c>
      <c r="E219" s="218">
        <v>13</v>
      </c>
      <c r="F219" s="218">
        <v>12</v>
      </c>
      <c r="G219" s="218">
        <v>14</v>
      </c>
      <c r="H219" s="218"/>
      <c r="I219" s="218"/>
      <c r="J219" s="218"/>
      <c r="K219" s="55"/>
      <c r="L219" s="56" t="str">
        <f t="shared" si="11"/>
        <v>95SAN MIGUEL</v>
      </c>
      <c r="M219" s="214">
        <v>95</v>
      </c>
      <c r="N219" s="212" t="s">
        <v>175</v>
      </c>
      <c r="O219" s="226" t="s">
        <v>205</v>
      </c>
      <c r="P219" s="218">
        <v>70</v>
      </c>
      <c r="Q219" s="218">
        <v>70</v>
      </c>
      <c r="R219" s="218">
        <v>70</v>
      </c>
      <c r="S219" s="218">
        <v>0.75</v>
      </c>
      <c r="T219" s="218">
        <v>0.75</v>
      </c>
      <c r="U219" s="218">
        <v>0.75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90SAN MIGUEL</v>
      </c>
      <c r="B220" s="213">
        <v>90</v>
      </c>
      <c r="C220" s="212" t="s">
        <v>175</v>
      </c>
      <c r="D220" s="226" t="s">
        <v>121</v>
      </c>
      <c r="E220" s="218">
        <v>13</v>
      </c>
      <c r="F220" s="218">
        <v>12</v>
      </c>
      <c r="G220" s="218">
        <v>14</v>
      </c>
      <c r="H220" s="218"/>
      <c r="I220" s="218"/>
      <c r="J220" s="218"/>
      <c r="K220" s="55"/>
      <c r="L220" s="56" t="str">
        <f t="shared" si="11"/>
        <v>95CHALATENANGO</v>
      </c>
      <c r="M220" s="213">
        <v>95</v>
      </c>
      <c r="N220" s="212" t="s">
        <v>177</v>
      </c>
      <c r="O220" s="226" t="s">
        <v>205</v>
      </c>
      <c r="P220" s="218">
        <v>85</v>
      </c>
      <c r="Q220" s="218">
        <v>85</v>
      </c>
      <c r="R220" s="218">
        <v>85</v>
      </c>
      <c r="S220" s="218">
        <v>1.25</v>
      </c>
      <c r="T220" s="218">
        <v>1.25</v>
      </c>
      <c r="U220" s="218">
        <v>1.25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90SENSUNTEPEQUE</v>
      </c>
      <c r="B221" s="214">
        <v>90</v>
      </c>
      <c r="C221" s="212" t="s">
        <v>182</v>
      </c>
      <c r="D221" s="226" t="s">
        <v>121</v>
      </c>
      <c r="E221" s="218">
        <v>16</v>
      </c>
      <c r="F221" s="218">
        <v>16</v>
      </c>
      <c r="G221" s="218">
        <v>16</v>
      </c>
      <c r="H221" s="218"/>
      <c r="I221" s="218"/>
      <c r="J221" s="218"/>
      <c r="K221" s="55"/>
      <c r="L221" s="56" t="str">
        <f t="shared" si="11"/>
        <v xml:space="preserve">96GERARDO BARRIOS </v>
      </c>
      <c r="M221" s="214">
        <v>96</v>
      </c>
      <c r="N221" s="212" t="s">
        <v>263</v>
      </c>
      <c r="O221" s="226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92TIENDONA</v>
      </c>
      <c r="B222" s="214">
        <v>92</v>
      </c>
      <c r="C222" s="212" t="s">
        <v>191</v>
      </c>
      <c r="D222" s="226" t="s">
        <v>122</v>
      </c>
      <c r="E222" s="218">
        <v>95</v>
      </c>
      <c r="F222" s="218">
        <v>95</v>
      </c>
      <c r="G222" s="218">
        <v>95</v>
      </c>
      <c r="H222" s="218"/>
      <c r="I222" s="218"/>
      <c r="J222" s="218"/>
      <c r="K222" s="55"/>
      <c r="L222" s="56" t="str">
        <f t="shared" si="11"/>
        <v>96SAN MIGUEL</v>
      </c>
      <c r="M222" s="214">
        <v>96</v>
      </c>
      <c r="N222" s="212" t="s">
        <v>175</v>
      </c>
      <c r="O222" s="226" t="s">
        <v>206</v>
      </c>
      <c r="P222" s="218">
        <v>48</v>
      </c>
      <c r="Q222" s="218">
        <v>48</v>
      </c>
      <c r="R222" s="218">
        <v>48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92SAN MIGUEL</v>
      </c>
      <c r="B223" s="214">
        <v>92</v>
      </c>
      <c r="C223" s="212" t="s">
        <v>175</v>
      </c>
      <c r="D223" s="226" t="s">
        <v>122</v>
      </c>
      <c r="E223" s="218">
        <v>117.5</v>
      </c>
      <c r="F223" s="218">
        <v>110</v>
      </c>
      <c r="G223" s="218">
        <v>125</v>
      </c>
      <c r="H223" s="218"/>
      <c r="I223" s="218"/>
      <c r="J223" s="218"/>
      <c r="K223" s="55"/>
      <c r="L223" s="56" t="str">
        <f t="shared" si="11"/>
        <v>96CHALATENANGO</v>
      </c>
      <c r="M223" s="214">
        <v>96</v>
      </c>
      <c r="N223" s="212" t="s">
        <v>177</v>
      </c>
      <c r="O223" s="226" t="s">
        <v>206</v>
      </c>
      <c r="P223" s="218">
        <v>48</v>
      </c>
      <c r="Q223" s="218">
        <v>48</v>
      </c>
      <c r="R223" s="218">
        <v>48</v>
      </c>
      <c r="S223" s="218">
        <v>0.6</v>
      </c>
      <c r="T223" s="218">
        <v>0.6</v>
      </c>
      <c r="U223" s="218">
        <v>0.6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92SENSUNTEPEQUE</v>
      </c>
      <c r="B224" s="213">
        <v>92</v>
      </c>
      <c r="C224" s="212" t="s">
        <v>182</v>
      </c>
      <c r="D224" s="226" t="s">
        <v>122</v>
      </c>
      <c r="E224" s="218">
        <v>100</v>
      </c>
      <c r="F224" s="218">
        <v>100</v>
      </c>
      <c r="G224" s="218">
        <v>100</v>
      </c>
      <c r="H224" s="218"/>
      <c r="I224" s="218"/>
      <c r="J224" s="218"/>
      <c r="K224" s="55"/>
      <c r="L224" s="56" t="str">
        <f t="shared" si="11"/>
        <v>96COJUTEPEQUE</v>
      </c>
      <c r="M224" s="213">
        <v>96</v>
      </c>
      <c r="N224" s="212" t="s">
        <v>180</v>
      </c>
      <c r="O224" s="226" t="s">
        <v>206</v>
      </c>
      <c r="P224" s="218">
        <v>49.25</v>
      </c>
      <c r="Q224" s="218">
        <v>48.5</v>
      </c>
      <c r="R224" s="218">
        <v>50</v>
      </c>
      <c r="S224" s="218">
        <v>0.55000000000000004</v>
      </c>
      <c r="T224" s="218">
        <v>0.55000000000000004</v>
      </c>
      <c r="U224" s="218">
        <v>0.55000000000000004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93TIENDONA</v>
      </c>
      <c r="B225" s="214">
        <v>93</v>
      </c>
      <c r="C225" s="212" t="s">
        <v>191</v>
      </c>
      <c r="D225" s="226" t="s">
        <v>123</v>
      </c>
      <c r="E225" s="218">
        <v>23.333333333333332</v>
      </c>
      <c r="F225" s="218">
        <v>23</v>
      </c>
      <c r="G225" s="218">
        <v>24</v>
      </c>
      <c r="H225" s="218"/>
      <c r="I225" s="218"/>
      <c r="J225" s="218"/>
      <c r="K225" s="55"/>
      <c r="L225" s="56" t="str">
        <f t="shared" si="11"/>
        <v xml:space="preserve">97GERARDO BARRIOS </v>
      </c>
      <c r="M225" s="214">
        <v>97</v>
      </c>
      <c r="N225" s="212" t="s">
        <v>263</v>
      </c>
      <c r="O225" s="226" t="s">
        <v>207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94GERARDO BARRIOS </v>
      </c>
      <c r="B226" s="214">
        <v>94</v>
      </c>
      <c r="C226" s="212" t="s">
        <v>263</v>
      </c>
      <c r="D226" s="226" t="s">
        <v>267</v>
      </c>
      <c r="E226" s="218">
        <v>55</v>
      </c>
      <c r="F226" s="218">
        <v>55</v>
      </c>
      <c r="G226" s="218">
        <v>55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97SAN MIGUEL</v>
      </c>
      <c r="M226" s="214">
        <v>97</v>
      </c>
      <c r="N226" s="212" t="s">
        <v>175</v>
      </c>
      <c r="O226" s="226" t="s">
        <v>207</v>
      </c>
      <c r="P226" s="218">
        <v>72</v>
      </c>
      <c r="Q226" s="218">
        <v>72</v>
      </c>
      <c r="R226" s="218">
        <v>72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95SANTA ANA</v>
      </c>
      <c r="B227" s="213">
        <v>95</v>
      </c>
      <c r="C227" s="212" t="s">
        <v>173</v>
      </c>
      <c r="D227" s="226" t="s">
        <v>205</v>
      </c>
      <c r="E227" s="218">
        <v>90</v>
      </c>
      <c r="F227" s="218">
        <v>90</v>
      </c>
      <c r="G227" s="218">
        <v>90</v>
      </c>
      <c r="H227" s="218">
        <v>1.25</v>
      </c>
      <c r="I227" s="218">
        <v>1.25</v>
      </c>
      <c r="J227" s="218">
        <v>1.25</v>
      </c>
      <c r="K227" s="55"/>
      <c r="L227" s="56" t="str">
        <f t="shared" si="11"/>
        <v>97CHALATENANGO</v>
      </c>
      <c r="M227" s="213">
        <v>97</v>
      </c>
      <c r="N227" s="212" t="s">
        <v>177</v>
      </c>
      <c r="O227" s="226" t="s">
        <v>207</v>
      </c>
      <c r="P227" s="218">
        <v>83</v>
      </c>
      <c r="Q227" s="218">
        <v>83</v>
      </c>
      <c r="R227" s="218">
        <v>83</v>
      </c>
      <c r="S227" s="218">
        <v>1.25</v>
      </c>
      <c r="T227" s="218">
        <v>1.25</v>
      </c>
      <c r="U227" s="218">
        <v>1.25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95SAN MIGUEL</v>
      </c>
      <c r="B228" s="214">
        <v>95</v>
      </c>
      <c r="C228" s="212" t="s">
        <v>175</v>
      </c>
      <c r="D228" s="226" t="s">
        <v>205</v>
      </c>
      <c r="E228" s="218">
        <v>80</v>
      </c>
      <c r="F228" s="218">
        <v>80</v>
      </c>
      <c r="G228" s="218">
        <v>80</v>
      </c>
      <c r="H228" s="218">
        <v>0.9</v>
      </c>
      <c r="I228" s="218">
        <v>0.9</v>
      </c>
      <c r="J228" s="218">
        <v>0.9</v>
      </c>
      <c r="K228" s="55"/>
      <c r="L228" s="56" t="str">
        <f t="shared" si="11"/>
        <v xml:space="preserve">98GERARDO BARRIOS </v>
      </c>
      <c r="M228" s="214">
        <v>98</v>
      </c>
      <c r="N228" s="212" t="s">
        <v>263</v>
      </c>
      <c r="O228" s="226" t="s">
        <v>268</v>
      </c>
      <c r="P228" s="218">
        <v>135</v>
      </c>
      <c r="Q228" s="218">
        <v>135</v>
      </c>
      <c r="R228" s="218">
        <v>135</v>
      </c>
      <c r="S228" s="218">
        <v>1.6</v>
      </c>
      <c r="T228" s="218">
        <v>1.6</v>
      </c>
      <c r="U228" s="218">
        <v>1.6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95SENSUNTEPEQUE</v>
      </c>
      <c r="B229" s="214">
        <v>95</v>
      </c>
      <c r="C229" s="212" t="s">
        <v>182</v>
      </c>
      <c r="D229" s="226" t="s">
        <v>205</v>
      </c>
      <c r="E229" s="218">
        <v>81.25</v>
      </c>
      <c r="F229" s="218">
        <v>75</v>
      </c>
      <c r="G229" s="218">
        <v>90</v>
      </c>
      <c r="H229" s="218">
        <v>1.08</v>
      </c>
      <c r="I229" s="218">
        <v>1</v>
      </c>
      <c r="J229" s="218">
        <v>1.2</v>
      </c>
      <c r="K229" s="55"/>
      <c r="L229" s="56" t="str">
        <f t="shared" si="11"/>
        <v>98SAN MIGUEL</v>
      </c>
      <c r="M229" s="214">
        <v>98</v>
      </c>
      <c r="N229" s="212" t="s">
        <v>175</v>
      </c>
      <c r="O229" s="226" t="s">
        <v>268</v>
      </c>
      <c r="P229" s="218">
        <v>155</v>
      </c>
      <c r="Q229" s="218">
        <v>155</v>
      </c>
      <c r="R229" s="218">
        <v>155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95GERARDO BARRIOS </v>
      </c>
      <c r="B230" s="213">
        <v>95</v>
      </c>
      <c r="C230" s="212" t="s">
        <v>263</v>
      </c>
      <c r="D230" s="226" t="s">
        <v>205</v>
      </c>
      <c r="E230" s="218">
        <v>60</v>
      </c>
      <c r="F230" s="218">
        <v>60</v>
      </c>
      <c r="G230" s="218">
        <v>60</v>
      </c>
      <c r="H230" s="218">
        <v>0.8</v>
      </c>
      <c r="I230" s="218">
        <v>0.8</v>
      </c>
      <c r="J230" s="218">
        <v>0.8</v>
      </c>
      <c r="K230" s="55"/>
      <c r="L230" s="56" t="str">
        <f t="shared" si="11"/>
        <v>98CHALATENANGO</v>
      </c>
      <c r="M230" s="213">
        <v>98</v>
      </c>
      <c r="N230" s="212" t="s">
        <v>177</v>
      </c>
      <c r="O230" s="226" t="s">
        <v>268</v>
      </c>
      <c r="P230" s="218">
        <v>150</v>
      </c>
      <c r="Q230" s="218">
        <v>150</v>
      </c>
      <c r="R230" s="218">
        <v>150</v>
      </c>
      <c r="S230" s="218">
        <v>2</v>
      </c>
      <c r="T230" s="218">
        <v>2</v>
      </c>
      <c r="U230" s="218">
        <v>2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96SANTA ANA</v>
      </c>
      <c r="B231" s="213">
        <v>96</v>
      </c>
      <c r="C231" s="212" t="s">
        <v>173</v>
      </c>
      <c r="D231" s="226" t="s">
        <v>206</v>
      </c>
      <c r="E231" s="218">
        <v>48</v>
      </c>
      <c r="F231" s="218">
        <v>48</v>
      </c>
      <c r="G231" s="218">
        <v>48</v>
      </c>
      <c r="H231" s="218">
        <v>0.6</v>
      </c>
      <c r="I231" s="218">
        <v>0.6</v>
      </c>
      <c r="J231" s="218">
        <v>0.6</v>
      </c>
      <c r="K231" s="55"/>
      <c r="L231" s="56" t="str">
        <f t="shared" si="11"/>
        <v xml:space="preserve">99GERARDO BARRIOS </v>
      </c>
      <c r="M231" s="213">
        <v>99</v>
      </c>
      <c r="N231" s="212" t="s">
        <v>263</v>
      </c>
      <c r="O231" s="226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96SAN MIGUEL</v>
      </c>
      <c r="B232" s="213">
        <v>96</v>
      </c>
      <c r="C232" s="212" t="s">
        <v>175</v>
      </c>
      <c r="D232" s="226" t="s">
        <v>206</v>
      </c>
      <c r="E232" s="218">
        <v>47.5</v>
      </c>
      <c r="F232" s="218">
        <v>47</v>
      </c>
      <c r="G232" s="218">
        <v>48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100COJUTEPEQUE</v>
      </c>
      <c r="M232" s="213">
        <v>100</v>
      </c>
      <c r="N232" s="212" t="s">
        <v>180</v>
      </c>
      <c r="O232" s="226" t="s">
        <v>210</v>
      </c>
      <c r="P232" s="218">
        <v>18.75</v>
      </c>
      <c r="Q232" s="218">
        <v>18.75</v>
      </c>
      <c r="R232" s="218">
        <v>18.75</v>
      </c>
      <c r="S232" s="218">
        <v>0.45</v>
      </c>
      <c r="T232" s="218">
        <v>0.45</v>
      </c>
      <c r="U232" s="218">
        <v>0.45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96SENSUNTEPEQUE</v>
      </c>
      <c r="B233" s="213">
        <v>96</v>
      </c>
      <c r="C233" s="212" t="s">
        <v>182</v>
      </c>
      <c r="D233" s="226" t="s">
        <v>206</v>
      </c>
      <c r="E233" s="218">
        <v>48.1</v>
      </c>
      <c r="F233" s="218">
        <v>48</v>
      </c>
      <c r="G233" s="218">
        <v>48.5</v>
      </c>
      <c r="H233" s="218">
        <v>0.54</v>
      </c>
      <c r="I233" s="218">
        <v>0.5</v>
      </c>
      <c r="J233" s="218">
        <v>0.55000000000000004</v>
      </c>
      <c r="K233" s="55"/>
      <c r="L233" s="56" t="str">
        <f t="shared" si="11"/>
        <v>101COJUTEPEQUE</v>
      </c>
      <c r="M233" s="213">
        <v>101</v>
      </c>
      <c r="N233" s="212" t="s">
        <v>180</v>
      </c>
      <c r="O233" s="226" t="s">
        <v>211</v>
      </c>
      <c r="P233" s="218">
        <v>17</v>
      </c>
      <c r="Q233" s="218">
        <v>17</v>
      </c>
      <c r="R233" s="218">
        <v>17</v>
      </c>
      <c r="S233" s="218">
        <v>0.45</v>
      </c>
      <c r="T233" s="218">
        <v>0.45</v>
      </c>
      <c r="U233" s="218">
        <v>0.45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96GERARDO BARRIOS </v>
      </c>
      <c r="B234" s="214">
        <v>96</v>
      </c>
      <c r="C234" s="212" t="s">
        <v>263</v>
      </c>
      <c r="D234" s="226" t="s">
        <v>206</v>
      </c>
      <c r="E234" s="218">
        <v>46</v>
      </c>
      <c r="F234" s="218">
        <v>46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 xml:space="preserve">102GERARDO BARRIOS </v>
      </c>
      <c r="M234" s="214">
        <v>102</v>
      </c>
      <c r="N234" s="212" t="s">
        <v>263</v>
      </c>
      <c r="O234" s="226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97SANTA ANA</v>
      </c>
      <c r="B235" s="214">
        <v>97</v>
      </c>
      <c r="C235" s="212" t="s">
        <v>173</v>
      </c>
      <c r="D235" s="226" t="s">
        <v>207</v>
      </c>
      <c r="E235" s="218">
        <v>80</v>
      </c>
      <c r="F235" s="218">
        <v>80</v>
      </c>
      <c r="G235" s="218">
        <v>80</v>
      </c>
      <c r="H235" s="218">
        <v>1.2</v>
      </c>
      <c r="I235" s="218">
        <v>1.2</v>
      </c>
      <c r="J235" s="218">
        <v>1.2</v>
      </c>
      <c r="K235" s="55"/>
      <c r="L235" s="56" t="str">
        <f t="shared" si="11"/>
        <v>102CHALATENANGO</v>
      </c>
      <c r="M235" s="214">
        <v>102</v>
      </c>
      <c r="N235" s="212" t="s">
        <v>177</v>
      </c>
      <c r="O235" s="226" t="s">
        <v>212</v>
      </c>
      <c r="P235" s="218">
        <v>4.5</v>
      </c>
      <c r="Q235" s="218">
        <v>4.5</v>
      </c>
      <c r="R235" s="218">
        <v>4.5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>97SAN MIGUEL</v>
      </c>
      <c r="B236" s="213">
        <v>97</v>
      </c>
      <c r="C236" s="212" t="s">
        <v>175</v>
      </c>
      <c r="D236" s="226" t="s">
        <v>207</v>
      </c>
      <c r="E236" s="218">
        <v>68</v>
      </c>
      <c r="F236" s="218">
        <v>68</v>
      </c>
      <c r="G236" s="218">
        <v>68</v>
      </c>
      <c r="H236" s="218">
        <v>0.75</v>
      </c>
      <c r="I236" s="218">
        <v>0.75</v>
      </c>
      <c r="J236" s="218">
        <v>0.75</v>
      </c>
      <c r="K236" s="55"/>
      <c r="L236" s="56" t="str">
        <f t="shared" si="11"/>
        <v>102COJUTEPEQUE</v>
      </c>
      <c r="M236" s="213">
        <v>102</v>
      </c>
      <c r="N236" s="212" t="s">
        <v>180</v>
      </c>
      <c r="O236" s="226" t="s">
        <v>212</v>
      </c>
      <c r="P236" s="218">
        <v>5.5</v>
      </c>
      <c r="Q236" s="218">
        <v>5</v>
      </c>
      <c r="R236" s="218">
        <v>6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97SENSUNTEPEQUE</v>
      </c>
      <c r="B237" s="214">
        <v>97</v>
      </c>
      <c r="C237" s="212" t="s">
        <v>182</v>
      </c>
      <c r="D237" s="226" t="s">
        <v>207</v>
      </c>
      <c r="E237" s="218">
        <v>76.666666666666671</v>
      </c>
      <c r="F237" s="218">
        <v>75</v>
      </c>
      <c r="G237" s="218">
        <v>80</v>
      </c>
      <c r="H237" s="218">
        <v>1.04</v>
      </c>
      <c r="I237" s="218">
        <v>1</v>
      </c>
      <c r="J237" s="218">
        <v>1.2</v>
      </c>
      <c r="K237" s="55"/>
      <c r="L237" s="56" t="str">
        <f t="shared" si="11"/>
        <v xml:space="preserve">103GERARDO BARRIOS </v>
      </c>
      <c r="M237" s="214">
        <v>103</v>
      </c>
      <c r="N237" s="212" t="s">
        <v>263</v>
      </c>
      <c r="O237" s="226" t="s">
        <v>213</v>
      </c>
      <c r="P237" s="218"/>
      <c r="Q237" s="218"/>
      <c r="R237" s="218"/>
      <c r="S237" s="218">
        <v>0.8</v>
      </c>
      <c r="T237" s="218">
        <v>0.8</v>
      </c>
      <c r="U237" s="218">
        <v>0.8</v>
      </c>
      <c r="V237" s="46"/>
      <c r="W237" s="46"/>
    </row>
    <row r="238" spans="1:23" ht="15.75" x14ac:dyDescent="0.25">
      <c r="A238" s="182" t="str">
        <f t="shared" si="12"/>
        <v xml:space="preserve">97GERARDO BARRIOS </v>
      </c>
      <c r="B238" s="214">
        <v>97</v>
      </c>
      <c r="C238" s="212" t="s">
        <v>263</v>
      </c>
      <c r="D238" s="226" t="s">
        <v>207</v>
      </c>
      <c r="E238" s="218">
        <v>60</v>
      </c>
      <c r="F238" s="218">
        <v>60</v>
      </c>
      <c r="G238" s="218">
        <v>60</v>
      </c>
      <c r="H238" s="218">
        <v>0.8</v>
      </c>
      <c r="I238" s="218">
        <v>0.8</v>
      </c>
      <c r="J238" s="218">
        <v>0.8</v>
      </c>
      <c r="K238" s="55"/>
      <c r="L238" s="56" t="str">
        <f t="shared" si="11"/>
        <v>103SAN MIGUEL</v>
      </c>
      <c r="M238" s="214">
        <v>103</v>
      </c>
      <c r="N238" s="212" t="s">
        <v>175</v>
      </c>
      <c r="O238" s="226" t="s">
        <v>213</v>
      </c>
      <c r="P238" s="218"/>
      <c r="Q238" s="218"/>
      <c r="R238" s="218"/>
      <c r="S238" s="218">
        <v>1</v>
      </c>
      <c r="T238" s="218">
        <v>1</v>
      </c>
      <c r="U238" s="218">
        <v>1</v>
      </c>
      <c r="V238" s="46"/>
      <c r="W238" s="46"/>
    </row>
    <row r="239" spans="1:23" ht="15.75" x14ac:dyDescent="0.25">
      <c r="A239" s="182" t="str">
        <f t="shared" si="12"/>
        <v>98SANTA ANA</v>
      </c>
      <c r="B239" s="214">
        <v>98</v>
      </c>
      <c r="C239" s="212" t="s">
        <v>173</v>
      </c>
      <c r="D239" s="226" t="s">
        <v>268</v>
      </c>
      <c r="E239" s="218">
        <v>150</v>
      </c>
      <c r="F239" s="218">
        <v>150</v>
      </c>
      <c r="G239" s="218">
        <v>150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>103CHALATENANGO</v>
      </c>
      <c r="M239" s="214">
        <v>103</v>
      </c>
      <c r="N239" s="212" t="s">
        <v>177</v>
      </c>
      <c r="O239" s="226" t="s">
        <v>213</v>
      </c>
      <c r="P239" s="218">
        <v>60</v>
      </c>
      <c r="Q239" s="218">
        <v>60</v>
      </c>
      <c r="R239" s="218">
        <v>60</v>
      </c>
      <c r="S239" s="218">
        <v>0.8</v>
      </c>
      <c r="T239" s="218">
        <v>0.8</v>
      </c>
      <c r="U239" s="218">
        <v>0.8</v>
      </c>
      <c r="V239" s="46"/>
      <c r="W239" s="46"/>
    </row>
    <row r="240" spans="1:23" ht="15.75" x14ac:dyDescent="0.25">
      <c r="A240" s="182" t="str">
        <f t="shared" si="12"/>
        <v>98SAN MIGUEL</v>
      </c>
      <c r="B240" s="213">
        <v>98</v>
      </c>
      <c r="C240" s="212" t="s">
        <v>175</v>
      </c>
      <c r="D240" s="226" t="s">
        <v>268</v>
      </c>
      <c r="E240" s="218">
        <v>160</v>
      </c>
      <c r="F240" s="218">
        <v>155</v>
      </c>
      <c r="G240" s="218">
        <v>165</v>
      </c>
      <c r="H240" s="218">
        <v>1.7250000000000001</v>
      </c>
      <c r="I240" s="218">
        <v>1.7</v>
      </c>
      <c r="J240" s="218">
        <v>1.75</v>
      </c>
      <c r="K240" s="55"/>
      <c r="L240" s="56" t="str">
        <f t="shared" si="11"/>
        <v>103COJUTEPEQUE</v>
      </c>
      <c r="M240" s="213">
        <v>103</v>
      </c>
      <c r="N240" s="212" t="s">
        <v>180</v>
      </c>
      <c r="O240" s="226" t="s">
        <v>213</v>
      </c>
      <c r="P240" s="218">
        <v>80</v>
      </c>
      <c r="Q240" s="218">
        <v>70</v>
      </c>
      <c r="R240" s="218">
        <v>90</v>
      </c>
      <c r="S240" s="218">
        <v>1.05</v>
      </c>
      <c r="T240" s="218">
        <v>1</v>
      </c>
      <c r="U240" s="218">
        <v>1.1499999999999999</v>
      </c>
      <c r="V240" s="46"/>
      <c r="W240" s="46"/>
    </row>
    <row r="241" spans="1:23" ht="15.75" x14ac:dyDescent="0.25">
      <c r="A241" s="182" t="str">
        <f t="shared" si="12"/>
        <v>98SENSUNTEPEQUE</v>
      </c>
      <c r="B241" s="213">
        <v>98</v>
      </c>
      <c r="C241" s="212" t="s">
        <v>182</v>
      </c>
      <c r="D241" s="226" t="s">
        <v>268</v>
      </c>
      <c r="E241" s="218">
        <v>151.25</v>
      </c>
      <c r="F241" s="218">
        <v>145</v>
      </c>
      <c r="G241" s="218">
        <v>160</v>
      </c>
      <c r="H241" s="218">
        <v>1.8</v>
      </c>
      <c r="I241" s="218">
        <v>1</v>
      </c>
      <c r="J241" s="218">
        <v>2</v>
      </c>
      <c r="K241" s="55"/>
      <c r="L241" s="56" t="str">
        <f t="shared" si="11"/>
        <v>104COJUTEPEQUE</v>
      </c>
      <c r="M241" s="213">
        <v>104</v>
      </c>
      <c r="N241" s="212" t="s">
        <v>180</v>
      </c>
      <c r="O241" s="226" t="s">
        <v>214</v>
      </c>
      <c r="P241" s="218">
        <v>62.5</v>
      </c>
      <c r="Q241" s="218">
        <v>60</v>
      </c>
      <c r="R241" s="218">
        <v>65</v>
      </c>
      <c r="S241" s="218">
        <v>0.9</v>
      </c>
      <c r="T241" s="218">
        <v>0.9</v>
      </c>
      <c r="U241" s="218">
        <v>0.9</v>
      </c>
      <c r="V241" s="46"/>
      <c r="W241" s="46"/>
    </row>
    <row r="242" spans="1:23" ht="15.75" x14ac:dyDescent="0.25">
      <c r="A242" s="182" t="str">
        <f t="shared" si="12"/>
        <v xml:space="preserve">98GERARDO BARRIOS </v>
      </c>
      <c r="B242" s="214">
        <v>98</v>
      </c>
      <c r="C242" s="212" t="s">
        <v>263</v>
      </c>
      <c r="D242" s="226" t="s">
        <v>268</v>
      </c>
      <c r="E242" s="218">
        <v>135</v>
      </c>
      <c r="F242" s="218">
        <v>135</v>
      </c>
      <c r="G242" s="218">
        <v>135</v>
      </c>
      <c r="H242" s="218">
        <v>1.6</v>
      </c>
      <c r="I242" s="218">
        <v>1.6</v>
      </c>
      <c r="J242" s="218">
        <v>1.6</v>
      </c>
      <c r="K242" s="55"/>
      <c r="L242" s="56" t="str">
        <f t="shared" si="11"/>
        <v xml:space="preserve">105GERARDO BARRIOS </v>
      </c>
      <c r="M242" s="214">
        <v>105</v>
      </c>
      <c r="N242" s="212" t="s">
        <v>263</v>
      </c>
      <c r="O242" s="226" t="s">
        <v>269</v>
      </c>
      <c r="P242" s="218">
        <v>9</v>
      </c>
      <c r="Q242" s="218">
        <v>9</v>
      </c>
      <c r="R242" s="218">
        <v>9</v>
      </c>
      <c r="S242" s="218">
        <v>9.9999999999999992E-2</v>
      </c>
      <c r="T242" s="218">
        <v>0.1</v>
      </c>
      <c r="U242" s="218">
        <v>0.1</v>
      </c>
      <c r="V242" s="46"/>
      <c r="W242" s="46"/>
    </row>
    <row r="243" spans="1:23" ht="15.75" x14ac:dyDescent="0.25">
      <c r="A243" s="182" t="str">
        <f t="shared" si="12"/>
        <v>99SANTA ANA</v>
      </c>
      <c r="B243" s="214">
        <v>99</v>
      </c>
      <c r="C243" s="212" t="s">
        <v>173</v>
      </c>
      <c r="D243" s="226" t="s">
        <v>209</v>
      </c>
      <c r="E243" s="218">
        <v>20</v>
      </c>
      <c r="F243" s="218">
        <v>20</v>
      </c>
      <c r="G243" s="218">
        <v>20</v>
      </c>
      <c r="H243" s="218"/>
      <c r="I243" s="218"/>
      <c r="J243" s="218"/>
      <c r="K243" s="55"/>
      <c r="L243" s="56" t="str">
        <f t="shared" si="11"/>
        <v>105SAN MIGUEL</v>
      </c>
      <c r="M243" s="214">
        <v>105</v>
      </c>
      <c r="N243" s="212" t="s">
        <v>175</v>
      </c>
      <c r="O243" s="226" t="s">
        <v>269</v>
      </c>
      <c r="P243" s="218">
        <v>12</v>
      </c>
      <c r="Q243" s="218">
        <v>12</v>
      </c>
      <c r="R243" s="218">
        <v>12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 x14ac:dyDescent="0.25">
      <c r="A244" s="182" t="str">
        <f t="shared" si="12"/>
        <v>99SAN MIGUEL</v>
      </c>
      <c r="B244" s="214">
        <v>99</v>
      </c>
      <c r="C244" s="212" t="s">
        <v>175</v>
      </c>
      <c r="D244" s="226" t="s">
        <v>209</v>
      </c>
      <c r="E244" s="218">
        <v>21</v>
      </c>
      <c r="F244" s="218">
        <v>21</v>
      </c>
      <c r="G244" s="218">
        <v>21</v>
      </c>
      <c r="H244" s="218"/>
      <c r="I244" s="218"/>
      <c r="J244" s="218"/>
      <c r="K244" s="55"/>
      <c r="L244" s="56" t="str">
        <f t="shared" si="11"/>
        <v>105CHALATENANGO</v>
      </c>
      <c r="M244" s="214">
        <v>105</v>
      </c>
      <c r="N244" s="212" t="s">
        <v>177</v>
      </c>
      <c r="O244" s="226" t="s">
        <v>269</v>
      </c>
      <c r="P244" s="218">
        <v>12</v>
      </c>
      <c r="Q244" s="218">
        <v>12</v>
      </c>
      <c r="R244" s="218">
        <v>12</v>
      </c>
      <c r="S244" s="218">
        <v>0.2</v>
      </c>
      <c r="T244" s="218">
        <v>0.2</v>
      </c>
      <c r="U244" s="218">
        <v>0.2</v>
      </c>
      <c r="V244" s="46"/>
      <c r="W244" s="46"/>
    </row>
    <row r="245" spans="1:23" ht="15.75" x14ac:dyDescent="0.25">
      <c r="A245" s="182" t="str">
        <f t="shared" si="12"/>
        <v xml:space="preserve">99GERARDO BARRIOS </v>
      </c>
      <c r="B245" s="213">
        <v>99</v>
      </c>
      <c r="C245" s="212" t="s">
        <v>263</v>
      </c>
      <c r="D245" s="226" t="s">
        <v>209</v>
      </c>
      <c r="E245" s="218">
        <v>21</v>
      </c>
      <c r="F245" s="218">
        <v>21</v>
      </c>
      <c r="G245" s="218">
        <v>21</v>
      </c>
      <c r="H245" s="218"/>
      <c r="I245" s="218"/>
      <c r="J245" s="218"/>
      <c r="K245" s="55"/>
      <c r="L245" s="56" t="str">
        <f t="shared" si="11"/>
        <v>105COJUTEPEQUE</v>
      </c>
      <c r="M245" s="213">
        <v>105</v>
      </c>
      <c r="N245" s="212" t="s">
        <v>180</v>
      </c>
      <c r="O245" s="226" t="s">
        <v>269</v>
      </c>
      <c r="P245" s="218">
        <v>12</v>
      </c>
      <c r="Q245" s="218">
        <v>12</v>
      </c>
      <c r="R245" s="218">
        <v>12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 x14ac:dyDescent="0.25">
      <c r="A246" s="182" t="str">
        <f t="shared" si="12"/>
        <v>100SANTA ANA</v>
      </c>
      <c r="B246" s="213">
        <v>100</v>
      </c>
      <c r="C246" s="212" t="s">
        <v>173</v>
      </c>
      <c r="D246" s="226" t="s">
        <v>210</v>
      </c>
      <c r="E246" s="218">
        <v>18.375</v>
      </c>
      <c r="F246" s="218">
        <v>18.25</v>
      </c>
      <c r="G246" s="218">
        <v>18.5</v>
      </c>
      <c r="H246" s="218"/>
      <c r="I246" s="218"/>
      <c r="J246" s="218"/>
      <c r="K246" s="55"/>
      <c r="L246" s="56" t="str">
        <f t="shared" si="11"/>
        <v xml:space="preserve">106GERARDO BARRIOS </v>
      </c>
      <c r="M246" s="213">
        <v>106</v>
      </c>
      <c r="N246" s="212" t="s">
        <v>263</v>
      </c>
      <c r="O246" s="226" t="s">
        <v>270</v>
      </c>
      <c r="P246" s="218">
        <v>60</v>
      </c>
      <c r="Q246" s="218">
        <v>60</v>
      </c>
      <c r="R246" s="218">
        <v>60</v>
      </c>
      <c r="S246" s="218">
        <v>0.7</v>
      </c>
      <c r="T246" s="218">
        <v>0.7</v>
      </c>
      <c r="U246" s="218">
        <v>0.7</v>
      </c>
      <c r="V246" s="46"/>
      <c r="W246" s="46"/>
    </row>
    <row r="247" spans="1:23" ht="15.75" x14ac:dyDescent="0.25">
      <c r="A247" s="182" t="str">
        <f t="shared" si="12"/>
        <v>101SANTA ANA</v>
      </c>
      <c r="B247" s="213">
        <v>101</v>
      </c>
      <c r="C247" s="212" t="s">
        <v>173</v>
      </c>
      <c r="D247" s="226" t="s">
        <v>211</v>
      </c>
      <c r="E247" s="218">
        <v>17.375</v>
      </c>
      <c r="F247" s="218">
        <v>17.25</v>
      </c>
      <c r="G247" s="218">
        <v>17.5</v>
      </c>
      <c r="H247" s="218"/>
      <c r="I247" s="218"/>
      <c r="J247" s="218"/>
      <c r="K247" s="55"/>
      <c r="L247" s="56" t="str">
        <f t="shared" si="11"/>
        <v xml:space="preserve">107GERARDO BARRIOS </v>
      </c>
      <c r="M247" s="213">
        <v>107</v>
      </c>
      <c r="N247" s="212" t="s">
        <v>263</v>
      </c>
      <c r="O247" s="226" t="s">
        <v>271</v>
      </c>
      <c r="P247" s="218">
        <v>40</v>
      </c>
      <c r="Q247" s="218">
        <v>40</v>
      </c>
      <c r="R247" s="218">
        <v>40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 x14ac:dyDescent="0.25">
      <c r="A248" s="182" t="str">
        <f t="shared" si="12"/>
        <v>101SENSUNTEPEQUE</v>
      </c>
      <c r="B248" s="214">
        <v>101</v>
      </c>
      <c r="C248" s="212" t="s">
        <v>182</v>
      </c>
      <c r="D248" s="226" t="s">
        <v>211</v>
      </c>
      <c r="E248" s="218">
        <v>16.75</v>
      </c>
      <c r="F248" s="218">
        <v>16.5</v>
      </c>
      <c r="G248" s="218">
        <v>17</v>
      </c>
      <c r="H248" s="218">
        <v>0.5</v>
      </c>
      <c r="I248" s="218">
        <v>0.5</v>
      </c>
      <c r="J248" s="218">
        <v>0.5</v>
      </c>
      <c r="K248" s="55"/>
      <c r="L248" s="56" t="str">
        <f t="shared" si="11"/>
        <v xml:space="preserve">109GERARDO BARRIOS </v>
      </c>
      <c r="M248" s="214">
        <v>109</v>
      </c>
      <c r="N248" s="212" t="s">
        <v>263</v>
      </c>
      <c r="O248" s="226" t="s">
        <v>216</v>
      </c>
      <c r="P248" s="218">
        <v>4.8</v>
      </c>
      <c r="Q248" s="218">
        <v>4.8</v>
      </c>
      <c r="R248" s="218">
        <v>4.8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102SANTA ANA</v>
      </c>
      <c r="B249" s="214">
        <v>102</v>
      </c>
      <c r="C249" s="212" t="s">
        <v>173</v>
      </c>
      <c r="D249" s="226" t="s">
        <v>212</v>
      </c>
      <c r="E249" s="218">
        <v>4.25</v>
      </c>
      <c r="F249" s="218">
        <v>4</v>
      </c>
      <c r="G249" s="218">
        <v>4.5</v>
      </c>
      <c r="H249" s="218"/>
      <c r="I249" s="218"/>
      <c r="J249" s="218"/>
      <c r="K249" s="55"/>
      <c r="L249" s="56" t="str">
        <f t="shared" si="11"/>
        <v>109SAN MIGUEL</v>
      </c>
      <c r="M249" s="214">
        <v>109</v>
      </c>
      <c r="N249" s="212" t="s">
        <v>175</v>
      </c>
      <c r="O249" s="226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102SENSUNTEPEQUE</v>
      </c>
      <c r="B250" s="213">
        <v>102</v>
      </c>
      <c r="C250" s="212" t="s">
        <v>182</v>
      </c>
      <c r="D250" s="226" t="s">
        <v>212</v>
      </c>
      <c r="E250" s="218">
        <v>4.666666666666667</v>
      </c>
      <c r="F250" s="218">
        <v>4.5</v>
      </c>
      <c r="G250" s="218">
        <v>5</v>
      </c>
      <c r="H250" s="218"/>
      <c r="I250" s="218"/>
      <c r="J250" s="218"/>
      <c r="K250" s="55"/>
      <c r="L250" s="56" t="str">
        <f t="shared" si="11"/>
        <v>109CHALATENANGO</v>
      </c>
      <c r="M250" s="213">
        <v>109</v>
      </c>
      <c r="N250" s="212" t="s">
        <v>177</v>
      </c>
      <c r="O250" s="226" t="s">
        <v>216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102GERARDO BARRIOS </v>
      </c>
      <c r="B251" s="214">
        <v>102</v>
      </c>
      <c r="C251" s="212" t="s">
        <v>263</v>
      </c>
      <c r="D251" s="226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 xml:space="preserve">110GERARDO BARRIOS </v>
      </c>
      <c r="M251" s="214">
        <v>110</v>
      </c>
      <c r="N251" s="212" t="s">
        <v>263</v>
      </c>
      <c r="O251" s="226" t="s">
        <v>217</v>
      </c>
      <c r="P251" s="218">
        <v>4.5999999999999996</v>
      </c>
      <c r="Q251" s="218">
        <v>4.5999999999999996</v>
      </c>
      <c r="R251" s="218">
        <v>4.5999999999999996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103SANTA ANA</v>
      </c>
      <c r="B252" s="214">
        <v>103</v>
      </c>
      <c r="C252" s="212" t="s">
        <v>173</v>
      </c>
      <c r="D252" s="226" t="s">
        <v>213</v>
      </c>
      <c r="E252" s="218">
        <v>62</v>
      </c>
      <c r="F252" s="218">
        <v>60</v>
      </c>
      <c r="G252" s="218">
        <v>65</v>
      </c>
      <c r="H252" s="218">
        <v>0.79999999999999993</v>
      </c>
      <c r="I252" s="218">
        <v>0.8</v>
      </c>
      <c r="J252" s="218">
        <v>0.8</v>
      </c>
      <c r="K252" s="55"/>
      <c r="L252" s="57" t="str">
        <f t="shared" si="11"/>
        <v>110SAN MIGUEL</v>
      </c>
      <c r="M252" s="214">
        <v>110</v>
      </c>
      <c r="N252" s="212" t="s">
        <v>175</v>
      </c>
      <c r="O252" s="226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103SENSUNTEPEQUE</v>
      </c>
      <c r="B253" s="213">
        <v>103</v>
      </c>
      <c r="C253" s="212" t="s">
        <v>182</v>
      </c>
      <c r="D253" s="226" t="s">
        <v>213</v>
      </c>
      <c r="E253" s="218">
        <v>83.333333333333329</v>
      </c>
      <c r="F253" s="218">
        <v>80</v>
      </c>
      <c r="G253" s="218">
        <v>90</v>
      </c>
      <c r="H253" s="218">
        <v>1.1500000000000001</v>
      </c>
      <c r="I253" s="218">
        <v>1</v>
      </c>
      <c r="J253" s="218">
        <v>1.25</v>
      </c>
      <c r="K253" s="55"/>
      <c r="L253" s="57" t="str">
        <f t="shared" si="11"/>
        <v>110CHALATENANGO</v>
      </c>
      <c r="M253" s="213">
        <v>110</v>
      </c>
      <c r="N253" s="212" t="s">
        <v>177</v>
      </c>
      <c r="O253" s="226" t="s">
        <v>217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 xml:space="preserve">103GERARDO BARRIOS </v>
      </c>
      <c r="B254" s="214">
        <v>103</v>
      </c>
      <c r="C254" s="212" t="s">
        <v>263</v>
      </c>
      <c r="D254" s="226" t="s">
        <v>213</v>
      </c>
      <c r="E254" s="218"/>
      <c r="F254" s="218"/>
      <c r="G254" s="218"/>
      <c r="H254" s="218">
        <v>0.8</v>
      </c>
      <c r="I254" s="218">
        <v>0.8</v>
      </c>
      <c r="J254" s="218">
        <v>0.8</v>
      </c>
      <c r="K254" s="55"/>
      <c r="L254" s="57" t="str">
        <f t="shared" si="11"/>
        <v xml:space="preserve">111GERARDO BARRIOS </v>
      </c>
      <c r="M254" s="214">
        <v>111</v>
      </c>
      <c r="N254" s="212" t="s">
        <v>263</v>
      </c>
      <c r="O254" s="226" t="s">
        <v>218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104SENSUNTEPEQUE</v>
      </c>
      <c r="B255" s="214">
        <v>104</v>
      </c>
      <c r="C255" s="212" t="s">
        <v>182</v>
      </c>
      <c r="D255" s="226" t="s">
        <v>214</v>
      </c>
      <c r="E255" s="218">
        <v>75</v>
      </c>
      <c r="F255" s="218">
        <v>75</v>
      </c>
      <c r="G255" s="218">
        <v>75</v>
      </c>
      <c r="H255" s="218">
        <v>1</v>
      </c>
      <c r="I255" s="218">
        <v>1</v>
      </c>
      <c r="J255" s="218">
        <v>1</v>
      </c>
      <c r="K255" s="55"/>
      <c r="L255" s="57" t="str">
        <f t="shared" si="11"/>
        <v>111SAN MIGUEL</v>
      </c>
      <c r="M255" s="214">
        <v>111</v>
      </c>
      <c r="N255" s="212" t="s">
        <v>175</v>
      </c>
      <c r="O255" s="226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105SANTA ANA</v>
      </c>
      <c r="B256" s="213">
        <v>105</v>
      </c>
      <c r="C256" s="212" t="s">
        <v>173</v>
      </c>
      <c r="D256" s="226" t="s">
        <v>269</v>
      </c>
      <c r="E256" s="218">
        <v>12</v>
      </c>
      <c r="F256" s="218">
        <v>12</v>
      </c>
      <c r="G256" s="218">
        <v>12</v>
      </c>
      <c r="H256" s="218">
        <v>0.19999999999999998</v>
      </c>
      <c r="I256" s="218">
        <v>0.2</v>
      </c>
      <c r="J256" s="218">
        <v>0.2</v>
      </c>
      <c r="K256" s="55"/>
      <c r="L256" s="57" t="str">
        <f t="shared" si="11"/>
        <v>111CHALATENANGO</v>
      </c>
      <c r="M256" s="213">
        <v>111</v>
      </c>
      <c r="N256" s="212" t="s">
        <v>177</v>
      </c>
      <c r="O256" s="226" t="s">
        <v>218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105SAN MIGUEL</v>
      </c>
      <c r="B257" s="214">
        <v>105</v>
      </c>
      <c r="C257" s="212" t="s">
        <v>175</v>
      </c>
      <c r="D257" s="226" t="s">
        <v>269</v>
      </c>
      <c r="E257" s="218">
        <v>12.5</v>
      </c>
      <c r="F257" s="218">
        <v>12</v>
      </c>
      <c r="G257" s="218">
        <v>13</v>
      </c>
      <c r="H257" s="218">
        <v>0.15</v>
      </c>
      <c r="I257" s="218">
        <v>0.15</v>
      </c>
      <c r="J257" s="218">
        <v>0.15</v>
      </c>
      <c r="K257" s="55"/>
      <c r="L257" s="57" t="str">
        <f t="shared" si="11"/>
        <v xml:space="preserve">112GERARDO BARRIOS </v>
      </c>
      <c r="M257" s="214">
        <v>112</v>
      </c>
      <c r="N257" s="212" t="s">
        <v>263</v>
      </c>
      <c r="O257" s="226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105SENSUNTEPEQUE</v>
      </c>
      <c r="B258" s="214">
        <v>105</v>
      </c>
      <c r="C258" s="212" t="s">
        <v>182</v>
      </c>
      <c r="D258" s="226" t="s">
        <v>269</v>
      </c>
      <c r="E258" s="218">
        <v>11.416666666666666</v>
      </c>
      <c r="F258" s="218">
        <v>11</v>
      </c>
      <c r="G258" s="218">
        <v>12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112SAN MIGUEL</v>
      </c>
      <c r="M258" s="214">
        <v>112</v>
      </c>
      <c r="N258" s="212" t="s">
        <v>175</v>
      </c>
      <c r="O258" s="226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 xml:space="preserve">105GERARDO BARRIOS </v>
      </c>
      <c r="B259" s="213">
        <v>105</v>
      </c>
      <c r="C259" s="212" t="s">
        <v>263</v>
      </c>
      <c r="D259" s="226" t="s">
        <v>269</v>
      </c>
      <c r="E259" s="218">
        <v>9</v>
      </c>
      <c r="F259" s="218">
        <v>9</v>
      </c>
      <c r="G259" s="218">
        <v>9</v>
      </c>
      <c r="H259" s="218">
        <v>9.9999999999999992E-2</v>
      </c>
      <c r="I259" s="218">
        <v>0.1</v>
      </c>
      <c r="J259" s="218">
        <v>0.1</v>
      </c>
      <c r="K259" s="55"/>
      <c r="L259" s="57" t="str">
        <f t="shared" si="11"/>
        <v>112CHALATENANGO</v>
      </c>
      <c r="M259" s="213">
        <v>112</v>
      </c>
      <c r="N259" s="212" t="s">
        <v>177</v>
      </c>
      <c r="O259" s="226" t="s">
        <v>219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106SAN MIGUEL</v>
      </c>
      <c r="B260" s="214">
        <v>106</v>
      </c>
      <c r="C260" s="212" t="s">
        <v>175</v>
      </c>
      <c r="D260" s="226" t="s">
        <v>270</v>
      </c>
      <c r="E260" s="218">
        <v>52</v>
      </c>
      <c r="F260" s="218">
        <v>52</v>
      </c>
      <c r="G260" s="218">
        <v>52</v>
      </c>
      <c r="H260" s="218">
        <v>0.6</v>
      </c>
      <c r="I260" s="218">
        <v>0.6</v>
      </c>
      <c r="J260" s="218">
        <v>0.6</v>
      </c>
      <c r="K260" s="55"/>
      <c r="L260" s="57" t="str">
        <f t="shared" si="11"/>
        <v xml:space="preserve">113GERARDO BARRIOS </v>
      </c>
      <c r="M260" s="214">
        <v>113</v>
      </c>
      <c r="N260" s="212" t="s">
        <v>263</v>
      </c>
      <c r="O260" s="226" t="s">
        <v>220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 xml:space="preserve">106GERARDO BARRIOS </v>
      </c>
      <c r="B261" s="214">
        <v>106</v>
      </c>
      <c r="C261" s="212" t="s">
        <v>263</v>
      </c>
      <c r="D261" s="226" t="s">
        <v>270</v>
      </c>
      <c r="E261" s="218">
        <v>60</v>
      </c>
      <c r="F261" s="218">
        <v>60</v>
      </c>
      <c r="G261" s="218">
        <v>60</v>
      </c>
      <c r="H261" s="218">
        <v>0.7</v>
      </c>
      <c r="I261" s="218">
        <v>0.7</v>
      </c>
      <c r="J261" s="218">
        <v>0.7</v>
      </c>
      <c r="K261" s="55"/>
      <c r="L261" s="57" t="str">
        <f t="shared" si="11"/>
        <v>113SAN MIGUEL</v>
      </c>
      <c r="M261" s="214">
        <v>113</v>
      </c>
      <c r="N261" s="212" t="s">
        <v>175</v>
      </c>
      <c r="O261" s="226" t="s">
        <v>220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107SAN MIGUEL</v>
      </c>
      <c r="B262" s="213">
        <v>107</v>
      </c>
      <c r="C262" s="212" t="s">
        <v>175</v>
      </c>
      <c r="D262" s="226" t="s">
        <v>271</v>
      </c>
      <c r="E262" s="218">
        <v>36</v>
      </c>
      <c r="F262" s="218">
        <v>36</v>
      </c>
      <c r="G262" s="218">
        <v>36</v>
      </c>
      <c r="H262" s="218">
        <v>0.5</v>
      </c>
      <c r="I262" s="218">
        <v>0.5</v>
      </c>
      <c r="J262" s="218">
        <v>0.5</v>
      </c>
      <c r="K262" s="55"/>
      <c r="L262" s="57" t="str">
        <f t="shared" si="11"/>
        <v>113CHALATENANGO</v>
      </c>
      <c r="M262" s="213">
        <v>113</v>
      </c>
      <c r="N262" s="212" t="s">
        <v>177</v>
      </c>
      <c r="O262" s="226" t="s">
        <v>220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107SENSUNTEPEQUE</v>
      </c>
      <c r="B263" s="214">
        <v>107</v>
      </c>
      <c r="C263" s="212" t="s">
        <v>182</v>
      </c>
      <c r="D263" s="226" t="s">
        <v>271</v>
      </c>
      <c r="E263" s="218">
        <v>40</v>
      </c>
      <c r="F263" s="218">
        <v>40</v>
      </c>
      <c r="G263" s="218">
        <v>40</v>
      </c>
      <c r="H263" s="218">
        <v>0.75</v>
      </c>
      <c r="I263" s="218">
        <v>0.75</v>
      </c>
      <c r="J263" s="218">
        <v>0.75</v>
      </c>
      <c r="K263" s="55"/>
      <c r="L263" s="57" t="str">
        <f t="shared" ref="L263:L326" si="14">+M263&amp;N263</f>
        <v xml:space="preserve">114GERARDO BARRIOS </v>
      </c>
      <c r="M263" s="214">
        <v>114</v>
      </c>
      <c r="N263" s="212" t="s">
        <v>263</v>
      </c>
      <c r="O263" s="226" t="s">
        <v>221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107GERARDO BARRIOS </v>
      </c>
      <c r="B264" s="214">
        <v>107</v>
      </c>
      <c r="C264" s="212" t="s">
        <v>263</v>
      </c>
      <c r="D264" s="226" t="s">
        <v>271</v>
      </c>
      <c r="E264" s="218">
        <v>40</v>
      </c>
      <c r="F264" s="218">
        <v>40</v>
      </c>
      <c r="G264" s="218">
        <v>40</v>
      </c>
      <c r="H264" s="218">
        <v>0.6</v>
      </c>
      <c r="I264" s="218">
        <v>0.6</v>
      </c>
      <c r="J264" s="218">
        <v>0.6</v>
      </c>
      <c r="K264" s="55"/>
      <c r="L264" s="57" t="str">
        <f t="shared" si="14"/>
        <v>114SAN MIGUEL</v>
      </c>
      <c r="M264" s="214">
        <v>114</v>
      </c>
      <c r="N264" s="212" t="s">
        <v>175</v>
      </c>
      <c r="O264" s="226" t="s">
        <v>221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109SANTA ANA</v>
      </c>
      <c r="B265" s="213">
        <v>109</v>
      </c>
      <c r="C265" s="212" t="s">
        <v>173</v>
      </c>
      <c r="D265" s="226" t="s">
        <v>216</v>
      </c>
      <c r="E265" s="218">
        <v>4.333333333333333</v>
      </c>
      <c r="F265" s="218">
        <v>4.25</v>
      </c>
      <c r="G265" s="218">
        <v>4.5</v>
      </c>
      <c r="H265" s="218"/>
      <c r="I265" s="218"/>
      <c r="J265" s="218"/>
      <c r="K265" s="55"/>
      <c r="L265" s="57" t="str">
        <f t="shared" si="14"/>
        <v>114CHALATENANGO</v>
      </c>
      <c r="M265" s="213">
        <v>114</v>
      </c>
      <c r="N265" s="212" t="s">
        <v>177</v>
      </c>
      <c r="O265" s="226" t="s">
        <v>221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109SAN MIGUEL</v>
      </c>
      <c r="B266" s="214">
        <v>109</v>
      </c>
      <c r="C266" s="212" t="s">
        <v>175</v>
      </c>
      <c r="D266" s="226" t="s">
        <v>216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 xml:space="preserve">115GERARDO BARRIOS </v>
      </c>
      <c r="M266" s="214">
        <v>115</v>
      </c>
      <c r="N266" s="212" t="s">
        <v>263</v>
      </c>
      <c r="O266" s="226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109SENSUNTEPEQUE</v>
      </c>
      <c r="B267" s="214">
        <v>109</v>
      </c>
      <c r="C267" s="212" t="s">
        <v>182</v>
      </c>
      <c r="D267" s="226" t="s">
        <v>216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115SAN MIGUEL</v>
      </c>
      <c r="M267" s="214">
        <v>115</v>
      </c>
      <c r="N267" s="212" t="s">
        <v>175</v>
      </c>
      <c r="O267" s="226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109GERARDO BARRIOS </v>
      </c>
      <c r="B268" s="213">
        <v>109</v>
      </c>
      <c r="C268" s="212" t="s">
        <v>263</v>
      </c>
      <c r="D268" s="226" t="s">
        <v>216</v>
      </c>
      <c r="E268" s="218">
        <v>4.8</v>
      </c>
      <c r="F268" s="218">
        <v>4.8</v>
      </c>
      <c r="G268" s="218">
        <v>4.8</v>
      </c>
      <c r="H268" s="218"/>
      <c r="I268" s="218"/>
      <c r="J268" s="218"/>
      <c r="K268" s="55"/>
      <c r="L268" s="57" t="str">
        <f t="shared" si="14"/>
        <v>115CHALATENANGO</v>
      </c>
      <c r="M268" s="213">
        <v>115</v>
      </c>
      <c r="N268" s="212" t="s">
        <v>177</v>
      </c>
      <c r="O268" s="226" t="s">
        <v>222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110SANTA ANA</v>
      </c>
      <c r="B269" s="214">
        <v>110</v>
      </c>
      <c r="C269" s="212" t="s">
        <v>173</v>
      </c>
      <c r="D269" s="226" t="s">
        <v>217</v>
      </c>
      <c r="E269" s="218">
        <v>4.333333333333333</v>
      </c>
      <c r="F269" s="218">
        <v>4.25</v>
      </c>
      <c r="G269" s="218">
        <v>4.5</v>
      </c>
      <c r="H269" s="218"/>
      <c r="I269" s="218"/>
      <c r="J269" s="218"/>
      <c r="K269" s="55"/>
      <c r="L269" s="57" t="str">
        <f t="shared" si="14"/>
        <v xml:space="preserve">116GERARDO BARRIOS </v>
      </c>
      <c r="M269" s="214">
        <v>116</v>
      </c>
      <c r="N269" s="212" t="s">
        <v>263</v>
      </c>
      <c r="O269" s="226" t="s">
        <v>223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110SAN MIGUEL</v>
      </c>
      <c r="B270" s="214">
        <v>110</v>
      </c>
      <c r="C270" s="212" t="s">
        <v>175</v>
      </c>
      <c r="D270" s="226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116SAN MIGUEL</v>
      </c>
      <c r="M270" s="214">
        <v>116</v>
      </c>
      <c r="N270" s="212" t="s">
        <v>175</v>
      </c>
      <c r="O270" s="226" t="s">
        <v>223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110SENSUNTEPEQUE</v>
      </c>
      <c r="B271" s="213">
        <v>110</v>
      </c>
      <c r="C271" s="212" t="s">
        <v>182</v>
      </c>
      <c r="D271" s="226" t="s">
        <v>217</v>
      </c>
      <c r="E271" s="218">
        <v>5.5</v>
      </c>
      <c r="F271" s="218">
        <v>5.5</v>
      </c>
      <c r="G271" s="218">
        <v>5.5</v>
      </c>
      <c r="H271" s="218"/>
      <c r="I271" s="218"/>
      <c r="J271" s="218"/>
      <c r="K271" s="55"/>
      <c r="L271" s="57" t="str">
        <f t="shared" si="14"/>
        <v>116CHALATENANGO</v>
      </c>
      <c r="M271" s="213">
        <v>116</v>
      </c>
      <c r="N271" s="212" t="s">
        <v>177</v>
      </c>
      <c r="O271" s="226" t="s">
        <v>223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 xml:space="preserve">110GERARDO BARRIOS </v>
      </c>
      <c r="B272" s="214">
        <v>110</v>
      </c>
      <c r="C272" s="212" t="s">
        <v>263</v>
      </c>
      <c r="D272" s="226" t="s">
        <v>217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 xml:space="preserve">119GERARDO BARRIOS </v>
      </c>
      <c r="M272" s="214">
        <v>119</v>
      </c>
      <c r="N272" s="212" t="s">
        <v>263</v>
      </c>
      <c r="O272" s="226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111SANTA ANA</v>
      </c>
      <c r="B273" s="214">
        <v>111</v>
      </c>
      <c r="C273" s="212" t="s">
        <v>173</v>
      </c>
      <c r="D273" s="226" t="s">
        <v>218</v>
      </c>
      <c r="E273" s="218">
        <v>4.333333333333333</v>
      </c>
      <c r="F273" s="218">
        <v>4.25</v>
      </c>
      <c r="G273" s="218">
        <v>4.5</v>
      </c>
      <c r="H273" s="218"/>
      <c r="I273" s="218"/>
      <c r="J273" s="218"/>
      <c r="K273" s="55"/>
      <c r="L273" s="57" t="str">
        <f t="shared" si="14"/>
        <v>119SAN MIGUEL</v>
      </c>
      <c r="M273" s="214">
        <v>119</v>
      </c>
      <c r="N273" s="212" t="s">
        <v>175</v>
      </c>
      <c r="O273" s="226" t="s">
        <v>145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111SAN MIGUEL</v>
      </c>
      <c r="B274" s="213">
        <v>111</v>
      </c>
      <c r="C274" s="212" t="s">
        <v>175</v>
      </c>
      <c r="D274" s="226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119CHALATENANGO</v>
      </c>
      <c r="M274" s="213">
        <v>119</v>
      </c>
      <c r="N274" s="212" t="s">
        <v>177</v>
      </c>
      <c r="O274" s="226" t="s">
        <v>145</v>
      </c>
      <c r="P274" s="218">
        <v>6.5</v>
      </c>
      <c r="Q274" s="218">
        <v>6.5</v>
      </c>
      <c r="R274" s="218">
        <v>6.5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111SENSUNTEPEQUE</v>
      </c>
      <c r="B275" s="214">
        <v>111</v>
      </c>
      <c r="C275" s="212" t="s">
        <v>182</v>
      </c>
      <c r="D275" s="226" t="s">
        <v>218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 xml:space="preserve">120GERARDO BARRIOS </v>
      </c>
      <c r="M275" s="214">
        <v>120</v>
      </c>
      <c r="N275" s="212" t="s">
        <v>263</v>
      </c>
      <c r="O275" s="226" t="s">
        <v>146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 xml:space="preserve">111GERARDO BARRIOS </v>
      </c>
      <c r="B276" s="214">
        <v>111</v>
      </c>
      <c r="C276" s="212" t="s">
        <v>263</v>
      </c>
      <c r="D276" s="226" t="s">
        <v>218</v>
      </c>
      <c r="E276" s="218">
        <v>4.5999999999999996</v>
      </c>
      <c r="F276" s="218">
        <v>4.5999999999999996</v>
      </c>
      <c r="G276" s="218">
        <v>4.5999999999999996</v>
      </c>
      <c r="H276" s="218"/>
      <c r="I276" s="218"/>
      <c r="J276" s="218"/>
      <c r="K276" s="55"/>
      <c r="L276" s="57" t="str">
        <f t="shared" si="14"/>
        <v>120SAN MIGUEL</v>
      </c>
      <c r="M276" s="214">
        <v>120</v>
      </c>
      <c r="N276" s="212" t="s">
        <v>175</v>
      </c>
      <c r="O276" s="226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112SANTA ANA</v>
      </c>
      <c r="B277" s="213">
        <v>112</v>
      </c>
      <c r="C277" s="212" t="s">
        <v>173</v>
      </c>
      <c r="D277" s="226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120CHALATENANGO</v>
      </c>
      <c r="M277" s="213">
        <v>120</v>
      </c>
      <c r="N277" s="212" t="s">
        <v>177</v>
      </c>
      <c r="O277" s="226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112SAN MIGUEL</v>
      </c>
      <c r="B278" s="214">
        <v>112</v>
      </c>
      <c r="C278" s="212" t="s">
        <v>175</v>
      </c>
      <c r="D278" s="226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121GERARDO BARRIOS </v>
      </c>
      <c r="M278" s="214">
        <v>121</v>
      </c>
      <c r="N278" s="212" t="s">
        <v>263</v>
      </c>
      <c r="O278" s="226" t="s">
        <v>147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112SENSUNTEPEQUE</v>
      </c>
      <c r="B279" s="214">
        <v>112</v>
      </c>
      <c r="C279" s="212" t="s">
        <v>182</v>
      </c>
      <c r="D279" s="226" t="s">
        <v>219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121SAN MIGUEL</v>
      </c>
      <c r="M279" s="214">
        <v>121</v>
      </c>
      <c r="N279" s="212" t="s">
        <v>175</v>
      </c>
      <c r="O279" s="226" t="s">
        <v>147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112GERARDO BARRIOS </v>
      </c>
      <c r="B280" s="213">
        <v>112</v>
      </c>
      <c r="C280" s="212" t="s">
        <v>263</v>
      </c>
      <c r="D280" s="226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121CHALATENANGO</v>
      </c>
      <c r="M280" s="213">
        <v>121</v>
      </c>
      <c r="N280" s="212" t="s">
        <v>177</v>
      </c>
      <c r="O280" s="226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113SANTA ANA</v>
      </c>
      <c r="B281" s="214">
        <v>113</v>
      </c>
      <c r="C281" s="212" t="s">
        <v>173</v>
      </c>
      <c r="D281" s="226" t="s">
        <v>220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 xml:space="preserve">122GERARDO BARRIOS </v>
      </c>
      <c r="M281" s="214">
        <v>122</v>
      </c>
      <c r="N281" s="212" t="s">
        <v>263</v>
      </c>
      <c r="O281" s="226" t="s">
        <v>156</v>
      </c>
      <c r="P281" s="218">
        <v>2.6500000000000004</v>
      </c>
      <c r="Q281" s="218">
        <v>2.6</v>
      </c>
      <c r="R281" s="218">
        <v>2.7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113SAN MIGUEL</v>
      </c>
      <c r="B282" s="214">
        <v>113</v>
      </c>
      <c r="C282" s="212" t="s">
        <v>175</v>
      </c>
      <c r="D282" s="226" t="s">
        <v>220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122SAN MIGUEL</v>
      </c>
      <c r="M282" s="214">
        <v>122</v>
      </c>
      <c r="N282" s="212" t="s">
        <v>175</v>
      </c>
      <c r="O282" s="226" t="s">
        <v>156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113SENSUNTEPEQUE</v>
      </c>
      <c r="B283" s="213">
        <v>113</v>
      </c>
      <c r="C283" s="212" t="s">
        <v>182</v>
      </c>
      <c r="D283" s="226" t="s">
        <v>220</v>
      </c>
      <c r="E283" s="218">
        <v>4.5</v>
      </c>
      <c r="F283" s="218">
        <v>4.5</v>
      </c>
      <c r="G283" s="218">
        <v>4.5</v>
      </c>
      <c r="H283" s="218"/>
      <c r="I283" s="218"/>
      <c r="J283" s="218"/>
      <c r="K283" s="55"/>
      <c r="L283" s="57" t="str">
        <f t="shared" si="14"/>
        <v>122CHALATENANGO</v>
      </c>
      <c r="M283" s="213">
        <v>122</v>
      </c>
      <c r="N283" s="212" t="s">
        <v>177</v>
      </c>
      <c r="O283" s="226" t="s">
        <v>156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 xml:space="preserve">113GERARDO BARRIOS </v>
      </c>
      <c r="B284" s="214">
        <v>113</v>
      </c>
      <c r="C284" s="212" t="s">
        <v>263</v>
      </c>
      <c r="D284" s="226" t="s">
        <v>220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 xml:space="preserve">123GERARDO BARRIOS </v>
      </c>
      <c r="M284" s="214">
        <v>123</v>
      </c>
      <c r="N284" s="212" t="s">
        <v>263</v>
      </c>
      <c r="O284" s="226" t="s">
        <v>284</v>
      </c>
      <c r="P284" s="218">
        <v>1.3</v>
      </c>
      <c r="Q284" s="218">
        <v>1.25</v>
      </c>
      <c r="R284" s="218">
        <v>1.35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114SANTA ANA</v>
      </c>
      <c r="B285" s="213">
        <v>114</v>
      </c>
      <c r="C285" s="212" t="s">
        <v>173</v>
      </c>
      <c r="D285" s="226" t="s">
        <v>221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123CHALATENANGO</v>
      </c>
      <c r="M285" s="213">
        <v>123</v>
      </c>
      <c r="N285" s="212" t="s">
        <v>177</v>
      </c>
      <c r="O285" s="226" t="s">
        <v>284</v>
      </c>
      <c r="P285" s="218">
        <v>1.4</v>
      </c>
      <c r="Q285" s="218">
        <v>1.4</v>
      </c>
      <c r="R285" s="218">
        <v>1.4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114SAN MIGUEL</v>
      </c>
      <c r="B286" s="214">
        <v>114</v>
      </c>
      <c r="C286" s="212" t="s">
        <v>175</v>
      </c>
      <c r="D286" s="226" t="s">
        <v>221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 xml:space="preserve">124GERARDO BARRIOS </v>
      </c>
      <c r="M286" s="214">
        <v>124</v>
      </c>
      <c r="N286" s="212" t="s">
        <v>263</v>
      </c>
      <c r="O286" s="226" t="s">
        <v>148</v>
      </c>
      <c r="P286" s="218">
        <v>1.25</v>
      </c>
      <c r="Q286" s="218">
        <v>1.25</v>
      </c>
      <c r="R286" s="218">
        <v>1.25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114SENSUNTEPEQUE</v>
      </c>
      <c r="B287" s="214">
        <v>114</v>
      </c>
      <c r="C287" s="212" t="s">
        <v>182</v>
      </c>
      <c r="D287" s="226" t="s">
        <v>221</v>
      </c>
      <c r="E287" s="218">
        <v>4.5</v>
      </c>
      <c r="F287" s="218">
        <v>4.5</v>
      </c>
      <c r="G287" s="218">
        <v>4.5</v>
      </c>
      <c r="H287" s="218"/>
      <c r="I287" s="218"/>
      <c r="J287" s="218"/>
      <c r="K287" s="55"/>
      <c r="L287" s="57" t="str">
        <f t="shared" si="14"/>
        <v>124SAN MIGUEL</v>
      </c>
      <c r="M287" s="214">
        <v>124</v>
      </c>
      <c r="N287" s="212" t="s">
        <v>175</v>
      </c>
      <c r="O287" s="226" t="s">
        <v>148</v>
      </c>
      <c r="P287" s="218">
        <v>1.1499999999999999</v>
      </c>
      <c r="Q287" s="218">
        <v>1.1000000000000001</v>
      </c>
      <c r="R287" s="218">
        <v>1.2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 xml:space="preserve">114GERARDO BARRIOS </v>
      </c>
      <c r="B288" s="213">
        <v>114</v>
      </c>
      <c r="C288" s="212" t="s">
        <v>263</v>
      </c>
      <c r="D288" s="226" t="s">
        <v>221</v>
      </c>
      <c r="E288" s="218">
        <v>3.9</v>
      </c>
      <c r="F288" s="218">
        <v>3.9</v>
      </c>
      <c r="G288" s="218">
        <v>3.9</v>
      </c>
      <c r="H288" s="218"/>
      <c r="I288" s="218"/>
      <c r="J288" s="218"/>
      <c r="K288" s="55"/>
      <c r="L288" s="57" t="str">
        <f t="shared" si="14"/>
        <v>124COJUTEPEQUE</v>
      </c>
      <c r="M288" s="213">
        <v>124</v>
      </c>
      <c r="N288" s="212" t="s">
        <v>180</v>
      </c>
      <c r="O288" s="226" t="s">
        <v>148</v>
      </c>
      <c r="P288" s="218">
        <v>1.1000000000000001</v>
      </c>
      <c r="Q288" s="218">
        <v>1.1000000000000001</v>
      </c>
      <c r="R288" s="218">
        <v>1.1000000000000001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115SANTA ANA</v>
      </c>
      <c r="B289" s="214">
        <v>115</v>
      </c>
      <c r="C289" s="212" t="s">
        <v>173</v>
      </c>
      <c r="D289" s="226" t="s">
        <v>222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 xml:space="preserve">125GERARDO BARRIOS </v>
      </c>
      <c r="M289" s="214">
        <v>125</v>
      </c>
      <c r="N289" s="212" t="s">
        <v>263</v>
      </c>
      <c r="O289" s="226" t="s">
        <v>149</v>
      </c>
      <c r="P289" s="218">
        <v>1.35</v>
      </c>
      <c r="Q289" s="218">
        <v>1.35</v>
      </c>
      <c r="R289" s="218">
        <v>1.35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115SAN MIGUEL</v>
      </c>
      <c r="B290" s="214">
        <v>115</v>
      </c>
      <c r="C290" s="212" t="s">
        <v>175</v>
      </c>
      <c r="D290" s="226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125SAN MIGUEL</v>
      </c>
      <c r="M290" s="214">
        <v>125</v>
      </c>
      <c r="N290" s="212" t="s">
        <v>175</v>
      </c>
      <c r="O290" s="226" t="s">
        <v>149</v>
      </c>
      <c r="P290" s="218">
        <v>1.6</v>
      </c>
      <c r="Q290" s="218">
        <v>1.6</v>
      </c>
      <c r="R290" s="218">
        <v>1.6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115SENSUNTEPEQUE</v>
      </c>
      <c r="B291" s="213">
        <v>115</v>
      </c>
      <c r="C291" s="212" t="s">
        <v>182</v>
      </c>
      <c r="D291" s="226" t="s">
        <v>222</v>
      </c>
      <c r="E291" s="218">
        <v>4.5</v>
      </c>
      <c r="F291" s="218">
        <v>4.5</v>
      </c>
      <c r="G291" s="218">
        <v>4.5</v>
      </c>
      <c r="H291" s="218"/>
      <c r="I291" s="218"/>
      <c r="J291" s="218"/>
      <c r="K291" s="55"/>
      <c r="L291" s="57" t="str">
        <f t="shared" si="14"/>
        <v>125COJUTEPEQUE</v>
      </c>
      <c r="M291" s="213">
        <v>125</v>
      </c>
      <c r="N291" s="212" t="s">
        <v>180</v>
      </c>
      <c r="O291" s="226" t="s">
        <v>149</v>
      </c>
      <c r="P291" s="218">
        <v>1.6</v>
      </c>
      <c r="Q291" s="218">
        <v>1.6</v>
      </c>
      <c r="R291" s="218">
        <v>1.6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115GERARDO BARRIOS </v>
      </c>
      <c r="B292" s="214">
        <v>115</v>
      </c>
      <c r="C292" s="212" t="s">
        <v>263</v>
      </c>
      <c r="D292" s="226" t="s">
        <v>222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 xml:space="preserve">126GERARDO BARRIOS </v>
      </c>
      <c r="M292" s="214">
        <v>126</v>
      </c>
      <c r="N292" s="212" t="s">
        <v>263</v>
      </c>
      <c r="O292" s="226" t="s">
        <v>272</v>
      </c>
      <c r="P292" s="218">
        <v>4.125</v>
      </c>
      <c r="Q292" s="218">
        <v>4</v>
      </c>
      <c r="R292" s="218">
        <v>4.25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116SANTA ANA</v>
      </c>
      <c r="B293" s="214">
        <v>116</v>
      </c>
      <c r="C293" s="212" t="s">
        <v>173</v>
      </c>
      <c r="D293" s="226" t="s">
        <v>223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126SAN MIGUEL</v>
      </c>
      <c r="M293" s="214">
        <v>126</v>
      </c>
      <c r="N293" s="212" t="s">
        <v>175</v>
      </c>
      <c r="O293" s="226" t="s">
        <v>272</v>
      </c>
      <c r="P293" s="218">
        <v>4.25</v>
      </c>
      <c r="Q293" s="218">
        <v>4</v>
      </c>
      <c r="R293" s="218">
        <v>4.5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116SAN MIGUEL</v>
      </c>
      <c r="B294" s="214">
        <v>116</v>
      </c>
      <c r="C294" s="212" t="s">
        <v>175</v>
      </c>
      <c r="D294" s="226" t="s">
        <v>223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126CHALATENANGO</v>
      </c>
      <c r="M294" s="214">
        <v>126</v>
      </c>
      <c r="N294" s="212" t="s">
        <v>177</v>
      </c>
      <c r="O294" s="226" t="s">
        <v>272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116SENSUNTEPEQUE</v>
      </c>
      <c r="B295" s="213">
        <v>116</v>
      </c>
      <c r="C295" s="212" t="s">
        <v>182</v>
      </c>
      <c r="D295" s="226" t="s">
        <v>223</v>
      </c>
      <c r="E295" s="218">
        <v>4.5</v>
      </c>
      <c r="F295" s="218">
        <v>4.5</v>
      </c>
      <c r="G295" s="218">
        <v>4.5</v>
      </c>
      <c r="H295" s="218"/>
      <c r="I295" s="218"/>
      <c r="J295" s="218"/>
      <c r="K295" s="55"/>
      <c r="L295" s="57" t="str">
        <f t="shared" si="14"/>
        <v>126COJUTEPEQUE</v>
      </c>
      <c r="M295" s="213">
        <v>126</v>
      </c>
      <c r="N295" s="212" t="s">
        <v>180</v>
      </c>
      <c r="O295" s="226" t="s">
        <v>272</v>
      </c>
      <c r="P295" s="218">
        <v>3.7833333333333332</v>
      </c>
      <c r="Q295" s="218">
        <v>3.6</v>
      </c>
      <c r="R295" s="218">
        <v>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 xml:space="preserve">116GERARDO BARRIOS </v>
      </c>
      <c r="B296" s="214">
        <v>116</v>
      </c>
      <c r="C296" s="212" t="s">
        <v>263</v>
      </c>
      <c r="D296" s="226" t="s">
        <v>223</v>
      </c>
      <c r="E296" s="218">
        <v>3.9</v>
      </c>
      <c r="F296" s="218">
        <v>3.9</v>
      </c>
      <c r="G296" s="218">
        <v>3.9</v>
      </c>
      <c r="H296" s="218"/>
      <c r="I296" s="218"/>
      <c r="J296" s="218"/>
      <c r="K296" s="55"/>
      <c r="L296" s="57" t="str">
        <f t="shared" si="14"/>
        <v xml:space="preserve">127GERARDO BARRIOS </v>
      </c>
      <c r="M296" s="214">
        <v>127</v>
      </c>
      <c r="N296" s="212" t="s">
        <v>263</v>
      </c>
      <c r="O296" s="226" t="s">
        <v>273</v>
      </c>
      <c r="P296" s="218">
        <v>3.8499999999999996</v>
      </c>
      <c r="Q296" s="218">
        <v>3.8</v>
      </c>
      <c r="R296" s="218">
        <v>3.9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119SANTA ANA</v>
      </c>
      <c r="B297" s="214">
        <v>119</v>
      </c>
      <c r="C297" s="212" t="s">
        <v>173</v>
      </c>
      <c r="D297" s="226" t="s">
        <v>145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127SAN MIGUEL</v>
      </c>
      <c r="M297" s="214">
        <v>127</v>
      </c>
      <c r="N297" s="212" t="s">
        <v>175</v>
      </c>
      <c r="O297" s="226" t="s">
        <v>273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119SAN MIGUEL</v>
      </c>
      <c r="B298" s="214">
        <v>119</v>
      </c>
      <c r="C298" s="212" t="s">
        <v>175</v>
      </c>
      <c r="D298" s="226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127CHALATENANGO</v>
      </c>
      <c r="M298" s="214">
        <v>127</v>
      </c>
      <c r="N298" s="212" t="s">
        <v>177</v>
      </c>
      <c r="O298" s="226" t="s">
        <v>273</v>
      </c>
      <c r="P298" s="218">
        <v>3.8</v>
      </c>
      <c r="Q298" s="218">
        <v>3.8</v>
      </c>
      <c r="R298" s="218">
        <v>3.8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119SENSUNTEPEQUE</v>
      </c>
      <c r="B299" s="213">
        <v>119</v>
      </c>
      <c r="C299" s="212" t="s">
        <v>182</v>
      </c>
      <c r="D299" s="226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>127COJUTEPEQUE</v>
      </c>
      <c r="M299" s="213">
        <v>127</v>
      </c>
      <c r="N299" s="212" t="s">
        <v>180</v>
      </c>
      <c r="O299" s="226" t="s">
        <v>273</v>
      </c>
      <c r="P299" s="218">
        <v>3.5833333333333335</v>
      </c>
      <c r="Q299" s="218">
        <v>3.4</v>
      </c>
      <c r="R299" s="218">
        <v>3.75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119GERARDO BARRIOS </v>
      </c>
      <c r="B300" s="214">
        <v>119</v>
      </c>
      <c r="C300" s="212" t="s">
        <v>263</v>
      </c>
      <c r="D300" s="226" t="s">
        <v>145</v>
      </c>
      <c r="E300" s="218">
        <v>6</v>
      </c>
      <c r="F300" s="218">
        <v>6</v>
      </c>
      <c r="G300" s="218">
        <v>6</v>
      </c>
      <c r="H300" s="218"/>
      <c r="I300" s="218"/>
      <c r="J300" s="218"/>
      <c r="K300" s="55"/>
      <c r="L300" s="57" t="str">
        <f t="shared" si="14"/>
        <v xml:space="preserve">128GERARDO BARRIOS </v>
      </c>
      <c r="M300" s="214">
        <v>128</v>
      </c>
      <c r="N300" s="212" t="s">
        <v>263</v>
      </c>
      <c r="O300" s="226" t="s">
        <v>285</v>
      </c>
      <c r="P300" s="218">
        <v>45.5</v>
      </c>
      <c r="Q300" s="218">
        <v>45</v>
      </c>
      <c r="R300" s="218">
        <v>46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120SANTA ANA</v>
      </c>
      <c r="B301" s="213">
        <v>120</v>
      </c>
      <c r="C301" s="212" t="s">
        <v>173</v>
      </c>
      <c r="D301" s="226" t="s">
        <v>146</v>
      </c>
      <c r="E301" s="218">
        <v>2.75</v>
      </c>
      <c r="F301" s="218">
        <v>2.75</v>
      </c>
      <c r="G301" s="218">
        <v>2.75</v>
      </c>
      <c r="H301" s="218"/>
      <c r="I301" s="218"/>
      <c r="J301" s="218"/>
      <c r="K301" s="55"/>
      <c r="L301" s="57" t="str">
        <f t="shared" si="14"/>
        <v>128COJUTEPEQUE</v>
      </c>
      <c r="M301" s="213">
        <v>128</v>
      </c>
      <c r="N301" s="212" t="s">
        <v>180</v>
      </c>
      <c r="O301" s="226" t="s">
        <v>285</v>
      </c>
      <c r="P301" s="218">
        <v>42</v>
      </c>
      <c r="Q301" s="218">
        <v>42</v>
      </c>
      <c r="R301" s="218">
        <v>42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120SAN MIGUEL</v>
      </c>
      <c r="B302" s="214">
        <v>120</v>
      </c>
      <c r="C302" s="212" t="s">
        <v>175</v>
      </c>
      <c r="D302" s="226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 xml:space="preserve">129GERARDO BARRIOS </v>
      </c>
      <c r="M302" s="214">
        <v>129</v>
      </c>
      <c r="N302" s="212" t="s">
        <v>263</v>
      </c>
      <c r="O302" s="226" t="s">
        <v>286</v>
      </c>
      <c r="P302" s="218">
        <v>43</v>
      </c>
      <c r="Q302" s="218">
        <v>43</v>
      </c>
      <c r="R302" s="218">
        <v>43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120SENSUNTEPEQUE</v>
      </c>
      <c r="B303" s="213">
        <v>120</v>
      </c>
      <c r="C303" s="212" t="s">
        <v>182</v>
      </c>
      <c r="D303" s="226" t="s">
        <v>146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129COJUTEPEQUE</v>
      </c>
      <c r="M303" s="213">
        <v>129</v>
      </c>
      <c r="N303" s="212" t="s">
        <v>180</v>
      </c>
      <c r="O303" s="226" t="s">
        <v>286</v>
      </c>
      <c r="P303" s="218">
        <v>40</v>
      </c>
      <c r="Q303" s="218">
        <v>40</v>
      </c>
      <c r="R303" s="218">
        <v>40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 xml:space="preserve">120GERARDO BARRIOS </v>
      </c>
      <c r="B304" s="214">
        <v>120</v>
      </c>
      <c r="C304" s="212" t="s">
        <v>263</v>
      </c>
      <c r="D304" s="226" t="s">
        <v>146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130GERARDO BARRIOS </v>
      </c>
      <c r="M304" s="214">
        <v>130</v>
      </c>
      <c r="N304" s="212" t="s">
        <v>263</v>
      </c>
      <c r="O304" s="226" t="s">
        <v>151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121SANTA ANA</v>
      </c>
      <c r="B305" s="214">
        <v>121</v>
      </c>
      <c r="C305" s="212" t="s">
        <v>173</v>
      </c>
      <c r="D305" s="226" t="s">
        <v>147</v>
      </c>
      <c r="E305" s="218">
        <v>2.6</v>
      </c>
      <c r="F305" s="218">
        <v>2.6</v>
      </c>
      <c r="G305" s="218">
        <v>2.6</v>
      </c>
      <c r="H305" s="218"/>
      <c r="I305" s="218"/>
      <c r="J305" s="218"/>
      <c r="K305" s="55"/>
      <c r="L305" s="57" t="str">
        <f t="shared" si="14"/>
        <v>130SAN MIGUEL</v>
      </c>
      <c r="M305" s="214">
        <v>130</v>
      </c>
      <c r="N305" s="212" t="s">
        <v>175</v>
      </c>
      <c r="O305" s="226" t="s">
        <v>151</v>
      </c>
      <c r="P305" s="218">
        <v>2.875</v>
      </c>
      <c r="Q305" s="218">
        <v>2.75</v>
      </c>
      <c r="R305" s="218">
        <v>3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121SAN MIGUEL</v>
      </c>
      <c r="B306" s="214">
        <v>121</v>
      </c>
      <c r="C306" s="212" t="s">
        <v>175</v>
      </c>
      <c r="D306" s="226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130CHALATENANGO</v>
      </c>
      <c r="M306" s="214">
        <v>130</v>
      </c>
      <c r="N306" s="212" t="s">
        <v>177</v>
      </c>
      <c r="O306" s="226" t="s">
        <v>151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121SENSUNTEPEQUE</v>
      </c>
      <c r="B307" s="213">
        <v>121</v>
      </c>
      <c r="C307" s="212" t="s">
        <v>182</v>
      </c>
      <c r="D307" s="226" t="s">
        <v>147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130COJUTEPEQUE</v>
      </c>
      <c r="M307" s="213">
        <v>130</v>
      </c>
      <c r="N307" s="212" t="s">
        <v>180</v>
      </c>
      <c r="O307" s="226" t="s">
        <v>151</v>
      </c>
      <c r="P307" s="218">
        <v>2.75</v>
      </c>
      <c r="Q307" s="218">
        <v>2.5</v>
      </c>
      <c r="R307" s="218">
        <v>3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 xml:space="preserve">121GERARDO BARRIOS </v>
      </c>
      <c r="B308" s="214">
        <v>121</v>
      </c>
      <c r="C308" s="212" t="s">
        <v>263</v>
      </c>
      <c r="D308" s="226" t="s">
        <v>147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 xml:space="preserve">132GERARDO BARRIOS </v>
      </c>
      <c r="M308" s="214">
        <v>132</v>
      </c>
      <c r="N308" s="212" t="s">
        <v>263</v>
      </c>
      <c r="O308" s="226" t="s">
        <v>152</v>
      </c>
      <c r="P308" s="218">
        <v>2</v>
      </c>
      <c r="Q308" s="218">
        <v>2</v>
      </c>
      <c r="R308" s="218">
        <v>2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122SANTA ANA</v>
      </c>
      <c r="B309" s="214">
        <v>122</v>
      </c>
      <c r="C309" s="212" t="s">
        <v>173</v>
      </c>
      <c r="D309" s="226" t="s">
        <v>156</v>
      </c>
      <c r="E309" s="218">
        <v>2.6</v>
      </c>
      <c r="F309" s="218">
        <v>2.6</v>
      </c>
      <c r="G309" s="218">
        <v>2.6</v>
      </c>
      <c r="H309" s="218"/>
      <c r="I309" s="218"/>
      <c r="J309" s="218"/>
      <c r="K309" s="55"/>
      <c r="L309" s="57" t="str">
        <f t="shared" si="14"/>
        <v>132SAN MIGUEL</v>
      </c>
      <c r="M309" s="214">
        <v>132</v>
      </c>
      <c r="N309" s="212" t="s">
        <v>175</v>
      </c>
      <c r="O309" s="226" t="s">
        <v>152</v>
      </c>
      <c r="P309" s="218">
        <v>2.5</v>
      </c>
      <c r="Q309" s="218">
        <v>2.5</v>
      </c>
      <c r="R309" s="218">
        <v>2.5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122SAN MIGUEL</v>
      </c>
      <c r="B310" s="214">
        <v>122</v>
      </c>
      <c r="C310" s="212" t="s">
        <v>175</v>
      </c>
      <c r="D310" s="226" t="s">
        <v>156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132CHALATENANGO</v>
      </c>
      <c r="M310" s="214">
        <v>132</v>
      </c>
      <c r="N310" s="212" t="s">
        <v>177</v>
      </c>
      <c r="O310" s="226" t="s">
        <v>152</v>
      </c>
      <c r="P310" s="218">
        <v>2.2999999999999998</v>
      </c>
      <c r="Q310" s="218">
        <v>2.2999999999999998</v>
      </c>
      <c r="R310" s="218">
        <v>2.2999999999999998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122SENSUNTEPEQUE</v>
      </c>
      <c r="B311" s="213">
        <v>122</v>
      </c>
      <c r="C311" s="212" t="s">
        <v>182</v>
      </c>
      <c r="D311" s="226" t="s">
        <v>156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132COJUTEPEQUE</v>
      </c>
      <c r="M311" s="213">
        <v>132</v>
      </c>
      <c r="N311" s="212" t="s">
        <v>180</v>
      </c>
      <c r="O311" s="226" t="s">
        <v>152</v>
      </c>
      <c r="P311" s="218">
        <v>2.1</v>
      </c>
      <c r="Q311" s="218">
        <v>2</v>
      </c>
      <c r="R311" s="218">
        <v>2.2000000000000002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 xml:space="preserve">122GERARDO BARRIOS </v>
      </c>
      <c r="B312" s="214">
        <v>122</v>
      </c>
      <c r="C312" s="212" t="s">
        <v>263</v>
      </c>
      <c r="D312" s="226" t="s">
        <v>156</v>
      </c>
      <c r="E312" s="218">
        <v>2.6500000000000004</v>
      </c>
      <c r="F312" s="218">
        <v>2.6</v>
      </c>
      <c r="G312" s="218">
        <v>2.7</v>
      </c>
      <c r="H312" s="218"/>
      <c r="I312" s="218"/>
      <c r="J312" s="218"/>
      <c r="K312" s="55"/>
      <c r="L312" s="57" t="str">
        <f t="shared" si="14"/>
        <v xml:space="preserve">133GERARDO BARRIOS </v>
      </c>
      <c r="M312" s="214">
        <v>133</v>
      </c>
      <c r="N312" s="212" t="s">
        <v>263</v>
      </c>
      <c r="O312" s="226" t="s">
        <v>153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123SAN MIGUEL</v>
      </c>
      <c r="B313" s="214">
        <v>123</v>
      </c>
      <c r="C313" s="212" t="s">
        <v>175</v>
      </c>
      <c r="D313" s="226" t="s">
        <v>284</v>
      </c>
      <c r="E313" s="218">
        <v>1.1499999999999999</v>
      </c>
      <c r="F313" s="218">
        <v>1.1499999999999999</v>
      </c>
      <c r="G313" s="218">
        <v>1.1499999999999999</v>
      </c>
      <c r="H313" s="218"/>
      <c r="I313" s="218"/>
      <c r="J313" s="218"/>
      <c r="K313" s="55"/>
      <c r="L313" s="57" t="str">
        <f t="shared" si="14"/>
        <v>133SAN MIGUEL</v>
      </c>
      <c r="M313" s="214">
        <v>133</v>
      </c>
      <c r="N313" s="212" t="s">
        <v>175</v>
      </c>
      <c r="O313" s="226" t="s">
        <v>153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123SENSUNTEPEQUE</v>
      </c>
      <c r="B314" s="214">
        <v>123</v>
      </c>
      <c r="C314" s="212" t="s">
        <v>182</v>
      </c>
      <c r="D314" s="226" t="s">
        <v>284</v>
      </c>
      <c r="E314" s="218">
        <v>1.3</v>
      </c>
      <c r="F314" s="218">
        <v>1.3</v>
      </c>
      <c r="G314" s="218">
        <v>1.3</v>
      </c>
      <c r="H314" s="218"/>
      <c r="I314" s="218"/>
      <c r="J314" s="218"/>
      <c r="K314" s="55"/>
      <c r="L314" s="57" t="str">
        <f t="shared" si="14"/>
        <v>133CHALATENANGO</v>
      </c>
      <c r="M314" s="214">
        <v>133</v>
      </c>
      <c r="N314" s="212" t="s">
        <v>177</v>
      </c>
      <c r="O314" s="226" t="s">
        <v>153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123GERARDO BARRIOS </v>
      </c>
      <c r="B315" s="213">
        <v>123</v>
      </c>
      <c r="C315" s="212" t="s">
        <v>263</v>
      </c>
      <c r="D315" s="226" t="s">
        <v>284</v>
      </c>
      <c r="E315" s="218">
        <v>1.3</v>
      </c>
      <c r="F315" s="218">
        <v>1.25</v>
      </c>
      <c r="G315" s="218">
        <v>1.35</v>
      </c>
      <c r="H315" s="218"/>
      <c r="I315" s="218"/>
      <c r="J315" s="218"/>
      <c r="K315" s="55"/>
      <c r="L315" s="57" t="str">
        <f t="shared" si="14"/>
        <v>133COJUTEPEQUE</v>
      </c>
      <c r="M315" s="213">
        <v>133</v>
      </c>
      <c r="N315" s="212" t="s">
        <v>180</v>
      </c>
      <c r="O315" s="226" t="s">
        <v>153</v>
      </c>
      <c r="P315" s="218">
        <v>3.9</v>
      </c>
      <c r="Q315" s="218">
        <v>3.8</v>
      </c>
      <c r="R315" s="218">
        <v>4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124SANTA ANA</v>
      </c>
      <c r="B316" s="214">
        <v>124</v>
      </c>
      <c r="C316" s="212" t="s">
        <v>173</v>
      </c>
      <c r="D316" s="226" t="s">
        <v>148</v>
      </c>
      <c r="E316" s="218">
        <v>1.1000000000000001</v>
      </c>
      <c r="F316" s="218">
        <v>1.1000000000000001</v>
      </c>
      <c r="G316" s="218">
        <v>1.1000000000000001</v>
      </c>
      <c r="H316" s="218"/>
      <c r="I316" s="218"/>
      <c r="J316" s="218"/>
      <c r="K316" s="55"/>
      <c r="L316" s="57" t="str">
        <f t="shared" si="14"/>
        <v xml:space="preserve">134GERARDO BARRIOS </v>
      </c>
      <c r="M316" s="214">
        <v>134</v>
      </c>
      <c r="N316" s="212" t="s">
        <v>263</v>
      </c>
      <c r="O316" s="226" t="s">
        <v>154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124SAN MIGUEL</v>
      </c>
      <c r="B317" s="214">
        <v>124</v>
      </c>
      <c r="C317" s="212" t="s">
        <v>175</v>
      </c>
      <c r="D317" s="226" t="s">
        <v>148</v>
      </c>
      <c r="E317" s="218">
        <v>1.1499999999999999</v>
      </c>
      <c r="F317" s="218">
        <v>1.1499999999999999</v>
      </c>
      <c r="G317" s="218">
        <v>1.1499999999999999</v>
      </c>
      <c r="H317" s="218"/>
      <c r="I317" s="218"/>
      <c r="J317" s="218"/>
      <c r="K317" s="55"/>
      <c r="L317" s="57" t="str">
        <f t="shared" si="14"/>
        <v>134SAN MIGUEL</v>
      </c>
      <c r="M317" s="214">
        <v>134</v>
      </c>
      <c r="N317" s="212" t="s">
        <v>175</v>
      </c>
      <c r="O317" s="226" t="s">
        <v>154</v>
      </c>
      <c r="P317" s="218">
        <v>5</v>
      </c>
      <c r="Q317" s="218">
        <v>5</v>
      </c>
      <c r="R317" s="218">
        <v>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 xml:space="preserve">124GERARDO BARRIOS </v>
      </c>
      <c r="B318" s="213">
        <v>124</v>
      </c>
      <c r="C318" s="212" t="s">
        <v>263</v>
      </c>
      <c r="D318" s="226" t="s">
        <v>148</v>
      </c>
      <c r="E318" s="218">
        <v>1.25</v>
      </c>
      <c r="F318" s="218">
        <v>1.25</v>
      </c>
      <c r="G318" s="218">
        <v>1.25</v>
      </c>
      <c r="H318" s="218"/>
      <c r="I318" s="218"/>
      <c r="J318" s="218"/>
      <c r="K318" s="55"/>
      <c r="L318" s="57" t="str">
        <f t="shared" si="14"/>
        <v>134COJUTEPEQUE</v>
      </c>
      <c r="M318" s="213">
        <v>134</v>
      </c>
      <c r="N318" s="212" t="s">
        <v>180</v>
      </c>
      <c r="O318" s="226" t="s">
        <v>154</v>
      </c>
      <c r="P318" s="218">
        <v>5.5</v>
      </c>
      <c r="Q318" s="218">
        <v>5</v>
      </c>
      <c r="R318" s="218">
        <v>6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125SANTA ANA</v>
      </c>
      <c r="B319" s="214">
        <v>125</v>
      </c>
      <c r="C319" s="212" t="s">
        <v>173</v>
      </c>
      <c r="D319" s="226" t="s">
        <v>149</v>
      </c>
      <c r="E319" s="218">
        <v>1.1499999999999999</v>
      </c>
      <c r="F319" s="218">
        <v>1.1499999999999999</v>
      </c>
      <c r="G319" s="218">
        <v>1.1499999999999999</v>
      </c>
      <c r="H319" s="218"/>
      <c r="I319" s="218"/>
      <c r="J319" s="218"/>
      <c r="K319" s="55"/>
      <c r="L319" s="57" t="str">
        <f t="shared" si="14"/>
        <v xml:space="preserve">135GERARDO BARRIOS </v>
      </c>
      <c r="M319" s="214">
        <v>135</v>
      </c>
      <c r="N319" s="212" t="s">
        <v>263</v>
      </c>
      <c r="O319" s="226" t="s">
        <v>155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125SAN MIGUEL</v>
      </c>
      <c r="B320" s="213">
        <v>125</v>
      </c>
      <c r="C320" s="212" t="s">
        <v>175</v>
      </c>
      <c r="D320" s="226" t="s">
        <v>149</v>
      </c>
      <c r="E320" s="218">
        <v>1.5750000000000002</v>
      </c>
      <c r="F320" s="218">
        <v>1.55</v>
      </c>
      <c r="G320" s="218">
        <v>1.6</v>
      </c>
      <c r="H320" s="218"/>
      <c r="I320" s="218"/>
      <c r="J320" s="218"/>
      <c r="K320" s="55"/>
      <c r="L320" s="57" t="str">
        <f t="shared" si="14"/>
        <v>135COJUTEPEQUE</v>
      </c>
      <c r="M320" s="213">
        <v>135</v>
      </c>
      <c r="N320" s="212" t="s">
        <v>180</v>
      </c>
      <c r="O320" s="226" t="s">
        <v>155</v>
      </c>
      <c r="P320" s="218">
        <v>2</v>
      </c>
      <c r="Q320" s="218">
        <v>2</v>
      </c>
      <c r="R320" s="218">
        <v>2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125SENSUNTEPEQUE</v>
      </c>
      <c r="B321" s="214">
        <v>125</v>
      </c>
      <c r="C321" s="212" t="s">
        <v>182</v>
      </c>
      <c r="D321" s="226" t="s">
        <v>149</v>
      </c>
      <c r="E321" s="218">
        <v>1.6</v>
      </c>
      <c r="F321" s="218">
        <v>1.6</v>
      </c>
      <c r="G321" s="218">
        <v>1.6</v>
      </c>
      <c r="H321" s="218"/>
      <c r="I321" s="218"/>
      <c r="J321" s="218"/>
      <c r="K321" s="55"/>
      <c r="L321" s="57" t="str">
        <f t="shared" si="14"/>
        <v>136TIENDONA</v>
      </c>
      <c r="M321" s="214">
        <v>136</v>
      </c>
      <c r="N321" s="212" t="s">
        <v>191</v>
      </c>
      <c r="O321" s="226" t="s">
        <v>224</v>
      </c>
      <c r="P321" s="218">
        <v>1.5</v>
      </c>
      <c r="Q321" s="218">
        <v>1.5</v>
      </c>
      <c r="R321" s="218">
        <v>1.5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 xml:space="preserve">125GERARDO BARRIOS </v>
      </c>
      <c r="B322" s="214">
        <v>125</v>
      </c>
      <c r="C322" s="212" t="s">
        <v>263</v>
      </c>
      <c r="D322" s="226" t="s">
        <v>149</v>
      </c>
      <c r="E322" s="218">
        <v>1.35</v>
      </c>
      <c r="F322" s="218">
        <v>1.35</v>
      </c>
      <c r="G322" s="218">
        <v>1.35</v>
      </c>
      <c r="H322" s="218"/>
      <c r="I322" s="218"/>
      <c r="J322" s="218"/>
      <c r="K322" s="55"/>
      <c r="L322" s="57" t="str">
        <f t="shared" si="14"/>
        <v>136SAN MIGUEL</v>
      </c>
      <c r="M322" s="214">
        <v>136</v>
      </c>
      <c r="N322" s="212" t="s">
        <v>175</v>
      </c>
      <c r="O322" s="226" t="s">
        <v>224</v>
      </c>
      <c r="P322" s="218">
        <v>2.125</v>
      </c>
      <c r="Q322" s="218">
        <v>1.75</v>
      </c>
      <c r="R322" s="218">
        <v>2.5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126SAN MIGUEL</v>
      </c>
      <c r="B323" s="213">
        <v>126</v>
      </c>
      <c r="C323" s="212" t="s">
        <v>175</v>
      </c>
      <c r="D323" s="226" t="s">
        <v>272</v>
      </c>
      <c r="E323" s="218">
        <v>4.25</v>
      </c>
      <c r="F323" s="218">
        <v>4</v>
      </c>
      <c r="G323" s="218">
        <v>4.5</v>
      </c>
      <c r="H323" s="218"/>
      <c r="I323" s="218"/>
      <c r="J323" s="218"/>
      <c r="K323" s="55"/>
      <c r="L323" s="57" t="str">
        <f t="shared" si="14"/>
        <v>136CHALATENANGO</v>
      </c>
      <c r="M323" s="213">
        <v>136</v>
      </c>
      <c r="N323" s="212" t="s">
        <v>177</v>
      </c>
      <c r="O323" s="226" t="s">
        <v>224</v>
      </c>
      <c r="P323" s="218">
        <v>2</v>
      </c>
      <c r="Q323" s="218">
        <v>2</v>
      </c>
      <c r="R323" s="218">
        <v>2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126SENSUNTEPEQUE</v>
      </c>
      <c r="B324" s="214">
        <v>126</v>
      </c>
      <c r="C324" s="212" t="s">
        <v>182</v>
      </c>
      <c r="D324" s="226" t="s">
        <v>272</v>
      </c>
      <c r="E324" s="218">
        <v>4.25</v>
      </c>
      <c r="F324" s="218">
        <v>4.25</v>
      </c>
      <c r="G324" s="218">
        <v>4.25</v>
      </c>
      <c r="H324" s="218"/>
      <c r="I324" s="218"/>
      <c r="J324" s="218"/>
      <c r="K324" s="55"/>
      <c r="L324" s="57" t="str">
        <f t="shared" si="14"/>
        <v>137TIENDONA</v>
      </c>
      <c r="M324" s="214">
        <v>137</v>
      </c>
      <c r="N324" s="212" t="s">
        <v>191</v>
      </c>
      <c r="O324" s="226" t="s">
        <v>241</v>
      </c>
      <c r="P324" s="218">
        <v>3.625</v>
      </c>
      <c r="Q324" s="218">
        <v>3.5</v>
      </c>
      <c r="R324" s="218">
        <v>3.75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 xml:space="preserve">126GERARDO BARRIOS </v>
      </c>
      <c r="B325" s="213">
        <v>126</v>
      </c>
      <c r="C325" s="212" t="s">
        <v>263</v>
      </c>
      <c r="D325" s="226" t="s">
        <v>272</v>
      </c>
      <c r="E325" s="218">
        <v>3.95</v>
      </c>
      <c r="F325" s="218">
        <v>3.9</v>
      </c>
      <c r="G325" s="218">
        <v>4</v>
      </c>
      <c r="H325" s="218"/>
      <c r="I325" s="218"/>
      <c r="J325" s="218"/>
      <c r="K325" s="55"/>
      <c r="L325" s="57" t="str">
        <f t="shared" si="14"/>
        <v>137SAN MIGUEL</v>
      </c>
      <c r="M325" s="213">
        <v>137</v>
      </c>
      <c r="N325" s="212" t="s">
        <v>175</v>
      </c>
      <c r="O325" s="226" t="s">
        <v>241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127SAN MIGUEL</v>
      </c>
      <c r="B326" s="214">
        <v>127</v>
      </c>
      <c r="C326" s="212" t="s">
        <v>175</v>
      </c>
      <c r="D326" s="226" t="s">
        <v>273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138TIENDONA</v>
      </c>
      <c r="M326" s="214">
        <v>138</v>
      </c>
      <c r="N326" s="212" t="s">
        <v>191</v>
      </c>
      <c r="O326" s="226" t="s">
        <v>242</v>
      </c>
      <c r="P326" s="218">
        <v>5</v>
      </c>
      <c r="Q326" s="218">
        <v>5</v>
      </c>
      <c r="R326" s="218">
        <v>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127SENSUNTEPEQUE</v>
      </c>
      <c r="B327" s="214">
        <v>127</v>
      </c>
      <c r="C327" s="212" t="s">
        <v>182</v>
      </c>
      <c r="D327" s="226" t="s">
        <v>273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138SAN MIGUEL</v>
      </c>
      <c r="M327" s="214">
        <v>138</v>
      </c>
      <c r="N327" s="212" t="s">
        <v>175</v>
      </c>
      <c r="O327" s="226" t="s">
        <v>242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 xml:space="preserve">127GERARDO BARRIOS </v>
      </c>
      <c r="B328" s="213">
        <v>127</v>
      </c>
      <c r="C328" s="212" t="s">
        <v>263</v>
      </c>
      <c r="D328" s="226" t="s">
        <v>273</v>
      </c>
      <c r="E328" s="218">
        <v>3.8499999999999996</v>
      </c>
      <c r="F328" s="218">
        <v>3.8</v>
      </c>
      <c r="G328" s="218">
        <v>3.9</v>
      </c>
      <c r="H328" s="218"/>
      <c r="I328" s="218"/>
      <c r="J328" s="218"/>
      <c r="K328" s="55"/>
      <c r="L328" s="57" t="str">
        <f t="shared" si="16"/>
        <v>138CHALATENANGO</v>
      </c>
      <c r="M328" s="213">
        <v>138</v>
      </c>
      <c r="N328" s="212" t="s">
        <v>177</v>
      </c>
      <c r="O328" s="226" t="s">
        <v>242</v>
      </c>
      <c r="P328" s="218">
        <v>6.5</v>
      </c>
      <c r="Q328" s="218">
        <v>6.5</v>
      </c>
      <c r="R328" s="218">
        <v>6.5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 xml:space="preserve">128GERARDO BARRIOS </v>
      </c>
      <c r="B329" s="213">
        <v>128</v>
      </c>
      <c r="C329" s="212" t="s">
        <v>263</v>
      </c>
      <c r="D329" s="226" t="s">
        <v>285</v>
      </c>
      <c r="E329" s="218">
        <v>44.5</v>
      </c>
      <c r="F329" s="218">
        <v>44</v>
      </c>
      <c r="G329" s="218">
        <v>45</v>
      </c>
      <c r="H329" s="218"/>
      <c r="I329" s="218"/>
      <c r="J329" s="218"/>
      <c r="K329" s="55"/>
      <c r="L329" s="57" t="str">
        <f t="shared" si="16"/>
        <v>139TIENDONA</v>
      </c>
      <c r="M329" s="213">
        <v>139</v>
      </c>
      <c r="N329" s="212" t="s">
        <v>191</v>
      </c>
      <c r="O329" s="226" t="s">
        <v>243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 xml:space="preserve">129GERARDO BARRIOS </v>
      </c>
      <c r="B330" s="214">
        <v>129</v>
      </c>
      <c r="C330" s="212" t="s">
        <v>263</v>
      </c>
      <c r="D330" s="226" t="s">
        <v>286</v>
      </c>
      <c r="E330" s="218">
        <v>42.5</v>
      </c>
      <c r="F330" s="218">
        <v>42</v>
      </c>
      <c r="G330" s="218">
        <v>43</v>
      </c>
      <c r="H330" s="218"/>
      <c r="I330" s="218"/>
      <c r="J330" s="218"/>
      <c r="K330" s="55"/>
      <c r="L330" s="57" t="str">
        <f t="shared" si="16"/>
        <v>140SAN MIGUEL</v>
      </c>
      <c r="M330" s="214">
        <v>140</v>
      </c>
      <c r="N330" s="212" t="s">
        <v>175</v>
      </c>
      <c r="O330" s="226" t="s">
        <v>225</v>
      </c>
      <c r="P330" s="218">
        <v>6.25</v>
      </c>
      <c r="Q330" s="218">
        <v>6</v>
      </c>
      <c r="R330" s="218">
        <v>6.5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130SANTA ANA</v>
      </c>
      <c r="B331" s="213">
        <v>130</v>
      </c>
      <c r="C331" s="212" t="s">
        <v>173</v>
      </c>
      <c r="D331" s="226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140CHALATENANGO</v>
      </c>
      <c r="M331" s="213">
        <v>140</v>
      </c>
      <c r="N331" s="212" t="s">
        <v>177</v>
      </c>
      <c r="O331" s="226" t="s">
        <v>225</v>
      </c>
      <c r="P331" s="218">
        <v>8</v>
      </c>
      <c r="Q331" s="218">
        <v>8</v>
      </c>
      <c r="R331" s="218">
        <v>8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130SAN MIGUEL</v>
      </c>
      <c r="B332" s="214">
        <v>130</v>
      </c>
      <c r="C332" s="212" t="s">
        <v>175</v>
      </c>
      <c r="D332" s="226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141TIENDONA</v>
      </c>
      <c r="M332" s="214">
        <v>141</v>
      </c>
      <c r="N332" s="212" t="s">
        <v>191</v>
      </c>
      <c r="O332" s="226" t="s">
        <v>244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130SENSUNTEPEQUE</v>
      </c>
      <c r="B333" s="213">
        <v>130</v>
      </c>
      <c r="C333" s="212" t="s">
        <v>182</v>
      </c>
      <c r="D333" s="226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141SAN MIGUEL</v>
      </c>
      <c r="M333" s="213">
        <v>141</v>
      </c>
      <c r="N333" s="212" t="s">
        <v>175</v>
      </c>
      <c r="O333" s="226" t="s">
        <v>244</v>
      </c>
      <c r="P333" s="218">
        <v>5</v>
      </c>
      <c r="Q333" s="218">
        <v>5</v>
      </c>
      <c r="R333" s="218">
        <v>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 xml:space="preserve">130GERARDO BARRIOS </v>
      </c>
      <c r="B334" s="214">
        <v>130</v>
      </c>
      <c r="C334" s="212" t="s">
        <v>263</v>
      </c>
      <c r="D334" s="226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142TIENDONA</v>
      </c>
      <c r="M334" s="214">
        <v>142</v>
      </c>
      <c r="N334" s="212" t="s">
        <v>191</v>
      </c>
      <c r="O334" s="226" t="s">
        <v>226</v>
      </c>
      <c r="P334" s="218">
        <v>3.625</v>
      </c>
      <c r="Q334" s="218">
        <v>3.5</v>
      </c>
      <c r="R334" s="218">
        <v>3.75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132SANTA ANA</v>
      </c>
      <c r="B335" s="214">
        <v>132</v>
      </c>
      <c r="C335" s="212" t="s">
        <v>173</v>
      </c>
      <c r="D335" s="226" t="s">
        <v>152</v>
      </c>
      <c r="E335" s="218">
        <v>2.2999999999999998</v>
      </c>
      <c r="F335" s="218">
        <v>2.2999999999999998</v>
      </c>
      <c r="G335" s="218">
        <v>2.2999999999999998</v>
      </c>
      <c r="H335" s="218"/>
      <c r="I335" s="218"/>
      <c r="J335" s="218"/>
      <c r="K335" s="55"/>
      <c r="L335" s="57" t="str">
        <f t="shared" si="16"/>
        <v>142SAN MIGUEL</v>
      </c>
      <c r="M335" s="214">
        <v>142</v>
      </c>
      <c r="N335" s="212" t="s">
        <v>175</v>
      </c>
      <c r="O335" s="226" t="s">
        <v>226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132SAN MIGUEL</v>
      </c>
      <c r="B336" s="213">
        <v>132</v>
      </c>
      <c r="C336" s="212" t="s">
        <v>175</v>
      </c>
      <c r="D336" s="226" t="s">
        <v>152</v>
      </c>
      <c r="E336" s="218">
        <v>2.5499999999999998</v>
      </c>
      <c r="F336" s="218">
        <v>2.5</v>
      </c>
      <c r="G336" s="218">
        <v>2.6</v>
      </c>
      <c r="H336" s="218"/>
      <c r="I336" s="218"/>
      <c r="J336" s="218"/>
      <c r="K336" s="55"/>
      <c r="L336" s="57" t="str">
        <f t="shared" si="16"/>
        <v>142CHALATENANGO</v>
      </c>
      <c r="M336" s="213">
        <v>142</v>
      </c>
      <c r="N336" s="212" t="s">
        <v>177</v>
      </c>
      <c r="O336" s="226" t="s">
        <v>226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132SENSUNTEPEQUE</v>
      </c>
      <c r="B337" s="214">
        <v>132</v>
      </c>
      <c r="C337" s="212" t="s">
        <v>182</v>
      </c>
      <c r="D337" s="226" t="s">
        <v>152</v>
      </c>
      <c r="E337" s="218">
        <v>2.2000000000000002</v>
      </c>
      <c r="F337" s="218">
        <v>2.2000000000000002</v>
      </c>
      <c r="G337" s="218">
        <v>2.2000000000000002</v>
      </c>
      <c r="H337" s="218"/>
      <c r="I337" s="218"/>
      <c r="J337" s="218"/>
      <c r="K337" s="55"/>
      <c r="L337" s="57" t="str">
        <f t="shared" si="16"/>
        <v>143TIENDONA</v>
      </c>
      <c r="M337" s="214">
        <v>143</v>
      </c>
      <c r="N337" s="212" t="s">
        <v>191</v>
      </c>
      <c r="O337" s="226" t="s">
        <v>227</v>
      </c>
      <c r="P337" s="218">
        <v>2.75</v>
      </c>
      <c r="Q337" s="218">
        <v>2.5</v>
      </c>
      <c r="R337" s="218">
        <v>3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 xml:space="preserve">132GERARDO BARRIOS </v>
      </c>
      <c r="B338" s="214">
        <v>132</v>
      </c>
      <c r="C338" s="212" t="s">
        <v>263</v>
      </c>
      <c r="D338" s="226" t="s">
        <v>152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>143SAN MIGUEL</v>
      </c>
      <c r="M338" s="214">
        <v>143</v>
      </c>
      <c r="N338" s="212" t="s">
        <v>175</v>
      </c>
      <c r="O338" s="226" t="s">
        <v>227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133SANTA ANA</v>
      </c>
      <c r="B339" s="213">
        <v>133</v>
      </c>
      <c r="C339" s="212" t="s">
        <v>173</v>
      </c>
      <c r="D339" s="226" t="s">
        <v>153</v>
      </c>
      <c r="E339" s="218">
        <v>3.2000000000000006</v>
      </c>
      <c r="F339" s="218">
        <v>3.2</v>
      </c>
      <c r="G339" s="218">
        <v>3.2</v>
      </c>
      <c r="H339" s="218"/>
      <c r="I339" s="218"/>
      <c r="J339" s="218"/>
      <c r="K339" s="55"/>
      <c r="L339" s="57" t="str">
        <f t="shared" si="16"/>
        <v>143CHALATENANGO</v>
      </c>
      <c r="M339" s="213">
        <v>143</v>
      </c>
      <c r="N339" s="212" t="s">
        <v>177</v>
      </c>
      <c r="O339" s="226" t="s">
        <v>227</v>
      </c>
      <c r="P339" s="218">
        <v>2.25</v>
      </c>
      <c r="Q339" s="218">
        <v>2.25</v>
      </c>
      <c r="R339" s="218">
        <v>2.25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133SAN MIGUEL</v>
      </c>
      <c r="B340" s="213">
        <v>133</v>
      </c>
      <c r="C340" s="212" t="s">
        <v>175</v>
      </c>
      <c r="D340" s="226" t="s">
        <v>153</v>
      </c>
      <c r="E340" s="218">
        <v>3.875</v>
      </c>
      <c r="F340" s="218">
        <v>3.75</v>
      </c>
      <c r="G340" s="218">
        <v>4</v>
      </c>
      <c r="H340" s="218"/>
      <c r="I340" s="218"/>
      <c r="J340" s="218"/>
      <c r="K340" s="55"/>
      <c r="L340" s="57" t="str">
        <f t="shared" si="16"/>
        <v>146TIENDONA</v>
      </c>
      <c r="M340" s="213">
        <v>146</v>
      </c>
      <c r="N340" s="212" t="s">
        <v>191</v>
      </c>
      <c r="O340" s="226" t="s">
        <v>247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133SENSUNTEPEQUE</v>
      </c>
      <c r="B341" s="214">
        <v>133</v>
      </c>
      <c r="C341" s="212" t="s">
        <v>182</v>
      </c>
      <c r="D341" s="226" t="s">
        <v>153</v>
      </c>
      <c r="E341" s="218">
        <v>4.25</v>
      </c>
      <c r="F341" s="218">
        <v>4</v>
      </c>
      <c r="G341" s="218">
        <v>4.5</v>
      </c>
      <c r="H341" s="218"/>
      <c r="I341" s="218"/>
      <c r="J341" s="218"/>
      <c r="K341" s="55"/>
      <c r="L341" s="57" t="str">
        <f t="shared" si="16"/>
        <v>147TIENDONA</v>
      </c>
      <c r="M341" s="214">
        <v>147</v>
      </c>
      <c r="N341" s="212" t="s">
        <v>191</v>
      </c>
      <c r="O341" s="226" t="s">
        <v>228</v>
      </c>
      <c r="P341" s="218">
        <v>1.75</v>
      </c>
      <c r="Q341" s="218">
        <v>1.75</v>
      </c>
      <c r="R341" s="218">
        <v>1.75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 xml:space="preserve">133GERARDO BARRIOS </v>
      </c>
      <c r="B342" s="213">
        <v>133</v>
      </c>
      <c r="C342" s="212" t="s">
        <v>263</v>
      </c>
      <c r="D342" s="226" t="s">
        <v>153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147CHALATENANGO</v>
      </c>
      <c r="M342" s="213">
        <v>147</v>
      </c>
      <c r="N342" s="212" t="s">
        <v>177</v>
      </c>
      <c r="O342" s="226" t="s">
        <v>228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134SAN MIGUEL</v>
      </c>
      <c r="B343" s="214">
        <v>134</v>
      </c>
      <c r="C343" s="212" t="s">
        <v>175</v>
      </c>
      <c r="D343" s="226" t="s">
        <v>154</v>
      </c>
      <c r="E343" s="218">
        <v>4.75</v>
      </c>
      <c r="F343" s="218">
        <v>4.5</v>
      </c>
      <c r="G343" s="218">
        <v>5</v>
      </c>
      <c r="H343" s="218"/>
      <c r="I343" s="218"/>
      <c r="J343" s="218"/>
      <c r="K343" s="55"/>
      <c r="L343" s="57" t="str">
        <f t="shared" si="16"/>
        <v>148TIENDONA</v>
      </c>
      <c r="M343" s="214">
        <v>148</v>
      </c>
      <c r="N343" s="212" t="s">
        <v>191</v>
      </c>
      <c r="O343" s="226" t="s">
        <v>248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134SENSUNTEPEQUE</v>
      </c>
      <c r="B344" s="213">
        <v>134</v>
      </c>
      <c r="C344" s="212" t="s">
        <v>182</v>
      </c>
      <c r="D344" s="226" t="s">
        <v>154</v>
      </c>
      <c r="E344" s="218">
        <v>5.5</v>
      </c>
      <c r="F344" s="218">
        <v>5.5</v>
      </c>
      <c r="G344" s="218">
        <v>5.5</v>
      </c>
      <c r="H344" s="218"/>
      <c r="I344" s="218"/>
      <c r="J344" s="218"/>
      <c r="K344" s="55"/>
      <c r="L344" s="57" t="str">
        <f t="shared" si="16"/>
        <v>148SAN MIGUEL</v>
      </c>
      <c r="M344" s="213">
        <v>148</v>
      </c>
      <c r="N344" s="212" t="s">
        <v>175</v>
      </c>
      <c r="O344" s="226" t="s">
        <v>248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 xml:space="preserve">134GERARDO BARRIOS </v>
      </c>
      <c r="B345" s="214">
        <v>134</v>
      </c>
      <c r="C345" s="212" t="s">
        <v>263</v>
      </c>
      <c r="D345" s="226" t="s">
        <v>154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149TIENDONA</v>
      </c>
      <c r="M345" s="214">
        <v>149</v>
      </c>
      <c r="N345" s="212" t="s">
        <v>191</v>
      </c>
      <c r="O345" s="226" t="s">
        <v>249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135SANTA ANA</v>
      </c>
      <c r="B346" s="213">
        <v>135</v>
      </c>
      <c r="C346" s="212" t="s">
        <v>173</v>
      </c>
      <c r="D346" s="226" t="s">
        <v>155</v>
      </c>
      <c r="E346" s="218">
        <v>1.6000000000000003</v>
      </c>
      <c r="F346" s="218">
        <v>1.6</v>
      </c>
      <c r="G346" s="218">
        <v>1.6</v>
      </c>
      <c r="H346" s="218"/>
      <c r="I346" s="218"/>
      <c r="J346" s="218"/>
      <c r="K346" s="55"/>
      <c r="L346" s="57" t="str">
        <f t="shared" si="16"/>
        <v>149SAN MIGUEL</v>
      </c>
      <c r="M346" s="213">
        <v>149</v>
      </c>
      <c r="N346" s="212" t="s">
        <v>175</v>
      </c>
      <c r="O346" s="226" t="s">
        <v>249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 xml:space="preserve">135GERARDO BARRIOS </v>
      </c>
      <c r="B347" s="213">
        <v>135</v>
      </c>
      <c r="C347" s="212" t="s">
        <v>263</v>
      </c>
      <c r="D347" s="226" t="s">
        <v>155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150TIENDONA</v>
      </c>
      <c r="M347" s="213">
        <v>150</v>
      </c>
      <c r="N347" s="212" t="s">
        <v>191</v>
      </c>
      <c r="O347" s="226" t="s">
        <v>229</v>
      </c>
      <c r="P347" s="218">
        <v>1.25</v>
      </c>
      <c r="Q347" s="218">
        <v>1.25</v>
      </c>
      <c r="R347" s="218">
        <v>1.25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136TIENDONA</v>
      </c>
      <c r="B348" s="214">
        <v>136</v>
      </c>
      <c r="C348" s="212" t="s">
        <v>191</v>
      </c>
      <c r="D348" s="225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136SANTA ANA</v>
      </c>
      <c r="B349" s="214">
        <v>136</v>
      </c>
      <c r="C349" s="212" t="s">
        <v>173</v>
      </c>
      <c r="D349" s="225" t="s">
        <v>224</v>
      </c>
      <c r="E349" s="218">
        <v>1.75</v>
      </c>
      <c r="F349" s="218">
        <v>1.75</v>
      </c>
      <c r="G349" s="218">
        <v>1.75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136SAN MIGUEL</v>
      </c>
      <c r="B350" s="213">
        <v>136</v>
      </c>
      <c r="C350" s="212" t="s">
        <v>175</v>
      </c>
      <c r="D350" s="225" t="s">
        <v>224</v>
      </c>
      <c r="E350" s="218">
        <v>1.75</v>
      </c>
      <c r="F350" s="218">
        <v>1.75</v>
      </c>
      <c r="G350" s="218">
        <v>1.75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136SENSUNTEPEQUE</v>
      </c>
      <c r="B351" s="214">
        <v>136</v>
      </c>
      <c r="C351" s="212" t="s">
        <v>182</v>
      </c>
      <c r="D351" s="225" t="s">
        <v>224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137TIENDONA</v>
      </c>
      <c r="B352" s="214">
        <v>137</v>
      </c>
      <c r="C352" s="212" t="s">
        <v>191</v>
      </c>
      <c r="D352" s="225" t="s">
        <v>241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137SAN MIGUEL</v>
      </c>
      <c r="B353" s="213">
        <v>137</v>
      </c>
      <c r="C353" s="212" t="s">
        <v>175</v>
      </c>
      <c r="D353" s="225" t="s">
        <v>241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137SENSUNTEPEQUE</v>
      </c>
      <c r="B354" s="214">
        <v>137</v>
      </c>
      <c r="C354" s="212" t="s">
        <v>182</v>
      </c>
      <c r="D354" s="225" t="s">
        <v>241</v>
      </c>
      <c r="E354" s="218">
        <v>6</v>
      </c>
      <c r="F354" s="218">
        <v>6</v>
      </c>
      <c r="G354" s="218">
        <v>6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138TIENDONA</v>
      </c>
      <c r="B355" s="214">
        <v>138</v>
      </c>
      <c r="C355" s="212" t="s">
        <v>191</v>
      </c>
      <c r="D355" s="225" t="s">
        <v>242</v>
      </c>
      <c r="E355" s="218">
        <v>6.5</v>
      </c>
      <c r="F355" s="218">
        <v>6.5</v>
      </c>
      <c r="G355" s="218">
        <v>6.5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138SANTA ANA</v>
      </c>
      <c r="B356" s="213">
        <v>138</v>
      </c>
      <c r="C356" s="212" t="s">
        <v>173</v>
      </c>
      <c r="D356" s="225" t="s">
        <v>242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138SAN MIGUEL</v>
      </c>
      <c r="B357" s="214">
        <v>138</v>
      </c>
      <c r="C357" s="212" t="s">
        <v>175</v>
      </c>
      <c r="D357" s="225" t="s">
        <v>242</v>
      </c>
      <c r="E357" s="218">
        <v>4.25</v>
      </c>
      <c r="F357" s="218">
        <v>4</v>
      </c>
      <c r="G357" s="218">
        <v>4.5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138SENSUNTEPEQUE</v>
      </c>
      <c r="B358" s="213">
        <v>138</v>
      </c>
      <c r="C358" s="212" t="s">
        <v>182</v>
      </c>
      <c r="D358" s="225" t="s">
        <v>242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139TIENDONA</v>
      </c>
      <c r="B359" s="214">
        <v>139</v>
      </c>
      <c r="C359" s="212" t="s">
        <v>191</v>
      </c>
      <c r="D359" s="225" t="s">
        <v>243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139SENSUNTEPEQUE</v>
      </c>
      <c r="B360" s="214">
        <v>139</v>
      </c>
      <c r="C360" s="212" t="s">
        <v>182</v>
      </c>
      <c r="D360" s="225" t="s">
        <v>243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140TIENDONA</v>
      </c>
      <c r="B361" s="214">
        <v>140</v>
      </c>
      <c r="C361" s="212" t="s">
        <v>191</v>
      </c>
      <c r="D361" s="225" t="s">
        <v>225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140SANTA ANA</v>
      </c>
      <c r="B362" s="214">
        <v>140</v>
      </c>
      <c r="C362" s="212" t="s">
        <v>173</v>
      </c>
      <c r="D362" s="225" t="s">
        <v>225</v>
      </c>
      <c r="E362" s="218">
        <v>8</v>
      </c>
      <c r="F362" s="218">
        <v>8</v>
      </c>
      <c r="G362" s="218">
        <v>8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140SAN MIGUEL</v>
      </c>
      <c r="B363" s="213">
        <v>140</v>
      </c>
      <c r="C363" s="212" t="s">
        <v>175</v>
      </c>
      <c r="D363" s="225" t="s">
        <v>225</v>
      </c>
      <c r="E363" s="218">
        <v>6</v>
      </c>
      <c r="F363" s="218">
        <v>6</v>
      </c>
      <c r="G363" s="218">
        <v>6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140SENSUNTEPEQUE</v>
      </c>
      <c r="B364" s="214">
        <v>140</v>
      </c>
      <c r="C364" s="212" t="s">
        <v>182</v>
      </c>
      <c r="D364" s="225" t="s">
        <v>225</v>
      </c>
      <c r="E364" s="218">
        <v>10</v>
      </c>
      <c r="F364" s="218">
        <v>10</v>
      </c>
      <c r="G364" s="218">
        <v>10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141TIENDONA</v>
      </c>
      <c r="B365" s="214">
        <v>141</v>
      </c>
      <c r="C365" s="212" t="s">
        <v>191</v>
      </c>
      <c r="D365" s="225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141SAN MIGUEL</v>
      </c>
      <c r="B366" s="214">
        <v>141</v>
      </c>
      <c r="C366" s="212" t="s">
        <v>175</v>
      </c>
      <c r="D366" s="225" t="s">
        <v>244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141SENSUNTEPEQUE</v>
      </c>
      <c r="B367" s="214">
        <v>141</v>
      </c>
      <c r="C367" s="212" t="s">
        <v>182</v>
      </c>
      <c r="D367" s="225" t="s">
        <v>244</v>
      </c>
      <c r="E367" s="218">
        <v>8</v>
      </c>
      <c r="F367" s="218">
        <v>8</v>
      </c>
      <c r="G367" s="218">
        <v>8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142TIENDONA</v>
      </c>
      <c r="B368" s="213">
        <v>142</v>
      </c>
      <c r="C368" s="212" t="s">
        <v>191</v>
      </c>
      <c r="D368" s="225" t="s">
        <v>226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142SANTA ANA</v>
      </c>
      <c r="B369" s="214">
        <v>142</v>
      </c>
      <c r="C369" s="212" t="s">
        <v>173</v>
      </c>
      <c r="D369" s="225" t="s">
        <v>226</v>
      </c>
      <c r="E369" s="218">
        <v>3.25</v>
      </c>
      <c r="F369" s="218">
        <v>3.25</v>
      </c>
      <c r="G369" s="218">
        <v>3.25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142SAN MIGUEL</v>
      </c>
      <c r="B370" s="214">
        <v>142</v>
      </c>
      <c r="C370" s="212" t="s">
        <v>175</v>
      </c>
      <c r="D370" s="225" t="s">
        <v>226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142SENSUNTEPEQUE</v>
      </c>
      <c r="B371" s="214">
        <v>142</v>
      </c>
      <c r="C371" s="212" t="s">
        <v>182</v>
      </c>
      <c r="D371" s="225" t="s">
        <v>226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143TIENDONA</v>
      </c>
      <c r="B372" s="214">
        <v>143</v>
      </c>
      <c r="C372" s="212" t="s">
        <v>191</v>
      </c>
      <c r="D372" s="225" t="s">
        <v>227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143SANTA ANA</v>
      </c>
      <c r="B373" s="213">
        <v>143</v>
      </c>
      <c r="C373" s="212" t="s">
        <v>173</v>
      </c>
      <c r="D373" s="225" t="s">
        <v>227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143SAN MIGUEL</v>
      </c>
      <c r="B374" s="214">
        <v>143</v>
      </c>
      <c r="C374" s="212" t="s">
        <v>175</v>
      </c>
      <c r="D374" s="225" t="s">
        <v>227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143SENSUNTEPEQUE</v>
      </c>
      <c r="B375" s="214">
        <v>143</v>
      </c>
      <c r="C375" s="212" t="s">
        <v>182</v>
      </c>
      <c r="D375" s="225" t="s">
        <v>227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144TIENDONA</v>
      </c>
      <c r="B376" s="214">
        <v>144</v>
      </c>
      <c r="C376" s="212" t="s">
        <v>191</v>
      </c>
      <c r="D376" s="225" t="s">
        <v>245</v>
      </c>
      <c r="E376" s="218">
        <v>4</v>
      </c>
      <c r="F376" s="218">
        <v>4</v>
      </c>
      <c r="G376" s="218">
        <v>4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145TIENDONA</v>
      </c>
      <c r="B377" s="213">
        <v>145</v>
      </c>
      <c r="C377" s="212" t="s">
        <v>191</v>
      </c>
      <c r="D377" s="225" t="s">
        <v>246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145SENSUNTEPEQUE</v>
      </c>
      <c r="B378" s="214">
        <v>145</v>
      </c>
      <c r="C378" s="212" t="s">
        <v>182</v>
      </c>
      <c r="D378" s="225" t="s">
        <v>246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146TIENDONA</v>
      </c>
      <c r="B379" s="214">
        <v>146</v>
      </c>
      <c r="C379" s="212" t="s">
        <v>191</v>
      </c>
      <c r="D379" s="225" t="s">
        <v>247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146SAN MIGUEL</v>
      </c>
      <c r="B380" s="213">
        <v>146</v>
      </c>
      <c r="C380" s="212" t="s">
        <v>175</v>
      </c>
      <c r="D380" s="225" t="s">
        <v>247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147TIENDONA</v>
      </c>
      <c r="B381" s="214">
        <v>147</v>
      </c>
      <c r="C381" s="212" t="s">
        <v>191</v>
      </c>
      <c r="D381" s="225" t="s">
        <v>228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148TIENDONA</v>
      </c>
      <c r="B382" s="214">
        <v>148</v>
      </c>
      <c r="C382" s="212" t="s">
        <v>191</v>
      </c>
      <c r="D382" s="225" t="s">
        <v>248</v>
      </c>
      <c r="E382" s="218">
        <v>6</v>
      </c>
      <c r="F382" s="218">
        <v>6</v>
      </c>
      <c r="G382" s="218">
        <v>6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148SANTA ANA</v>
      </c>
      <c r="B383" s="214">
        <v>148</v>
      </c>
      <c r="C383" s="212" t="s">
        <v>173</v>
      </c>
      <c r="D383" s="225" t="s">
        <v>248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148SAN MIGUEL</v>
      </c>
      <c r="B384" s="213">
        <v>148</v>
      </c>
      <c r="C384" s="212" t="s">
        <v>175</v>
      </c>
      <c r="D384" s="225" t="s">
        <v>248</v>
      </c>
      <c r="E384" s="218">
        <v>4</v>
      </c>
      <c r="F384" s="218">
        <v>4</v>
      </c>
      <c r="G384" s="218">
        <v>4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148SENSUNTEPEQUE</v>
      </c>
      <c r="B385" s="214">
        <v>148</v>
      </c>
      <c r="C385" s="212" t="s">
        <v>182</v>
      </c>
      <c r="D385" s="225" t="s">
        <v>248</v>
      </c>
      <c r="E385" s="218">
        <v>7</v>
      </c>
      <c r="F385" s="218">
        <v>7</v>
      </c>
      <c r="G385" s="218">
        <v>7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149TIENDONA</v>
      </c>
      <c r="B386" s="214">
        <v>149</v>
      </c>
      <c r="C386" s="212" t="s">
        <v>191</v>
      </c>
      <c r="D386" s="225" t="s">
        <v>249</v>
      </c>
      <c r="E386" s="218">
        <v>2.75</v>
      </c>
      <c r="F386" s="218">
        <v>2.75</v>
      </c>
      <c r="G386" s="218">
        <v>2.75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149SAN MIGUEL</v>
      </c>
      <c r="B387" s="214">
        <v>149</v>
      </c>
      <c r="C387" s="212" t="s">
        <v>175</v>
      </c>
      <c r="D387" s="225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149SENSUNTEPEQUE</v>
      </c>
      <c r="B388" s="213">
        <v>149</v>
      </c>
      <c r="C388" s="212" t="s">
        <v>182</v>
      </c>
      <c r="D388" s="225" t="s">
        <v>249</v>
      </c>
      <c r="E388" s="218">
        <v>4</v>
      </c>
      <c r="F388" s="218">
        <v>4</v>
      </c>
      <c r="G388" s="218">
        <v>4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150TIENDONA</v>
      </c>
      <c r="B389" s="214">
        <v>150</v>
      </c>
      <c r="C389" s="212" t="s">
        <v>191</v>
      </c>
      <c r="D389" s="225" t="s">
        <v>229</v>
      </c>
      <c r="E389" s="218">
        <v>1.25</v>
      </c>
      <c r="F389" s="218">
        <v>1.25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150SENSUNTEPEQUE</v>
      </c>
      <c r="B390" s="214">
        <v>150</v>
      </c>
      <c r="C390" s="212" t="s">
        <v>182</v>
      </c>
      <c r="D390" s="225" t="s">
        <v>229</v>
      </c>
      <c r="E390" s="218">
        <v>1.75</v>
      </c>
      <c r="F390" s="218">
        <v>1.75</v>
      </c>
      <c r="G390" s="218">
        <v>1.75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3</v>
      </c>
      <c r="B11" s="226" t="s">
        <v>263</v>
      </c>
      <c r="C11" s="226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 x14ac:dyDescent="0.25">
      <c r="A12" s="226">
        <v>4</v>
      </c>
      <c r="B12" s="226" t="s">
        <v>263</v>
      </c>
      <c r="C12" s="226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26">
        <v>4</v>
      </c>
      <c r="B13" s="226" t="s">
        <v>175</v>
      </c>
      <c r="C13" s="226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 x14ac:dyDescent="0.25">
      <c r="A14" s="226">
        <v>4</v>
      </c>
      <c r="B14" s="226" t="s">
        <v>177</v>
      </c>
      <c r="C14" s="226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 x14ac:dyDescent="0.25">
      <c r="A15" s="226">
        <v>4</v>
      </c>
      <c r="B15" s="226" t="s">
        <v>180</v>
      </c>
      <c r="C15" s="226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26">
        <v>5</v>
      </c>
      <c r="B16" s="226" t="s">
        <v>263</v>
      </c>
      <c r="C16" s="226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 x14ac:dyDescent="0.25">
      <c r="A17" s="226">
        <v>6</v>
      </c>
      <c r="B17" s="226" t="s">
        <v>263</v>
      </c>
      <c r="C17" s="226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 x14ac:dyDescent="0.25">
      <c r="A18" s="226">
        <v>6</v>
      </c>
      <c r="B18" s="226" t="s">
        <v>175</v>
      </c>
      <c r="C18" s="226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 x14ac:dyDescent="0.25">
      <c r="A19" s="226">
        <v>6</v>
      </c>
      <c r="B19" s="226" t="s">
        <v>177</v>
      </c>
      <c r="C19" s="226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 x14ac:dyDescent="0.25">
      <c r="A20" s="226">
        <v>6</v>
      </c>
      <c r="B20" s="226" t="s">
        <v>180</v>
      </c>
      <c r="C20" s="226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 x14ac:dyDescent="0.25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 x14ac:dyDescent="0.25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 x14ac:dyDescent="0.25">
      <c r="A24" s="226">
        <v>7</v>
      </c>
      <c r="B24" s="226" t="s">
        <v>180</v>
      </c>
      <c r="C24" s="226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 x14ac:dyDescent="0.25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6">
        <v>9</v>
      </c>
      <c r="B26" s="226" t="s">
        <v>263</v>
      </c>
      <c r="C26" s="226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 x14ac:dyDescent="0.25">
      <c r="A27" s="226">
        <v>9</v>
      </c>
      <c r="B27" s="226" t="s">
        <v>175</v>
      </c>
      <c r="C27" s="226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 x14ac:dyDescent="0.25">
      <c r="A28" s="226">
        <v>9</v>
      </c>
      <c r="B28" s="226" t="s">
        <v>177</v>
      </c>
      <c r="C28" s="226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6">
        <v>9</v>
      </c>
      <c r="B29" s="226" t="s">
        <v>180</v>
      </c>
      <c r="C29" s="226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10</v>
      </c>
      <c r="B30" s="226" t="s">
        <v>263</v>
      </c>
      <c r="C30" s="226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 x14ac:dyDescent="0.25">
      <c r="A31" s="226">
        <v>10</v>
      </c>
      <c r="B31" s="226" t="s">
        <v>175</v>
      </c>
      <c r="C31" s="226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6">
        <v>10</v>
      </c>
      <c r="B32" s="226" t="s">
        <v>177</v>
      </c>
      <c r="C32" s="226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180</v>
      </c>
      <c r="C33" s="226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 x14ac:dyDescent="0.25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 x14ac:dyDescent="0.25">
      <c r="A35" s="226">
        <v>11</v>
      </c>
      <c r="B35" s="226" t="s">
        <v>175</v>
      </c>
      <c r="C35" s="226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 x14ac:dyDescent="0.25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 x14ac:dyDescent="0.25">
      <c r="A37" s="226">
        <v>11</v>
      </c>
      <c r="B37" s="226" t="s">
        <v>180</v>
      </c>
      <c r="C37" s="22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 x14ac:dyDescent="0.25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6">
        <v>12</v>
      </c>
      <c r="B39" s="226" t="s">
        <v>175</v>
      </c>
      <c r="C39" s="226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 x14ac:dyDescent="0.25">
      <c r="A40" s="226">
        <v>13</v>
      </c>
      <c r="B40" s="226" t="s">
        <v>191</v>
      </c>
      <c r="C40" s="226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 x14ac:dyDescent="0.25">
      <c r="A41" s="226">
        <v>14</v>
      </c>
      <c r="B41" s="226" t="s">
        <v>191</v>
      </c>
      <c r="C41" s="226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 x14ac:dyDescent="0.25">
      <c r="A42" s="226">
        <v>14</v>
      </c>
      <c r="B42" s="226" t="s">
        <v>175</v>
      </c>
      <c r="C42" s="22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 x14ac:dyDescent="0.25">
      <c r="A43" s="226">
        <v>14</v>
      </c>
      <c r="B43" s="226" t="s">
        <v>177</v>
      </c>
      <c r="C43" s="226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 x14ac:dyDescent="0.25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 x14ac:dyDescent="0.25">
      <c r="A45" s="226">
        <v>15</v>
      </c>
      <c r="B45" s="226" t="s">
        <v>191</v>
      </c>
      <c r="C45" s="226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 x14ac:dyDescent="0.25">
      <c r="A46" s="226">
        <v>15</v>
      </c>
      <c r="B46" s="226" t="s">
        <v>180</v>
      </c>
      <c r="C46" s="226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 x14ac:dyDescent="0.25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 x14ac:dyDescent="0.25">
      <c r="A48" s="226">
        <v>17</v>
      </c>
      <c r="B48" s="226" t="s">
        <v>191</v>
      </c>
      <c r="C48" s="226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 x14ac:dyDescent="0.25">
      <c r="A49" s="226">
        <v>17</v>
      </c>
      <c r="B49" s="226" t="s">
        <v>175</v>
      </c>
      <c r="C49" s="226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 x14ac:dyDescent="0.25">
      <c r="A50" s="226">
        <v>17</v>
      </c>
      <c r="B50" s="226" t="s">
        <v>180</v>
      </c>
      <c r="C50" s="226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 x14ac:dyDescent="0.25">
      <c r="A51" s="226">
        <v>18</v>
      </c>
      <c r="B51" s="226" t="s">
        <v>191</v>
      </c>
      <c r="C51" s="226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 x14ac:dyDescent="0.25">
      <c r="A52" s="226">
        <v>19</v>
      </c>
      <c r="B52" s="226" t="s">
        <v>191</v>
      </c>
      <c r="C52" s="226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 x14ac:dyDescent="0.25">
      <c r="A53" s="226">
        <v>20</v>
      </c>
      <c r="B53" s="226" t="s">
        <v>191</v>
      </c>
      <c r="C53" s="226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 x14ac:dyDescent="0.25">
      <c r="A67" s="226">
        <v>24</v>
      </c>
      <c r="B67" s="226" t="s">
        <v>180</v>
      </c>
      <c r="C67" s="226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 x14ac:dyDescent="0.25">
      <c r="A68" s="226">
        <v>25</v>
      </c>
      <c r="B68" s="226" t="s">
        <v>191</v>
      </c>
      <c r="C68" s="226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 x14ac:dyDescent="0.25">
      <c r="A69" s="226">
        <v>25</v>
      </c>
      <c r="B69" s="226" t="s">
        <v>175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 x14ac:dyDescent="0.25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 x14ac:dyDescent="0.25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 x14ac:dyDescent="0.25">
      <c r="A73" s="226">
        <v>26</v>
      </c>
      <c r="B73" s="226" t="s">
        <v>175</v>
      </c>
      <c r="C73" s="226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 x14ac:dyDescent="0.25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26</v>
      </c>
      <c r="B75" s="226" t="s">
        <v>180</v>
      </c>
      <c r="C75" s="226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 x14ac:dyDescent="0.25">
      <c r="A76" s="226">
        <v>27</v>
      </c>
      <c r="B76" s="226" t="s">
        <v>191</v>
      </c>
      <c r="C76" s="226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 x14ac:dyDescent="0.25">
      <c r="A77" s="226">
        <v>27</v>
      </c>
      <c r="B77" s="226" t="s">
        <v>175</v>
      </c>
      <c r="C77" s="226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 x14ac:dyDescent="0.25">
      <c r="A78" s="226">
        <v>27</v>
      </c>
      <c r="B78" s="226" t="s">
        <v>177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6">
        <v>27</v>
      </c>
      <c r="B79" s="226" t="s">
        <v>180</v>
      </c>
      <c r="C79" s="226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6">
        <v>28</v>
      </c>
      <c r="B80" s="226" t="s">
        <v>191</v>
      </c>
      <c r="C80" s="226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 x14ac:dyDescent="0.25">
      <c r="A81" s="226">
        <v>29</v>
      </c>
      <c r="B81" s="226" t="s">
        <v>191</v>
      </c>
      <c r="C81" s="226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6">
        <v>29</v>
      </c>
      <c r="B82" s="226" t="s">
        <v>175</v>
      </c>
      <c r="C82" s="22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 x14ac:dyDescent="0.25">
      <c r="A83" s="226">
        <v>29</v>
      </c>
      <c r="B83" s="226" t="s">
        <v>180</v>
      </c>
      <c r="C83" s="22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6">
        <v>30</v>
      </c>
      <c r="B84" s="226" t="s">
        <v>191</v>
      </c>
      <c r="C84" s="226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 x14ac:dyDescent="0.25">
      <c r="A85" s="226">
        <v>30</v>
      </c>
      <c r="B85" s="226" t="s">
        <v>175</v>
      </c>
      <c r="C85" s="226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 x14ac:dyDescent="0.25">
      <c r="A86" s="226">
        <v>31</v>
      </c>
      <c r="B86" s="226" t="s">
        <v>191</v>
      </c>
      <c r="C86" s="22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 x14ac:dyDescent="0.25">
      <c r="A87" s="226">
        <v>31</v>
      </c>
      <c r="B87" s="226" t="s">
        <v>175</v>
      </c>
      <c r="C87" s="226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 x14ac:dyDescent="0.25">
      <c r="A88" s="226">
        <v>31</v>
      </c>
      <c r="B88" s="226" t="s">
        <v>177</v>
      </c>
      <c r="C88" s="226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 x14ac:dyDescent="0.25">
      <c r="A89" s="226">
        <v>32</v>
      </c>
      <c r="B89" s="226" t="s">
        <v>191</v>
      </c>
      <c r="C89" s="22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 x14ac:dyDescent="0.25">
      <c r="A101" s="226">
        <v>39</v>
      </c>
      <c r="B101" s="226" t="s">
        <v>191</v>
      </c>
      <c r="C101" s="226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6">
        <v>44</v>
      </c>
      <c r="B112" s="226" t="s">
        <v>175</v>
      </c>
      <c r="C112" s="226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6">
        <v>52</v>
      </c>
      <c r="B127" s="226" t="s">
        <v>175</v>
      </c>
      <c r="C127" s="226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 x14ac:dyDescent="0.25">
      <c r="A128" s="226">
        <v>53</v>
      </c>
      <c r="B128" s="226" t="s">
        <v>175</v>
      </c>
      <c r="C128" s="226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 x14ac:dyDescent="0.25">
      <c r="A129" s="226">
        <v>54</v>
      </c>
      <c r="B129" s="226" t="s">
        <v>191</v>
      </c>
      <c r="C129" s="226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 x14ac:dyDescent="0.25">
      <c r="A130" s="226">
        <v>54</v>
      </c>
      <c r="B130" s="226" t="s">
        <v>180</v>
      </c>
      <c r="C130" s="226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 x14ac:dyDescent="0.25">
      <c r="A131" s="226">
        <v>56</v>
      </c>
      <c r="B131" s="226" t="s">
        <v>191</v>
      </c>
      <c r="C131" s="226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 x14ac:dyDescent="0.25">
      <c r="A132" s="226">
        <v>56</v>
      </c>
      <c r="B132" s="226" t="s">
        <v>175</v>
      </c>
      <c r="C132" s="226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 x14ac:dyDescent="0.25">
      <c r="A133" s="226">
        <v>56</v>
      </c>
      <c r="B133" s="226" t="s">
        <v>177</v>
      </c>
      <c r="C133" s="226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 x14ac:dyDescent="0.25">
      <c r="A134" s="226">
        <v>56</v>
      </c>
      <c r="B134" s="226" t="s">
        <v>180</v>
      </c>
      <c r="C134" s="226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 x14ac:dyDescent="0.25">
      <c r="A135" s="226">
        <v>57</v>
      </c>
      <c r="B135" s="226" t="s">
        <v>191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6">
        <v>57</v>
      </c>
      <c r="B136" s="226" t="s">
        <v>175</v>
      </c>
      <c r="C136" s="226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26">
        <v>58</v>
      </c>
      <c r="B137" s="226" t="s">
        <v>191</v>
      </c>
      <c r="C137" s="226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 x14ac:dyDescent="0.25">
      <c r="A138" s="226">
        <v>58</v>
      </c>
      <c r="B138" s="226" t="s">
        <v>175</v>
      </c>
      <c r="C138" s="226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 x14ac:dyDescent="0.25">
      <c r="A139" s="226">
        <v>58</v>
      </c>
      <c r="B139" s="226" t="s">
        <v>177</v>
      </c>
      <c r="C139" s="22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 x14ac:dyDescent="0.25">
      <c r="A140" s="226">
        <v>58</v>
      </c>
      <c r="B140" s="226" t="s">
        <v>180</v>
      </c>
      <c r="C140" s="22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6">
        <v>59</v>
      </c>
      <c r="B141" s="226" t="s">
        <v>191</v>
      </c>
      <c r="C141" s="226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 x14ac:dyDescent="0.25">
      <c r="A142" s="226">
        <v>59</v>
      </c>
      <c r="B142" s="226" t="s">
        <v>175</v>
      </c>
      <c r="C142" s="226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 x14ac:dyDescent="0.25">
      <c r="A143" s="226">
        <v>59</v>
      </c>
      <c r="B143" s="226" t="s">
        <v>180</v>
      </c>
      <c r="C143" s="226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 x14ac:dyDescent="0.25">
      <c r="A144" s="226">
        <v>60</v>
      </c>
      <c r="B144" s="226" t="s">
        <v>175</v>
      </c>
      <c r="C144" s="226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 x14ac:dyDescent="0.25">
      <c r="A145" s="226">
        <v>62</v>
      </c>
      <c r="B145" s="226" t="s">
        <v>191</v>
      </c>
      <c r="C145" s="226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 x14ac:dyDescent="0.25">
      <c r="A146" s="226">
        <v>62</v>
      </c>
      <c r="B146" s="226" t="s">
        <v>175</v>
      </c>
      <c r="C146" s="226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 x14ac:dyDescent="0.25">
      <c r="A147" s="226">
        <v>62</v>
      </c>
      <c r="B147" s="226" t="s">
        <v>180</v>
      </c>
      <c r="C147" s="226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 x14ac:dyDescent="0.25">
      <c r="A148" s="226">
        <v>63</v>
      </c>
      <c r="B148" s="226" t="s">
        <v>191</v>
      </c>
      <c r="C148" s="226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6">
        <v>63</v>
      </c>
      <c r="B149" s="226" t="s">
        <v>175</v>
      </c>
      <c r="C149" s="226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 x14ac:dyDescent="0.25">
      <c r="A150" s="226">
        <v>63</v>
      </c>
      <c r="B150" s="226" t="s">
        <v>177</v>
      </c>
      <c r="C150" s="226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6">
        <v>63</v>
      </c>
      <c r="B151" s="226" t="s">
        <v>180</v>
      </c>
      <c r="C151" s="226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64</v>
      </c>
      <c r="B152" s="226" t="s">
        <v>191</v>
      </c>
      <c r="C152" s="226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 x14ac:dyDescent="0.25">
      <c r="A153" s="226">
        <v>64</v>
      </c>
      <c r="B153" s="226" t="s">
        <v>175</v>
      </c>
      <c r="C153" s="226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 x14ac:dyDescent="0.25">
      <c r="A154" s="226">
        <v>64</v>
      </c>
      <c r="B154" s="226" t="s">
        <v>177</v>
      </c>
      <c r="C154" s="226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6">
        <v>64</v>
      </c>
      <c r="B155" s="226" t="s">
        <v>180</v>
      </c>
      <c r="C155" s="226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26">
        <v>65</v>
      </c>
      <c r="B156" s="226" t="s">
        <v>191</v>
      </c>
      <c r="C156" s="226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 x14ac:dyDescent="0.25">
      <c r="A157" s="226">
        <v>65</v>
      </c>
      <c r="B157" s="226" t="s">
        <v>175</v>
      </c>
      <c r="C157" s="22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6">
        <v>66</v>
      </c>
      <c r="B158" s="226" t="s">
        <v>191</v>
      </c>
      <c r="C158" s="22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 x14ac:dyDescent="0.25">
      <c r="A159" s="226">
        <v>66</v>
      </c>
      <c r="B159" s="226" t="s">
        <v>175</v>
      </c>
      <c r="C159" s="226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 x14ac:dyDescent="0.25">
      <c r="A160" s="226">
        <v>66</v>
      </c>
      <c r="B160" s="226" t="s">
        <v>177</v>
      </c>
      <c r="C160" s="226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 x14ac:dyDescent="0.25">
      <c r="A161" s="226">
        <v>67</v>
      </c>
      <c r="B161" s="226" t="s">
        <v>191</v>
      </c>
      <c r="C161" s="226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26">
        <v>68</v>
      </c>
      <c r="B162" s="226" t="s">
        <v>191</v>
      </c>
      <c r="C162" s="226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6">
        <v>68</v>
      </c>
      <c r="B163" s="226" t="s">
        <v>175</v>
      </c>
      <c r="C163" s="226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6">
        <v>68</v>
      </c>
      <c r="B164" s="226" t="s">
        <v>180</v>
      </c>
      <c r="C164" s="226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 x14ac:dyDescent="0.25">
      <c r="A165" s="226">
        <v>69</v>
      </c>
      <c r="B165" s="226" t="s">
        <v>191</v>
      </c>
      <c r="C165" s="226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6">
        <v>69</v>
      </c>
      <c r="B166" s="226" t="s">
        <v>180</v>
      </c>
      <c r="C166" s="226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6">
        <v>70</v>
      </c>
      <c r="B167" s="226" t="s">
        <v>180</v>
      </c>
      <c r="C167" s="226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6">
        <v>72</v>
      </c>
      <c r="B168" s="226" t="s">
        <v>191</v>
      </c>
      <c r="C168" s="226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 x14ac:dyDescent="0.25">
      <c r="A169" s="226">
        <v>72</v>
      </c>
      <c r="B169" s="226" t="s">
        <v>175</v>
      </c>
      <c r="C169" s="226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 x14ac:dyDescent="0.25">
      <c r="A170" s="226">
        <v>72</v>
      </c>
      <c r="B170" s="226" t="s">
        <v>180</v>
      </c>
      <c r="C170" s="226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6">
        <v>73</v>
      </c>
      <c r="B171" s="226" t="s">
        <v>191</v>
      </c>
      <c r="C171" s="226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6">
        <v>73</v>
      </c>
      <c r="B172" s="226" t="s">
        <v>177</v>
      </c>
      <c r="C172" s="226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6">
        <v>74</v>
      </c>
      <c r="B173" s="226" t="s">
        <v>191</v>
      </c>
      <c r="C173" s="226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 x14ac:dyDescent="0.25">
      <c r="A174" s="226">
        <v>74</v>
      </c>
      <c r="B174" s="226" t="s">
        <v>177</v>
      </c>
      <c r="C174" s="226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6">
        <v>74</v>
      </c>
      <c r="B175" s="226" t="s">
        <v>180</v>
      </c>
      <c r="C175" s="226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75</v>
      </c>
      <c r="B176" s="226" t="s">
        <v>191</v>
      </c>
      <c r="C176" s="226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 x14ac:dyDescent="0.25">
      <c r="A177" s="226">
        <v>76</v>
      </c>
      <c r="B177" s="226" t="s">
        <v>191</v>
      </c>
      <c r="C177" s="226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26">
        <v>76</v>
      </c>
      <c r="B178" s="226" t="s">
        <v>180</v>
      </c>
      <c r="C178" s="226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6">
        <v>77</v>
      </c>
      <c r="B179" s="226" t="s">
        <v>191</v>
      </c>
      <c r="C179" s="226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6">
        <v>78</v>
      </c>
      <c r="B180" s="226" t="s">
        <v>191</v>
      </c>
      <c r="C180" s="226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 x14ac:dyDescent="0.25">
      <c r="A181" s="226">
        <v>78</v>
      </c>
      <c r="B181" s="226" t="s">
        <v>175</v>
      </c>
      <c r="C181" s="226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 x14ac:dyDescent="0.25">
      <c r="A182" s="226">
        <v>78</v>
      </c>
      <c r="B182" s="226" t="s">
        <v>180</v>
      </c>
      <c r="C182" s="226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 x14ac:dyDescent="0.25">
      <c r="A183" s="226">
        <v>79</v>
      </c>
      <c r="B183" s="226" t="s">
        <v>191</v>
      </c>
      <c r="C183" s="226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 x14ac:dyDescent="0.25">
      <c r="A184" s="226">
        <v>79</v>
      </c>
      <c r="B184" s="226" t="s">
        <v>175</v>
      </c>
      <c r="C184" s="226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 x14ac:dyDescent="0.25">
      <c r="A185" s="226">
        <v>79</v>
      </c>
      <c r="B185" s="226" t="s">
        <v>177</v>
      </c>
      <c r="C185" s="22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 x14ac:dyDescent="0.25">
      <c r="A186" s="226">
        <v>80</v>
      </c>
      <c r="B186" s="226" t="s">
        <v>191</v>
      </c>
      <c r="C186" s="226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 x14ac:dyDescent="0.25">
      <c r="A187" s="226">
        <v>80</v>
      </c>
      <c r="B187" s="226" t="s">
        <v>175</v>
      </c>
      <c r="C187" s="226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 x14ac:dyDescent="0.25">
      <c r="A188" s="226">
        <v>80</v>
      </c>
      <c r="B188" s="226" t="s">
        <v>177</v>
      </c>
      <c r="C188" s="22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 x14ac:dyDescent="0.25">
      <c r="A189" s="226">
        <v>81</v>
      </c>
      <c r="B189" s="226" t="s">
        <v>191</v>
      </c>
      <c r="C189" s="226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6">
        <v>81</v>
      </c>
      <c r="B190" s="226" t="s">
        <v>175</v>
      </c>
      <c r="C190" s="226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 x14ac:dyDescent="0.25">
      <c r="A191" s="226">
        <v>81</v>
      </c>
      <c r="B191" s="226" t="s">
        <v>180</v>
      </c>
      <c r="C191" s="226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 x14ac:dyDescent="0.25">
      <c r="A192" s="226">
        <v>82</v>
      </c>
      <c r="B192" s="226" t="s">
        <v>191</v>
      </c>
      <c r="C192" s="22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 x14ac:dyDescent="0.25">
      <c r="A193" s="226">
        <v>83</v>
      </c>
      <c r="B193" s="226" t="s">
        <v>191</v>
      </c>
      <c r="C193" s="22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 x14ac:dyDescent="0.25">
      <c r="A194" s="226">
        <v>84</v>
      </c>
      <c r="B194" s="226" t="s">
        <v>191</v>
      </c>
      <c r="C194" s="226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6">
        <v>84</v>
      </c>
      <c r="B195" s="226" t="s">
        <v>175</v>
      </c>
      <c r="C195" s="226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 x14ac:dyDescent="0.25">
      <c r="A196" s="226">
        <v>84</v>
      </c>
      <c r="B196" s="226" t="s">
        <v>177</v>
      </c>
      <c r="C196" s="22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 x14ac:dyDescent="0.25">
      <c r="A197" s="226">
        <v>84</v>
      </c>
      <c r="B197" s="226" t="s">
        <v>180</v>
      </c>
      <c r="C197" s="226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6">
        <v>85</v>
      </c>
      <c r="B198" s="226" t="s">
        <v>191</v>
      </c>
      <c r="C198" s="226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6">
        <v>86</v>
      </c>
      <c r="B199" s="226" t="s">
        <v>191</v>
      </c>
      <c r="C199" s="22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 x14ac:dyDescent="0.25">
      <c r="A200" s="226">
        <v>86</v>
      </c>
      <c r="B200" s="226" t="s">
        <v>175</v>
      </c>
      <c r="C200" s="226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 x14ac:dyDescent="0.25">
      <c r="A201" s="226">
        <v>86</v>
      </c>
      <c r="B201" s="226" t="s">
        <v>180</v>
      </c>
      <c r="C201" s="226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 x14ac:dyDescent="0.25">
      <c r="A202" s="226">
        <v>87</v>
      </c>
      <c r="B202" s="226" t="s">
        <v>191</v>
      </c>
      <c r="C202" s="22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 x14ac:dyDescent="0.25">
      <c r="A203" s="226">
        <v>88</v>
      </c>
      <c r="B203" s="226" t="s">
        <v>191</v>
      </c>
      <c r="C203" s="22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 x14ac:dyDescent="0.25">
      <c r="A204" s="226">
        <v>88</v>
      </c>
      <c r="B204" s="226" t="s">
        <v>175</v>
      </c>
      <c r="C204" s="22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26">
        <v>88</v>
      </c>
      <c r="B205" s="226" t="s">
        <v>177</v>
      </c>
      <c r="C205" s="226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 x14ac:dyDescent="0.25">
      <c r="A206" s="226">
        <v>89</v>
      </c>
      <c r="B206" s="226" t="s">
        <v>191</v>
      </c>
      <c r="C206" s="226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 x14ac:dyDescent="0.25">
      <c r="A207" s="226">
        <v>89</v>
      </c>
      <c r="B207" s="226" t="s">
        <v>175</v>
      </c>
      <c r="C207" s="226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 x14ac:dyDescent="0.25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 x14ac:dyDescent="0.25">
      <c r="A209" s="226">
        <v>89</v>
      </c>
      <c r="B209" s="226" t="s">
        <v>180</v>
      </c>
      <c r="C209" s="226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 x14ac:dyDescent="0.25">
      <c r="A210" s="226">
        <v>90</v>
      </c>
      <c r="B210" s="226" t="s">
        <v>191</v>
      </c>
      <c r="C210" s="226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 x14ac:dyDescent="0.25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 x14ac:dyDescent="0.25">
      <c r="A212" s="226">
        <v>90</v>
      </c>
      <c r="B212" s="226" t="s">
        <v>180</v>
      </c>
      <c r="C212" s="226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 x14ac:dyDescent="0.25">
      <c r="A213" s="226">
        <v>92</v>
      </c>
      <c r="B213" s="226" t="s">
        <v>191</v>
      </c>
      <c r="C213" s="226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 x14ac:dyDescent="0.25">
      <c r="A214" s="226">
        <v>92</v>
      </c>
      <c r="B214" s="226" t="s">
        <v>175</v>
      </c>
      <c r="C214" s="226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 x14ac:dyDescent="0.25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 x14ac:dyDescent="0.25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 x14ac:dyDescent="0.25">
      <c r="A217" s="226">
        <v>95</v>
      </c>
      <c r="B217" s="226" t="s">
        <v>263</v>
      </c>
      <c r="C217" s="226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 x14ac:dyDescent="0.25">
      <c r="A218" s="226">
        <v>95</v>
      </c>
      <c r="B218" s="226" t="s">
        <v>175</v>
      </c>
      <c r="C218" s="226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 x14ac:dyDescent="0.25">
      <c r="A219" s="226">
        <v>95</v>
      </c>
      <c r="B219" s="226" t="s">
        <v>177</v>
      </c>
      <c r="C219" s="226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 x14ac:dyDescent="0.25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26">
        <v>96</v>
      </c>
      <c r="B221" s="226" t="s">
        <v>175</v>
      </c>
      <c r="C221" s="226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 x14ac:dyDescent="0.25">
      <c r="A222" s="226">
        <v>96</v>
      </c>
      <c r="B222" s="226" t="s">
        <v>177</v>
      </c>
      <c r="C222" s="226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 x14ac:dyDescent="0.25">
      <c r="A223" s="226">
        <v>96</v>
      </c>
      <c r="B223" s="226" t="s">
        <v>180</v>
      </c>
      <c r="C223" s="226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 x14ac:dyDescent="0.25">
      <c r="A224" s="226">
        <v>97</v>
      </c>
      <c r="B224" s="226" t="s">
        <v>263</v>
      </c>
      <c r="C224" s="226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6">
        <v>97</v>
      </c>
      <c r="B225" s="226" t="s">
        <v>175</v>
      </c>
      <c r="C225" s="226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 x14ac:dyDescent="0.25">
      <c r="A226" s="226">
        <v>97</v>
      </c>
      <c r="B226" s="226" t="s">
        <v>177</v>
      </c>
      <c r="C226" s="226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 x14ac:dyDescent="0.25">
      <c r="A227" s="226">
        <v>98</v>
      </c>
      <c r="B227" s="226" t="s">
        <v>263</v>
      </c>
      <c r="C227" s="226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 x14ac:dyDescent="0.25">
      <c r="A228" s="226">
        <v>98</v>
      </c>
      <c r="B228" s="226" t="s">
        <v>175</v>
      </c>
      <c r="C228" s="226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 x14ac:dyDescent="0.25">
      <c r="A229" s="226">
        <v>98</v>
      </c>
      <c r="B229" s="226" t="s">
        <v>177</v>
      </c>
      <c r="C229" s="226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 x14ac:dyDescent="0.25">
      <c r="A231" s="226">
        <v>100</v>
      </c>
      <c r="B231" s="226" t="s">
        <v>180</v>
      </c>
      <c r="C231" s="226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 x14ac:dyDescent="0.25">
      <c r="A232" s="226">
        <v>101</v>
      </c>
      <c r="B232" s="226" t="s">
        <v>180</v>
      </c>
      <c r="C232" s="226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 x14ac:dyDescent="0.25">
      <c r="A233" s="226">
        <v>102</v>
      </c>
      <c r="B233" s="226" t="s">
        <v>263</v>
      </c>
      <c r="C233" s="226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 x14ac:dyDescent="0.25">
      <c r="A234" s="226">
        <v>102</v>
      </c>
      <c r="B234" s="226" t="s">
        <v>177</v>
      </c>
      <c r="C234" s="226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 x14ac:dyDescent="0.25">
      <c r="A235" s="226">
        <v>102</v>
      </c>
      <c r="B235" s="226" t="s">
        <v>180</v>
      </c>
      <c r="C235" s="226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 x14ac:dyDescent="0.25">
      <c r="A236" s="226">
        <v>103</v>
      </c>
      <c r="B236" s="226" t="s">
        <v>263</v>
      </c>
      <c r="C236" s="226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6">
        <v>103</v>
      </c>
      <c r="B237" s="226" t="s">
        <v>175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6">
        <v>103</v>
      </c>
      <c r="B238" s="226" t="s">
        <v>177</v>
      </c>
      <c r="C238" s="226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 x14ac:dyDescent="0.25">
      <c r="A239" s="226">
        <v>103</v>
      </c>
      <c r="B239" s="226" t="s">
        <v>180</v>
      </c>
      <c r="C239" s="226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 x14ac:dyDescent="0.25">
      <c r="A240" s="226">
        <v>104</v>
      </c>
      <c r="B240" s="226" t="s">
        <v>180</v>
      </c>
      <c r="C240" s="226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 x14ac:dyDescent="0.25">
      <c r="A241" s="226">
        <v>105</v>
      </c>
      <c r="B241" s="226" t="s">
        <v>263</v>
      </c>
      <c r="C241" s="226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 x14ac:dyDescent="0.25">
      <c r="A242" s="226">
        <v>105</v>
      </c>
      <c r="B242" s="226" t="s">
        <v>175</v>
      </c>
      <c r="C242" s="226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 x14ac:dyDescent="0.25">
      <c r="A243" s="226">
        <v>105</v>
      </c>
      <c r="B243" s="226" t="s">
        <v>177</v>
      </c>
      <c r="C243" s="226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 x14ac:dyDescent="0.25">
      <c r="A244" s="226">
        <v>105</v>
      </c>
      <c r="B244" s="226" t="s">
        <v>180</v>
      </c>
      <c r="C244" s="226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 x14ac:dyDescent="0.25">
      <c r="A245" s="226">
        <v>106</v>
      </c>
      <c r="B245" s="226" t="s">
        <v>263</v>
      </c>
      <c r="C245" s="226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 x14ac:dyDescent="0.25">
      <c r="A246" s="226">
        <v>107</v>
      </c>
      <c r="B246" s="226" t="s">
        <v>263</v>
      </c>
      <c r="C246" s="226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 x14ac:dyDescent="0.25">
      <c r="A247" s="226">
        <v>109</v>
      </c>
      <c r="B247" s="226" t="s">
        <v>263</v>
      </c>
      <c r="C247" s="226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 x14ac:dyDescent="0.25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 x14ac:dyDescent="0.25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110</v>
      </c>
      <c r="B250" s="226" t="s">
        <v>263</v>
      </c>
      <c r="C250" s="226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 x14ac:dyDescent="0.25">
      <c r="A251" s="226">
        <v>110</v>
      </c>
      <c r="B251" s="226" t="s">
        <v>175</v>
      </c>
      <c r="C251" s="226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6">
        <v>110</v>
      </c>
      <c r="B252" s="226" t="s">
        <v>177</v>
      </c>
      <c r="C252" s="226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 x14ac:dyDescent="0.25">
      <c r="A254" s="226">
        <v>111</v>
      </c>
      <c r="B254" s="226" t="s">
        <v>175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6">
        <v>111</v>
      </c>
      <c r="B255" s="226" t="s">
        <v>177</v>
      </c>
      <c r="C255" s="226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112</v>
      </c>
      <c r="B256" s="226" t="s">
        <v>263</v>
      </c>
      <c r="C256" s="22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6">
        <v>112</v>
      </c>
      <c r="B257" s="226" t="s">
        <v>175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6">
        <v>112</v>
      </c>
      <c r="B258" s="226" t="s">
        <v>177</v>
      </c>
      <c r="C258" s="226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6">
        <v>113</v>
      </c>
      <c r="B259" s="226" t="s">
        <v>263</v>
      </c>
      <c r="C259" s="226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 x14ac:dyDescent="0.25">
      <c r="A260" s="226">
        <v>113</v>
      </c>
      <c r="B260" s="226" t="s">
        <v>175</v>
      </c>
      <c r="C260" s="226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 x14ac:dyDescent="0.25">
      <c r="A261" s="226">
        <v>113</v>
      </c>
      <c r="B261" s="226" t="s">
        <v>177</v>
      </c>
      <c r="C261" s="226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6">
        <v>114</v>
      </c>
      <c r="B262" s="226" t="s">
        <v>263</v>
      </c>
      <c r="C262" s="22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 x14ac:dyDescent="0.25">
      <c r="A263" s="226">
        <v>114</v>
      </c>
      <c r="B263" s="226" t="s">
        <v>175</v>
      </c>
      <c r="C263" s="226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6">
        <v>114</v>
      </c>
      <c r="B264" s="226" t="s">
        <v>177</v>
      </c>
      <c r="C264" s="226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6">
        <v>115</v>
      </c>
      <c r="B265" s="226" t="s">
        <v>263</v>
      </c>
      <c r="C265" s="22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6">
        <v>115</v>
      </c>
      <c r="B266" s="226" t="s">
        <v>175</v>
      </c>
      <c r="C266" s="22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 x14ac:dyDescent="0.25">
      <c r="A267" s="226">
        <v>115</v>
      </c>
      <c r="B267" s="226" t="s">
        <v>177</v>
      </c>
      <c r="C267" s="226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 x14ac:dyDescent="0.25">
      <c r="A268" s="226">
        <v>116</v>
      </c>
      <c r="B268" s="226" t="s">
        <v>263</v>
      </c>
      <c r="C268" s="22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 x14ac:dyDescent="0.25">
      <c r="A269" s="226">
        <v>116</v>
      </c>
      <c r="B269" s="226" t="s">
        <v>175</v>
      </c>
      <c r="C269" s="22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6">
        <v>116</v>
      </c>
      <c r="B270" s="226" t="s">
        <v>177</v>
      </c>
      <c r="C270" s="226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 x14ac:dyDescent="0.25">
      <c r="A271" s="226">
        <v>119</v>
      </c>
      <c r="B271" s="226" t="s">
        <v>263</v>
      </c>
      <c r="C271" s="226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 x14ac:dyDescent="0.25">
      <c r="A272" s="226">
        <v>119</v>
      </c>
      <c r="B272" s="226" t="s">
        <v>175</v>
      </c>
      <c r="C272" s="22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 x14ac:dyDescent="0.25">
      <c r="A273" s="226">
        <v>119</v>
      </c>
      <c r="B273" s="226" t="s">
        <v>177</v>
      </c>
      <c r="C273" s="226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 x14ac:dyDescent="0.25">
      <c r="A274" s="226">
        <v>120</v>
      </c>
      <c r="B274" s="226" t="s">
        <v>263</v>
      </c>
      <c r="C274" s="226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6">
        <v>120</v>
      </c>
      <c r="B275" s="226" t="s">
        <v>175</v>
      </c>
      <c r="C275" s="22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6">
        <v>120</v>
      </c>
      <c r="B276" s="226" t="s">
        <v>177</v>
      </c>
      <c r="C276" s="22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6">
        <v>121</v>
      </c>
      <c r="B277" s="226" t="s">
        <v>263</v>
      </c>
      <c r="C277" s="226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121</v>
      </c>
      <c r="B278" s="226" t="s">
        <v>175</v>
      </c>
      <c r="C278" s="22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 x14ac:dyDescent="0.25">
      <c r="A279" s="226">
        <v>121</v>
      </c>
      <c r="B279" s="226" t="s">
        <v>177</v>
      </c>
      <c r="C279" s="22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 x14ac:dyDescent="0.25">
      <c r="A280" s="226">
        <v>122</v>
      </c>
      <c r="B280" s="226" t="s">
        <v>263</v>
      </c>
      <c r="C280" s="226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 x14ac:dyDescent="0.25">
      <c r="A281" s="226">
        <v>122</v>
      </c>
      <c r="B281" s="226" t="s">
        <v>175</v>
      </c>
      <c r="C281" s="226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6">
        <v>122</v>
      </c>
      <c r="B282" s="226" t="s">
        <v>177</v>
      </c>
      <c r="C282" s="22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123</v>
      </c>
      <c r="B283" s="226" t="s">
        <v>263</v>
      </c>
      <c r="C283" s="226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 x14ac:dyDescent="0.25">
      <c r="A284" s="226">
        <v>123</v>
      </c>
      <c r="B284" s="226" t="s">
        <v>177</v>
      </c>
      <c r="C284" s="226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 x14ac:dyDescent="0.25">
      <c r="A285" s="226">
        <v>124</v>
      </c>
      <c r="B285" s="226" t="s">
        <v>263</v>
      </c>
      <c r="C285" s="226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 x14ac:dyDescent="0.25">
      <c r="A286" s="226">
        <v>124</v>
      </c>
      <c r="B286" s="226" t="s">
        <v>175</v>
      </c>
      <c r="C286" s="226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 x14ac:dyDescent="0.25">
      <c r="A287" s="226">
        <v>124</v>
      </c>
      <c r="B287" s="226" t="s">
        <v>180</v>
      </c>
      <c r="C287" s="226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 x14ac:dyDescent="0.25">
      <c r="A288" s="226">
        <v>125</v>
      </c>
      <c r="B288" s="226" t="s">
        <v>263</v>
      </c>
      <c r="C288" s="226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 x14ac:dyDescent="0.25">
      <c r="A289" s="226">
        <v>125</v>
      </c>
      <c r="B289" s="226" t="s">
        <v>175</v>
      </c>
      <c r="C289" s="226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 x14ac:dyDescent="0.25">
      <c r="A290" s="226">
        <v>125</v>
      </c>
      <c r="B290" s="226" t="s">
        <v>180</v>
      </c>
      <c r="C290" s="226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 x14ac:dyDescent="0.25">
      <c r="A291" s="226">
        <v>126</v>
      </c>
      <c r="B291" s="226" t="s">
        <v>263</v>
      </c>
      <c r="C291" s="226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 x14ac:dyDescent="0.25">
      <c r="A292" s="226">
        <v>126</v>
      </c>
      <c r="B292" s="226" t="s">
        <v>175</v>
      </c>
      <c r="C292" s="226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 x14ac:dyDescent="0.25">
      <c r="A293" s="226">
        <v>126</v>
      </c>
      <c r="B293" s="226" t="s">
        <v>177</v>
      </c>
      <c r="C293" s="226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6">
        <v>126</v>
      </c>
      <c r="B294" s="226" t="s">
        <v>180</v>
      </c>
      <c r="C294" s="226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 x14ac:dyDescent="0.25">
      <c r="A295" s="226">
        <v>127</v>
      </c>
      <c r="B295" s="226" t="s">
        <v>263</v>
      </c>
      <c r="C295" s="226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 x14ac:dyDescent="0.25">
      <c r="A296" s="226">
        <v>127</v>
      </c>
      <c r="B296" s="226" t="s">
        <v>175</v>
      </c>
      <c r="C296" s="226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127</v>
      </c>
      <c r="B297" s="226" t="s">
        <v>177</v>
      </c>
      <c r="C297" s="226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 x14ac:dyDescent="0.25">
      <c r="A298" s="226">
        <v>127</v>
      </c>
      <c r="B298" s="226" t="s">
        <v>180</v>
      </c>
      <c r="C298" s="226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 x14ac:dyDescent="0.25">
      <c r="A299" s="226">
        <v>128</v>
      </c>
      <c r="B299" s="226" t="s">
        <v>263</v>
      </c>
      <c r="C299" s="226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 x14ac:dyDescent="0.25">
      <c r="A300" s="226">
        <v>128</v>
      </c>
      <c r="B300" s="226" t="s">
        <v>180</v>
      </c>
      <c r="C300" s="226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 x14ac:dyDescent="0.25">
      <c r="A301" s="226">
        <v>129</v>
      </c>
      <c r="B301" s="226" t="s">
        <v>263</v>
      </c>
      <c r="C301" s="226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 x14ac:dyDescent="0.25">
      <c r="A302" s="226">
        <v>129</v>
      </c>
      <c r="B302" s="226" t="s">
        <v>180</v>
      </c>
      <c r="C302" s="226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 x14ac:dyDescent="0.25">
      <c r="A303" s="226">
        <v>130</v>
      </c>
      <c r="B303" s="226" t="s">
        <v>263</v>
      </c>
      <c r="C303" s="22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6">
        <v>130</v>
      </c>
      <c r="B304" s="226" t="s">
        <v>175</v>
      </c>
      <c r="C304" s="226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 x14ac:dyDescent="0.25">
      <c r="A305" s="226">
        <v>130</v>
      </c>
      <c r="B305" s="226" t="s">
        <v>177</v>
      </c>
      <c r="C305" s="226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130</v>
      </c>
      <c r="B306" s="226" t="s">
        <v>180</v>
      </c>
      <c r="C306" s="226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 x14ac:dyDescent="0.25">
      <c r="A307" s="226">
        <v>132</v>
      </c>
      <c r="B307" s="226" t="s">
        <v>263</v>
      </c>
      <c r="C307" s="226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 x14ac:dyDescent="0.25">
      <c r="A308" s="226">
        <v>132</v>
      </c>
      <c r="B308" s="226" t="s">
        <v>175</v>
      </c>
      <c r="C308" s="226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 x14ac:dyDescent="0.25">
      <c r="A309" s="226">
        <v>132</v>
      </c>
      <c r="B309" s="226" t="s">
        <v>177</v>
      </c>
      <c r="C309" s="226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 x14ac:dyDescent="0.25">
      <c r="A310" s="226">
        <v>132</v>
      </c>
      <c r="B310" s="226" t="s">
        <v>180</v>
      </c>
      <c r="C310" s="226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 x14ac:dyDescent="0.25">
      <c r="A311" s="226">
        <v>133</v>
      </c>
      <c r="B311" s="226" t="s">
        <v>263</v>
      </c>
      <c r="C311" s="22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 x14ac:dyDescent="0.25">
      <c r="A312" s="226">
        <v>133</v>
      </c>
      <c r="B312" s="226" t="s">
        <v>175</v>
      </c>
      <c r="C312" s="226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6">
        <v>133</v>
      </c>
      <c r="B313" s="226" t="s">
        <v>177</v>
      </c>
      <c r="C313" s="226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6">
        <v>133</v>
      </c>
      <c r="B314" s="226" t="s">
        <v>180</v>
      </c>
      <c r="C314" s="226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 x14ac:dyDescent="0.25">
      <c r="A315" s="226">
        <v>134</v>
      </c>
      <c r="B315" s="226" t="s">
        <v>263</v>
      </c>
      <c r="C315" s="226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 x14ac:dyDescent="0.25">
      <c r="A316" s="226">
        <v>134</v>
      </c>
      <c r="B316" s="226" t="s">
        <v>175</v>
      </c>
      <c r="C316" s="226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 x14ac:dyDescent="0.25">
      <c r="A317" s="226">
        <v>134</v>
      </c>
      <c r="B317" s="226" t="s">
        <v>180</v>
      </c>
      <c r="C317" s="226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 x14ac:dyDescent="0.25">
      <c r="A318" s="226">
        <v>135</v>
      </c>
      <c r="B318" s="226" t="s">
        <v>263</v>
      </c>
      <c r="C318" s="226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 x14ac:dyDescent="0.25">
      <c r="A319" s="226">
        <v>135</v>
      </c>
      <c r="B319" s="226" t="s">
        <v>180</v>
      </c>
      <c r="C319" s="226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6">
        <v>136</v>
      </c>
      <c r="B320" s="226" t="s">
        <v>191</v>
      </c>
      <c r="C320" s="226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 x14ac:dyDescent="0.25">
      <c r="A321" s="226">
        <v>136</v>
      </c>
      <c r="B321" s="226" t="s">
        <v>175</v>
      </c>
      <c r="C321" s="226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 x14ac:dyDescent="0.25">
      <c r="A322" s="226">
        <v>136</v>
      </c>
      <c r="B322" s="226" t="s">
        <v>177</v>
      </c>
      <c r="C322" s="226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 x14ac:dyDescent="0.25">
      <c r="A323" s="226">
        <v>137</v>
      </c>
      <c r="B323" s="226" t="s">
        <v>191</v>
      </c>
      <c r="C323" s="226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 x14ac:dyDescent="0.25">
      <c r="A324" s="226">
        <v>137</v>
      </c>
      <c r="B324" s="226" t="s">
        <v>175</v>
      </c>
      <c r="C324" s="226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 x14ac:dyDescent="0.25">
      <c r="A325" s="226">
        <v>138</v>
      </c>
      <c r="B325" s="226" t="s">
        <v>191</v>
      </c>
      <c r="C325" s="226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 x14ac:dyDescent="0.25">
      <c r="A326" s="226">
        <v>138</v>
      </c>
      <c r="B326" s="226" t="s">
        <v>175</v>
      </c>
      <c r="C326" s="226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 x14ac:dyDescent="0.25">
      <c r="A327" s="226">
        <v>138</v>
      </c>
      <c r="B327" s="226" t="s">
        <v>177</v>
      </c>
      <c r="C327" s="226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 x14ac:dyDescent="0.25">
      <c r="A328" s="226">
        <v>139</v>
      </c>
      <c r="B328" s="226" t="s">
        <v>191</v>
      </c>
      <c r="C328" s="226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6">
        <v>140</v>
      </c>
      <c r="B329" s="226" t="s">
        <v>175</v>
      </c>
      <c r="C329" s="226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 x14ac:dyDescent="0.25">
      <c r="A330" s="226">
        <v>140</v>
      </c>
      <c r="B330" s="226" t="s">
        <v>177</v>
      </c>
      <c r="C330" s="226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 x14ac:dyDescent="0.25">
      <c r="A331" s="226">
        <v>141</v>
      </c>
      <c r="B331" s="226" t="s">
        <v>191</v>
      </c>
      <c r="C331" s="226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26">
        <v>141</v>
      </c>
      <c r="B332" s="226" t="s">
        <v>175</v>
      </c>
      <c r="C332" s="226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 x14ac:dyDescent="0.25">
      <c r="A333" s="226">
        <v>142</v>
      </c>
      <c r="B333" s="226" t="s">
        <v>191</v>
      </c>
      <c r="C333" s="226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26">
        <v>142</v>
      </c>
      <c r="B334" s="226" t="s">
        <v>175</v>
      </c>
      <c r="C334" s="226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26">
        <v>142</v>
      </c>
      <c r="B335" s="226" t="s">
        <v>177</v>
      </c>
      <c r="C335" s="226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 x14ac:dyDescent="0.25">
      <c r="A336" s="226">
        <v>143</v>
      </c>
      <c r="B336" s="226" t="s">
        <v>191</v>
      </c>
      <c r="C336" s="226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 x14ac:dyDescent="0.25">
      <c r="A337" s="226">
        <v>143</v>
      </c>
      <c r="B337" s="226" t="s">
        <v>175</v>
      </c>
      <c r="C337" s="226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 x14ac:dyDescent="0.25">
      <c r="A338" s="226">
        <v>143</v>
      </c>
      <c r="B338" s="226" t="s">
        <v>177</v>
      </c>
      <c r="C338" s="226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 x14ac:dyDescent="0.25">
      <c r="A339" s="226">
        <v>146</v>
      </c>
      <c r="B339" s="226" t="s">
        <v>191</v>
      </c>
      <c r="C339" s="22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 x14ac:dyDescent="0.25">
      <c r="A340" s="226">
        <v>147</v>
      </c>
      <c r="B340" s="226" t="s">
        <v>191</v>
      </c>
      <c r="C340" s="226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26">
        <v>147</v>
      </c>
      <c r="B341" s="226" t="s">
        <v>177</v>
      </c>
      <c r="C341" s="226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6">
        <v>148</v>
      </c>
      <c r="B342" s="226" t="s">
        <v>191</v>
      </c>
      <c r="C342" s="226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 x14ac:dyDescent="0.25">
      <c r="A343" s="226">
        <v>148</v>
      </c>
      <c r="B343" s="226" t="s">
        <v>175</v>
      </c>
      <c r="C343" s="226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6">
        <v>149</v>
      </c>
      <c r="B344" s="226" t="s">
        <v>191</v>
      </c>
      <c r="C344" s="226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 x14ac:dyDescent="0.25">
      <c r="A345" s="226">
        <v>149</v>
      </c>
      <c r="B345" s="226" t="s">
        <v>175</v>
      </c>
      <c r="C345" s="226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6">
        <v>150</v>
      </c>
      <c r="B346" s="226" t="s">
        <v>191</v>
      </c>
      <c r="C346" s="226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INDECAEA0060122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44571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INDECAEA0060122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INDECAEA0060122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10/ene</v>
      </c>
      <c r="E6" s="116" t="s">
        <v>0</v>
      </c>
      <c r="F6" s="116" t="s">
        <v>1</v>
      </c>
      <c r="G6" s="117" t="str">
        <f>CONCATENATE(AC5," ",TEXT(AD8,"dd/mmm"))</f>
        <v>Promedio 07/ene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-5.8685446009389504E-3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44571</v>
      </c>
      <c r="AD7" s="23">
        <f>+AC7</f>
        <v>44571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44568</v>
      </c>
      <c r="AD8" s="23">
        <f>+AC8</f>
        <v>44568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58.9</v>
      </c>
      <c r="E10" s="83">
        <f t="shared" si="1"/>
        <v>55</v>
      </c>
      <c r="F10" s="83">
        <f t="shared" si="2"/>
        <v>62</v>
      </c>
      <c r="G10" s="83">
        <f t="shared" si="3"/>
        <v>58.555555555555557</v>
      </c>
      <c r="H10" s="203" t="str">
        <f t="shared" si="4"/>
        <v>↑</v>
      </c>
      <c r="I10" s="204">
        <f t="shared" si="5"/>
        <v>0.34444444444444144</v>
      </c>
      <c r="J10" s="205">
        <f t="shared" si="6"/>
        <v>5.8823529411764193E-3</v>
      </c>
      <c r="K10" s="233"/>
      <c r="L10" s="83">
        <f t="shared" si="18"/>
        <v>59.2</v>
      </c>
      <c r="M10" s="83">
        <f t="shared" si="7"/>
        <v>58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51.333333333333336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3.2467532467532006E-3</v>
      </c>
      <c r="K12" s="233"/>
      <c r="L12" s="83">
        <f t="shared" si="18"/>
        <v>55.8</v>
      </c>
      <c r="M12" s="83">
        <f t="shared" si="7"/>
        <v>52</v>
      </c>
      <c r="N12" s="83">
        <f t="shared" si="8"/>
        <v>58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19.4375</v>
      </c>
      <c r="E15" s="83">
        <f t="shared" si="1"/>
        <v>18</v>
      </c>
      <c r="F15" s="83">
        <f t="shared" si="2"/>
        <v>21</v>
      </c>
      <c r="G15" s="83">
        <f t="shared" si="3"/>
        <v>19.533333333333335</v>
      </c>
      <c r="H15" s="203" t="str">
        <f t="shared" si="4"/>
        <v>↓</v>
      </c>
      <c r="I15" s="204">
        <f t="shared" si="5"/>
        <v>-9.5833333333334991E-2</v>
      </c>
      <c r="J15" s="205">
        <f t="shared" si="6"/>
        <v>-4.9061433447099819E-3</v>
      </c>
      <c r="K15" s="85"/>
      <c r="L15" s="83">
        <f t="shared" si="18"/>
        <v>19.2</v>
      </c>
      <c r="M15" s="83">
        <f t="shared" si="7"/>
        <v>19</v>
      </c>
      <c r="N15" s="83">
        <f t="shared" si="8"/>
        <v>20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19.357142857142858</v>
      </c>
      <c r="E16" s="83">
        <f t="shared" si="1"/>
        <v>18</v>
      </c>
      <c r="F16" s="83">
        <f t="shared" si="2"/>
        <v>20</v>
      </c>
      <c r="G16" s="83">
        <f t="shared" si="3"/>
        <v>18.76923076923077</v>
      </c>
      <c r="H16" s="203" t="str">
        <f t="shared" si="4"/>
        <v>↑</v>
      </c>
      <c r="I16" s="204">
        <f t="shared" si="5"/>
        <v>0.5879120879120876</v>
      </c>
      <c r="J16" s="205">
        <f t="shared" si="6"/>
        <v>3.1323185011709581E-2</v>
      </c>
      <c r="K16" s="85"/>
      <c r="L16" s="83">
        <f t="shared" si="18"/>
        <v>21.6</v>
      </c>
      <c r="M16" s="83">
        <f t="shared" si="7"/>
        <v>21</v>
      </c>
      <c r="N16" s="83">
        <f t="shared" si="8"/>
        <v>23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INDECAEA0060122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44571</v>
      </c>
      <c r="B24" s="227">
        <f>AC7</f>
        <v>44571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10/ene</v>
      </c>
      <c r="E27" s="116" t="s">
        <v>0</v>
      </c>
      <c r="F27" s="116" t="s">
        <v>1</v>
      </c>
      <c r="G27" s="117" t="str">
        <f>CONCATENATE(AC26," ",TEXT(AD29,"dd/mmm"))</f>
        <v>Promedio 07/ene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44571</v>
      </c>
      <c r="AD28" s="23">
        <f>+AC28</f>
        <v>44571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44568</v>
      </c>
      <c r="AD29" s="23">
        <f>+AC29</f>
        <v>44568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-3.4482758620689689E-2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↑</v>
      </c>
      <c r="I31" s="149">
        <f t="shared" si="24"/>
        <v>1.1111111111110628E-3</v>
      </c>
      <c r="J31" s="205">
        <f t="shared" si="25"/>
        <v>1.503759398496175E-3</v>
      </c>
      <c r="K31" s="233"/>
      <c r="L31" s="149">
        <f t="shared" si="37"/>
        <v>0.74</v>
      </c>
      <c r="M31" s="149">
        <f t="shared" si="26"/>
        <v>0.7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-2.4999999999999911E-2</v>
      </c>
      <c r="J32" s="205">
        <f t="shared" si="25"/>
        <v>-3.703703703703691E-2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0.69444444444444442</v>
      </c>
      <c r="H33" s="149" t="str">
        <f t="shared" si="23"/>
        <v>↓</v>
      </c>
      <c r="I33" s="149">
        <f t="shared" si="24"/>
        <v>-4.444444444444362E-3</v>
      </c>
      <c r="J33" s="205">
        <f t="shared" si="25"/>
        <v>-6.3999999999998815E-3</v>
      </c>
      <c r="K33" s="233"/>
      <c r="L33" s="149">
        <f t="shared" si="37"/>
        <v>0.67999999999999994</v>
      </c>
      <c r="M33" s="149">
        <f t="shared" si="26"/>
        <v>0.65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0.28571428571428564</v>
      </c>
      <c r="E37" s="149">
        <f t="shared" si="20"/>
        <v>0.25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↓</v>
      </c>
      <c r="I37" s="149">
        <f t="shared" si="24"/>
        <v>-1.428571428571429E-2</v>
      </c>
      <c r="J37" s="205">
        <f t="shared" si="25"/>
        <v>-4.7619047619047644E-2</v>
      </c>
      <c r="K37" s="85"/>
      <c r="L37" s="149">
        <f t="shared" si="37"/>
        <v>0.27</v>
      </c>
      <c r="M37" s="149">
        <f t="shared" si="26"/>
        <v>0.25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INDECAEA0060122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10/ene</v>
      </c>
      <c r="E6" s="116" t="s">
        <v>0</v>
      </c>
      <c r="F6" s="116" t="s">
        <v>1</v>
      </c>
      <c r="G6" s="117" t="str">
        <f>CONCATENATE(Y5," ",TEXT(Z8,"dd/mmm"))</f>
        <v>Promedio 07/ene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-5.8685446009389504E-3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44571</v>
      </c>
      <c r="Z7" s="23">
        <f>+Y7</f>
        <v>44571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44568</v>
      </c>
      <c r="Z8" s="23">
        <f>+Y8</f>
        <v>44568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58.9</v>
      </c>
      <c r="E10" s="83">
        <f t="shared" si="1"/>
        <v>55</v>
      </c>
      <c r="F10" s="83">
        <f t="shared" si="2"/>
        <v>62</v>
      </c>
      <c r="G10" s="83">
        <f t="shared" si="3"/>
        <v>58.555555555555557</v>
      </c>
      <c r="H10" s="203" t="str">
        <f t="shared" si="4"/>
        <v>↑</v>
      </c>
      <c r="I10" s="204">
        <f t="shared" si="5"/>
        <v>0.34444444444444144</v>
      </c>
      <c r="J10" s="205">
        <f t="shared" si="6"/>
        <v>5.8823529411764193E-3</v>
      </c>
      <c r="K10" s="233"/>
      <c r="L10" s="83">
        <f t="shared" si="7"/>
        <v>59.2</v>
      </c>
      <c r="M10" s="83">
        <f t="shared" si="8"/>
        <v>58</v>
      </c>
      <c r="N10" s="83">
        <f t="shared" si="9"/>
        <v>60</v>
      </c>
      <c r="O10" s="84"/>
      <c r="P10" s="83">
        <f t="shared" si="10"/>
        <v>69.599999999999994</v>
      </c>
      <c r="Q10" s="83">
        <f t="shared" si="11"/>
        <v>68</v>
      </c>
      <c r="R10" s="83">
        <f t="shared" si="12"/>
        <v>70</v>
      </c>
      <c r="S10" s="84"/>
      <c r="T10" s="83">
        <f t="shared" si="13"/>
        <v>64.25</v>
      </c>
      <c r="U10" s="83">
        <f t="shared" si="14"/>
        <v>62</v>
      </c>
      <c r="V10" s="83">
        <f t="shared" si="15"/>
        <v>70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51.333333333333336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3.2467532467532006E-3</v>
      </c>
      <c r="K12" s="233"/>
      <c r="L12" s="83">
        <f t="shared" si="7"/>
        <v>55.8</v>
      </c>
      <c r="M12" s="83">
        <f t="shared" si="8"/>
        <v>52</v>
      </c>
      <c r="N12" s="83">
        <f t="shared" si="9"/>
        <v>58</v>
      </c>
      <c r="O12" s="84"/>
      <c r="P12" s="83">
        <f t="shared" si="10"/>
        <v>66.666666666666671</v>
      </c>
      <c r="Q12" s="83">
        <f t="shared" si="11"/>
        <v>65</v>
      </c>
      <c r="R12" s="83">
        <f t="shared" si="12"/>
        <v>70</v>
      </c>
      <c r="S12" s="84"/>
      <c r="T12" s="83">
        <f t="shared" si="13"/>
        <v>58.285714285714285</v>
      </c>
      <c r="U12" s="83">
        <f t="shared" si="14"/>
        <v>55</v>
      </c>
      <c r="V12" s="83">
        <f t="shared" si="15"/>
        <v>60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128.75</v>
      </c>
      <c r="Q13" s="83">
        <f t="shared" si="11"/>
        <v>110</v>
      </c>
      <c r="R13" s="83">
        <f t="shared" si="12"/>
        <v>140</v>
      </c>
      <c r="S13" s="84"/>
      <c r="T13" s="83">
        <f t="shared" si="13"/>
        <v>138</v>
      </c>
      <c r="U13" s="83">
        <f t="shared" si="14"/>
        <v>138</v>
      </c>
      <c r="V13" s="83">
        <f t="shared" si="15"/>
        <v>138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19.4375</v>
      </c>
      <c r="E15" s="83">
        <f t="shared" si="1"/>
        <v>18</v>
      </c>
      <c r="F15" s="83">
        <f t="shared" si="2"/>
        <v>21</v>
      </c>
      <c r="G15" s="83">
        <f t="shared" si="3"/>
        <v>19.533333333333335</v>
      </c>
      <c r="H15" s="203" t="str">
        <f t="shared" ref="H15:H16" si="16">IF(D15="n.d.","",IF(G15="n.d.","",IF(D15=G15,"=",IF(D15&gt;G15,"↑","↓"))))</f>
        <v>↓</v>
      </c>
      <c r="I15" s="204">
        <f t="shared" si="5"/>
        <v>-9.5833333333334991E-2</v>
      </c>
      <c r="J15" s="205">
        <f t="shared" si="6"/>
        <v>-4.9061433447099819E-3</v>
      </c>
      <c r="K15" s="85"/>
      <c r="L15" s="83">
        <f t="shared" si="7"/>
        <v>19.2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19</v>
      </c>
      <c r="Q15" s="83">
        <f t="shared" si="11"/>
        <v>19</v>
      </c>
      <c r="R15" s="83">
        <f t="shared" si="12"/>
        <v>19</v>
      </c>
      <c r="S15" s="84"/>
      <c r="T15" s="83">
        <f t="shared" si="13"/>
        <v>20.59090909090909</v>
      </c>
      <c r="U15" s="83">
        <f t="shared" si="14"/>
        <v>19.5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19.357142857142858</v>
      </c>
      <c r="E16" s="83">
        <f t="shared" si="1"/>
        <v>18</v>
      </c>
      <c r="F16" s="83">
        <f t="shared" si="2"/>
        <v>20</v>
      </c>
      <c r="G16" s="83">
        <f t="shared" si="3"/>
        <v>18.76923076923077</v>
      </c>
      <c r="H16" s="203" t="str">
        <f t="shared" si="16"/>
        <v>↑</v>
      </c>
      <c r="I16" s="204">
        <f t="shared" si="5"/>
        <v>0.5879120879120876</v>
      </c>
      <c r="J16" s="205">
        <f t="shared" si="6"/>
        <v>3.1323185011709581E-2</v>
      </c>
      <c r="K16" s="85"/>
      <c r="L16" s="83">
        <f t="shared" si="7"/>
        <v>21.6</v>
      </c>
      <c r="M16" s="83">
        <f t="shared" si="8"/>
        <v>21</v>
      </c>
      <c r="N16" s="83">
        <f t="shared" si="9"/>
        <v>23</v>
      </c>
      <c r="O16" s="84"/>
      <c r="P16" s="83">
        <f t="shared" si="10"/>
        <v>21.833333333333332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20.40909090909091</v>
      </c>
      <c r="U16" s="83">
        <f t="shared" si="14"/>
        <v>19.5</v>
      </c>
      <c r="V16" s="83">
        <f t="shared" si="15"/>
        <v>23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INDECAEA0060122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44571</v>
      </c>
      <c r="B24" s="227">
        <f>Y7</f>
        <v>44571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10/ene</v>
      </c>
      <c r="E27" s="116" t="s">
        <v>0</v>
      </c>
      <c r="F27" s="116" t="s">
        <v>1</v>
      </c>
      <c r="G27" s="117" t="str">
        <f>CONCATENATE(Y26," ",TEXT(Z29,"dd/mmm"))</f>
        <v>Promedio 07/ene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0.55833333333333324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44571</v>
      </c>
      <c r="Z28" s="23">
        <f>+Y28</f>
        <v>44571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44568</v>
      </c>
      <c r="Z29" s="23">
        <f>+Y29</f>
        <v>44568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-3.4482758620689689E-2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↑</v>
      </c>
      <c r="I31" s="149">
        <f t="shared" si="22"/>
        <v>1.1111111111110628E-3</v>
      </c>
      <c r="J31" s="205">
        <f t="shared" si="23"/>
        <v>1.503759398496175E-3</v>
      </c>
      <c r="K31" s="233"/>
      <c r="L31" s="149">
        <f t="shared" si="32"/>
        <v>0.74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0.97499999999999998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0.70000000000000007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-2.4999999999999911E-2</v>
      </c>
      <c r="J32" s="205">
        <f t="shared" si="23"/>
        <v>-3.703703703703691E-2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0.69444444444444442</v>
      </c>
      <c r="H33" s="149" t="str">
        <f t="shared" si="21"/>
        <v>↓</v>
      </c>
      <c r="I33" s="149">
        <f t="shared" si="22"/>
        <v>-4.444444444444362E-3</v>
      </c>
      <c r="J33" s="205">
        <f t="shared" si="23"/>
        <v>-6.3999999999998815E-3</v>
      </c>
      <c r="K33" s="233"/>
      <c r="L33" s="149">
        <f t="shared" si="32"/>
        <v>0.67999999999999994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1.6125</v>
      </c>
      <c r="Q34" s="149">
        <f t="shared" si="27"/>
        <v>1.3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0.28571428571428564</v>
      </c>
      <c r="E37" s="149">
        <f t="shared" si="18"/>
        <v>0.25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↓</v>
      </c>
      <c r="I37" s="149">
        <f t="shared" si="22"/>
        <v>-1.428571428571429E-2</v>
      </c>
      <c r="J37" s="205">
        <f t="shared" si="23"/>
        <v>-4.7619047619047644E-2</v>
      </c>
      <c r="K37" s="85"/>
      <c r="L37" s="149">
        <f t="shared" si="32"/>
        <v>0.27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0.31666666666666665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INDECAEA0060122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10/ene</v>
      </c>
      <c r="E6" s="116" t="s">
        <v>0</v>
      </c>
      <c r="F6" s="116" t="s">
        <v>1</v>
      </c>
      <c r="G6" s="117" t="str">
        <f>CONCATENATE(Y5," ",TEXT(Z8,"dd/mmm"))</f>
        <v>Promedio 07/ene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16.666666666666668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44571</v>
      </c>
      <c r="Z7" s="23">
        <f>+Y7</f>
        <v>44571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16.5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44568</v>
      </c>
      <c r="Z8" s="23">
        <f>+Y8</f>
        <v>44568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52.5</v>
      </c>
      <c r="E9" s="128">
        <f t="shared" si="1"/>
        <v>50</v>
      </c>
      <c r="F9" s="128">
        <f t="shared" si="2"/>
        <v>55</v>
      </c>
      <c r="G9" s="128">
        <f t="shared" si="3"/>
        <v>48.666666666666664</v>
      </c>
      <c r="H9" s="206" t="str">
        <f t="shared" si="4"/>
        <v>↑</v>
      </c>
      <c r="I9" s="207">
        <f t="shared" si="5"/>
        <v>3.8333333333333357</v>
      </c>
      <c r="J9" s="208">
        <f>IF(D9="n.d.","",IF(G9="n.d.","",(D9-G9)/G9))</f>
        <v>7.8767123287671284E-2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13.375</v>
      </c>
      <c r="E10" s="128">
        <f t="shared" si="1"/>
        <v>12</v>
      </c>
      <c r="F10" s="128">
        <f t="shared" si="2"/>
        <v>14</v>
      </c>
      <c r="G10" s="128">
        <f t="shared" si="3"/>
        <v>13.333333333333334</v>
      </c>
      <c r="H10" s="206" t="str">
        <f t="shared" si="4"/>
        <v>↑</v>
      </c>
      <c r="I10" s="207">
        <f t="shared" si="5"/>
        <v>4.1666666666666075E-2</v>
      </c>
      <c r="J10" s="208">
        <f t="shared" si="6"/>
        <v>3.1249999999999555E-3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35</v>
      </c>
      <c r="H11" s="206" t="str">
        <f t="shared" si="4"/>
        <v>↓</v>
      </c>
      <c r="I11" s="207">
        <f t="shared" si="5"/>
        <v>-5</v>
      </c>
      <c r="J11" s="208">
        <f t="shared" si="6"/>
        <v>-0.14285714285714285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↓</v>
      </c>
      <c r="I13" s="207">
        <f t="shared" si="5"/>
        <v>-3.3333333333333215E-2</v>
      </c>
      <c r="J13" s="208">
        <f t="shared" si="6"/>
        <v>-5.3763440860214859E-3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11</v>
      </c>
      <c r="H14" s="206" t="str">
        <f>IF(D14="n.d.","",IF(G14="n.d.","",IF(D14=G14,"=",IF(D14&gt;G14,"↑","↓"))))</f>
        <v>↓</v>
      </c>
      <c r="I14" s="207">
        <f>IF(D14="n.d.","",IF(G14="n.d.","",(D14-G14)))</f>
        <v>-1</v>
      </c>
      <c r="J14" s="208">
        <f>IF(D14="n.d.","",IF(G14="n.d.","",(D14-G14)/G14))</f>
        <v>-9.0909090909090912E-2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7.166666666666667</v>
      </c>
      <c r="E15" s="128">
        <f t="shared" si="1"/>
        <v>6.5</v>
      </c>
      <c r="F15" s="128">
        <f t="shared" si="2"/>
        <v>8</v>
      </c>
      <c r="G15" s="128">
        <f t="shared" si="3"/>
        <v>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0.16666666666666696</v>
      </c>
      <c r="J15" s="208">
        <f t="shared" ref="J15:J55" si="18">IF(D15="n.d.","",IF(G15="n.d.","",(D15-G15)/G15))</f>
        <v>2.3809523809523853E-2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23.25</v>
      </c>
      <c r="E16" s="128">
        <f t="shared" si="1"/>
        <v>23</v>
      </c>
      <c r="F16" s="128">
        <f t="shared" si="2"/>
        <v>24</v>
      </c>
      <c r="G16" s="128">
        <f t="shared" si="3"/>
        <v>23.25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26.25</v>
      </c>
      <c r="U16" s="129">
        <f t="shared" si="14"/>
        <v>25</v>
      </c>
      <c r="V16" s="129">
        <f t="shared" si="15"/>
        <v>28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21.25</v>
      </c>
      <c r="E17" s="128">
        <f t="shared" si="1"/>
        <v>21</v>
      </c>
      <c r="F17" s="128">
        <f t="shared" si="2"/>
        <v>22</v>
      </c>
      <c r="G17" s="128">
        <f t="shared" si="3"/>
        <v>21.25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>
        <f t="shared" si="7"/>
        <v>27</v>
      </c>
      <c r="M17" s="130">
        <f t="shared" si="8"/>
        <v>27</v>
      </c>
      <c r="N17" s="130">
        <f t="shared" si="9"/>
        <v>27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24.25</v>
      </c>
      <c r="H18" s="206" t="str">
        <f t="shared" si="16"/>
        <v>↑</v>
      </c>
      <c r="I18" s="207">
        <f t="shared" si="17"/>
        <v>0.625</v>
      </c>
      <c r="J18" s="208">
        <f t="shared" si="18"/>
        <v>2.5773195876288658E-2</v>
      </c>
      <c r="K18" s="130"/>
      <c r="L18" s="130">
        <f t="shared" si="7"/>
        <v>29</v>
      </c>
      <c r="M18" s="130">
        <f t="shared" si="8"/>
        <v>28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25.666666666666668</v>
      </c>
      <c r="U18" s="129">
        <f t="shared" si="14"/>
        <v>24</v>
      </c>
      <c r="V18" s="129">
        <f t="shared" si="15"/>
        <v>28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>
        <f t="shared" si="13"/>
        <v>14</v>
      </c>
      <c r="U19" s="129">
        <f t="shared" si="14"/>
        <v>14</v>
      </c>
      <c r="V19" s="129">
        <f t="shared" si="15"/>
        <v>14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29.333333333333332</v>
      </c>
      <c r="H20" s="206" t="str">
        <f t="shared" si="16"/>
        <v>↓</v>
      </c>
      <c r="I20" s="207">
        <f t="shared" si="17"/>
        <v>-4.3333333333333321</v>
      </c>
      <c r="J20" s="208">
        <f t="shared" si="18"/>
        <v>-0.14772727272727268</v>
      </c>
      <c r="K20" s="130"/>
      <c r="L20" s="130">
        <f t="shared" si="7"/>
        <v>24.5</v>
      </c>
      <c r="M20" s="130">
        <f t="shared" si="8"/>
        <v>24</v>
      </c>
      <c r="N20" s="130">
        <f t="shared" si="9"/>
        <v>25</v>
      </c>
      <c r="O20" s="129"/>
      <c r="P20" s="129">
        <f t="shared" si="10"/>
        <v>20</v>
      </c>
      <c r="Q20" s="129">
        <f t="shared" si="11"/>
        <v>20</v>
      </c>
      <c r="R20" s="129">
        <f t="shared" si="12"/>
        <v>20</v>
      </c>
      <c r="S20" s="129"/>
      <c r="T20" s="129">
        <f t="shared" si="13"/>
        <v>26.5</v>
      </c>
      <c r="U20" s="129">
        <f t="shared" si="14"/>
        <v>25</v>
      </c>
      <c r="V20" s="129">
        <f t="shared" si="15"/>
        <v>28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11.333333333333334</v>
      </c>
      <c r="M21" s="130">
        <f t="shared" si="8"/>
        <v>10</v>
      </c>
      <c r="N21" s="130">
        <f t="shared" si="9"/>
        <v>12</v>
      </c>
      <c r="O21" s="129"/>
      <c r="P21" s="129">
        <f t="shared" si="10"/>
        <v>16.5</v>
      </c>
      <c r="Q21" s="129">
        <f t="shared" si="11"/>
        <v>15</v>
      </c>
      <c r="R21" s="129">
        <f t="shared" si="12"/>
        <v>18</v>
      </c>
      <c r="S21" s="129"/>
      <c r="T21" s="129">
        <f t="shared" si="13"/>
        <v>16.5</v>
      </c>
      <c r="U21" s="129">
        <f t="shared" si="14"/>
        <v>15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10.666666666666666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32</v>
      </c>
      <c r="Q24" s="129">
        <f t="shared" si="11"/>
        <v>32</v>
      </c>
      <c r="R24" s="129">
        <f t="shared" si="12"/>
        <v>32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3.3333333333333395E-2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22</v>
      </c>
      <c r="Q25" s="129">
        <f t="shared" si="11"/>
        <v>22</v>
      </c>
      <c r="R25" s="129">
        <f t="shared" si="12"/>
        <v>22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40</v>
      </c>
      <c r="U26" s="129">
        <f t="shared" si="14"/>
        <v>40</v>
      </c>
      <c r="V26" s="129">
        <f t="shared" si="15"/>
        <v>40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19.5</v>
      </c>
      <c r="E27" s="128">
        <f t="shared" si="1"/>
        <v>19</v>
      </c>
      <c r="F27" s="128">
        <f t="shared" si="2"/>
        <v>20</v>
      </c>
      <c r="G27" s="128">
        <f t="shared" si="3"/>
        <v>18</v>
      </c>
      <c r="H27" s="206" t="str">
        <f t="shared" si="16"/>
        <v>↑</v>
      </c>
      <c r="I27" s="207">
        <f t="shared" si="17"/>
        <v>1.5</v>
      </c>
      <c r="J27" s="208">
        <f t="shared" si="18"/>
        <v>8.3333333333333329E-2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>
        <f t="shared" si="13"/>
        <v>14.333333333333334</v>
      </c>
      <c r="U27" s="129">
        <f t="shared" si="14"/>
        <v>12</v>
      </c>
      <c r="V27" s="129">
        <f t="shared" si="15"/>
        <v>16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17.666666666666668</v>
      </c>
      <c r="E28" s="128">
        <f t="shared" si="1"/>
        <v>17</v>
      </c>
      <c r="F28" s="128">
        <f t="shared" si="2"/>
        <v>18</v>
      </c>
      <c r="G28" s="128">
        <f t="shared" si="3"/>
        <v>16</v>
      </c>
      <c r="H28" s="206" t="str">
        <f t="shared" si="16"/>
        <v>↑</v>
      </c>
      <c r="I28" s="207">
        <f t="shared" si="17"/>
        <v>1.6666666666666679</v>
      </c>
      <c r="J28" s="208">
        <f t="shared" si="18"/>
        <v>0.10416666666666674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16</v>
      </c>
      <c r="Q28" s="129">
        <f t="shared" si="11"/>
        <v>16</v>
      </c>
      <c r="R28" s="129">
        <f t="shared" si="12"/>
        <v>16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8.5714285714285712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-0.42857142857142883</v>
      </c>
      <c r="J30" s="208">
        <f t="shared" si="18"/>
        <v>-4.7619047619047644E-2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9.3333333333333339</v>
      </c>
      <c r="U30" s="129">
        <f t="shared" si="14"/>
        <v>8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11</v>
      </c>
      <c r="U31" s="129">
        <f t="shared" si="14"/>
        <v>11</v>
      </c>
      <c r="V31" s="129">
        <f t="shared" si="15"/>
        <v>11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80</v>
      </c>
      <c r="H33" s="206" t="str">
        <f t="shared" si="16"/>
        <v>↓</v>
      </c>
      <c r="I33" s="207">
        <f t="shared" si="17"/>
        <v>-5</v>
      </c>
      <c r="J33" s="208">
        <f t="shared" si="18"/>
        <v>-6.25E-2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60</v>
      </c>
      <c r="H34" s="206" t="str">
        <f t="shared" si="16"/>
        <v>↓</v>
      </c>
      <c r="I34" s="207">
        <f t="shared" si="17"/>
        <v>-10</v>
      </c>
      <c r="J34" s="208">
        <f t="shared" si="18"/>
        <v>-0.16666666666666666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49</v>
      </c>
      <c r="U34" s="129">
        <f t="shared" si="14"/>
        <v>48</v>
      </c>
      <c r="V34" s="129">
        <f t="shared" si="15"/>
        <v>50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29.666666666666668</v>
      </c>
      <c r="E35" s="128">
        <f t="shared" si="1"/>
        <v>29</v>
      </c>
      <c r="F35" s="128">
        <f t="shared" si="2"/>
        <v>30</v>
      </c>
      <c r="G35" s="128">
        <f t="shared" si="3"/>
        <v>29</v>
      </c>
      <c r="H35" s="206" t="str">
        <f t="shared" si="16"/>
        <v>↑</v>
      </c>
      <c r="I35" s="207">
        <f t="shared" si="17"/>
        <v>0.66666666666666785</v>
      </c>
      <c r="J35" s="208">
        <f t="shared" si="18"/>
        <v>2.2988505747126478E-2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35</v>
      </c>
      <c r="E36" s="128">
        <f t="shared" si="1"/>
        <v>35</v>
      </c>
      <c r="F36" s="128">
        <f t="shared" si="2"/>
        <v>35</v>
      </c>
      <c r="G36" s="128">
        <f t="shared" si="3"/>
        <v>32</v>
      </c>
      <c r="H36" s="206" t="str">
        <f t="shared" si="16"/>
        <v>↑</v>
      </c>
      <c r="I36" s="207">
        <f t="shared" si="17"/>
        <v>3</v>
      </c>
      <c r="J36" s="208">
        <f t="shared" si="18"/>
        <v>9.375E-2</v>
      </c>
      <c r="K36" s="130"/>
      <c r="L36" s="130">
        <f t="shared" si="7"/>
        <v>32.666666666666664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33.5</v>
      </c>
      <c r="U36" s="129">
        <f t="shared" si="14"/>
        <v>32</v>
      </c>
      <c r="V36" s="129">
        <f t="shared" si="15"/>
        <v>34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33</v>
      </c>
      <c r="F37" s="128">
        <f t="shared" si="2"/>
        <v>33</v>
      </c>
      <c r="G37" s="128">
        <f t="shared" si="3"/>
        <v>30</v>
      </c>
      <c r="H37" s="206" t="str">
        <f t="shared" si="16"/>
        <v>↑</v>
      </c>
      <c r="I37" s="207">
        <f t="shared" si="17"/>
        <v>3</v>
      </c>
      <c r="J37" s="208">
        <f t="shared" si="18"/>
        <v>0.1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10</v>
      </c>
      <c r="E38" s="128">
        <f t="shared" si="1"/>
        <v>10</v>
      </c>
      <c r="F38" s="128">
        <f t="shared" si="2"/>
        <v>10</v>
      </c>
      <c r="G38" s="128">
        <f t="shared" si="3"/>
        <v>12</v>
      </c>
      <c r="H38" s="206" t="str">
        <f t="shared" si="16"/>
        <v>↓</v>
      </c>
      <c r="I38" s="207">
        <f t="shared" si="17"/>
        <v>-2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13.75</v>
      </c>
      <c r="U38" s="129">
        <f t="shared" si="14"/>
        <v>12</v>
      </c>
      <c r="V38" s="129">
        <f t="shared" si="15"/>
        <v>15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8</v>
      </c>
      <c r="E39" s="128">
        <f t="shared" ref="E39:E55" si="20">IF( ISERROR(VLOOKUP(CONCATENATE(A39,"TIENDONA"),sansalvador,6,FALSE)),"n.d.",VLOOKUP(CONCATENATE(A39,"TIENDONA"),sansalvador,6,FALSE))</f>
        <v>8</v>
      </c>
      <c r="F39" s="128">
        <f t="shared" ref="F39:F55" si="21">IF( ISERROR(VLOOKUP(CONCATENATE(A39,"TIENDONA"),sansalvador,7,FALSE)),"n.d.",VLOOKUP(CONCATENATE(A39,"TIENDONA"),sansalvador,7,FALSE))</f>
        <v>8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↓</v>
      </c>
      <c r="I39" s="207">
        <f t="shared" si="17"/>
        <v>-2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↓</v>
      </c>
      <c r="I42" s="207">
        <f t="shared" si="17"/>
        <v>-9.9999999999999645E-2</v>
      </c>
      <c r="J42" s="208">
        <f t="shared" si="18"/>
        <v>-1.3333333333333286E-2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19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-1.7543859649122744E-2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13.5</v>
      </c>
      <c r="E45" s="128">
        <f t="shared" si="20"/>
        <v>13</v>
      </c>
      <c r="F45" s="128">
        <f t="shared" si="21"/>
        <v>14</v>
      </c>
      <c r="G45" s="128">
        <f t="shared" si="22"/>
        <v>13</v>
      </c>
      <c r="H45" s="206" t="str">
        <f t="shared" si="16"/>
        <v>↑</v>
      </c>
      <c r="I45" s="207">
        <f t="shared" si="17"/>
        <v>0.5</v>
      </c>
      <c r="J45" s="208">
        <f t="shared" si="18"/>
        <v>3.8461538461538464E-2</v>
      </c>
      <c r="K45" s="130"/>
      <c r="L45" s="130">
        <f t="shared" si="23"/>
        <v>15.333333333333334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16.5</v>
      </c>
      <c r="Q45" s="129">
        <f t="shared" si="27"/>
        <v>16</v>
      </c>
      <c r="R45" s="129">
        <f t="shared" si="28"/>
        <v>17</v>
      </c>
      <c r="S45" s="129"/>
      <c r="T45" s="129">
        <f t="shared" si="29"/>
        <v>13.666666666666666</v>
      </c>
      <c r="U45" s="129">
        <f t="shared" si="30"/>
        <v>13</v>
      </c>
      <c r="V45" s="129">
        <f t="shared" si="31"/>
        <v>14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11.5</v>
      </c>
      <c r="E47" s="128">
        <f t="shared" si="20"/>
        <v>11</v>
      </c>
      <c r="F47" s="128">
        <f t="shared" si="21"/>
        <v>12</v>
      </c>
      <c r="G47" s="128">
        <f t="shared" si="22"/>
        <v>11</v>
      </c>
      <c r="H47" s="206" t="str">
        <f t="shared" si="16"/>
        <v>↑</v>
      </c>
      <c r="I47" s="207">
        <f t="shared" si="17"/>
        <v>0.5</v>
      </c>
      <c r="J47" s="208">
        <f t="shared" si="18"/>
        <v>4.5454545454545456E-2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 t="str">
        <f t="shared" si="22"/>
        <v>n.d.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160</v>
      </c>
      <c r="U48" s="129">
        <f t="shared" si="30"/>
        <v>160</v>
      </c>
      <c r="V48" s="129">
        <f t="shared" si="31"/>
        <v>160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7.1818181818181817</v>
      </c>
      <c r="E50" s="128">
        <f t="shared" si="20"/>
        <v>6</v>
      </c>
      <c r="F50" s="128">
        <f t="shared" si="21"/>
        <v>9</v>
      </c>
      <c r="G50" s="128">
        <f t="shared" si="22"/>
        <v>9.4166666666666661</v>
      </c>
      <c r="H50" s="206" t="str">
        <f t="shared" si="16"/>
        <v>↓</v>
      </c>
      <c r="I50" s="207">
        <f t="shared" si="17"/>
        <v>-2.2348484848484844</v>
      </c>
      <c r="J50" s="208">
        <f t="shared" si="18"/>
        <v>-0.23732904263877713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11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9.25</v>
      </c>
      <c r="E52" s="128">
        <f t="shared" si="20"/>
        <v>8</v>
      </c>
      <c r="F52" s="128">
        <f t="shared" si="21"/>
        <v>11</v>
      </c>
      <c r="G52" s="128">
        <f t="shared" si="22"/>
        <v>11.416666666666666</v>
      </c>
      <c r="H52" s="206" t="str">
        <f t="shared" si="16"/>
        <v>↓</v>
      </c>
      <c r="I52" s="207">
        <f t="shared" si="17"/>
        <v>-2.1666666666666661</v>
      </c>
      <c r="J52" s="208">
        <f t="shared" si="18"/>
        <v>-0.18978102189781018</v>
      </c>
      <c r="K52" s="130"/>
      <c r="L52" s="130">
        <f t="shared" si="23"/>
        <v>12.666666666666666</v>
      </c>
      <c r="M52" s="130">
        <f t="shared" si="24"/>
        <v>12</v>
      </c>
      <c r="N52" s="130">
        <f t="shared" si="25"/>
        <v>13</v>
      </c>
      <c r="O52" s="129"/>
      <c r="P52" s="129">
        <f t="shared" si="26"/>
        <v>14.333333333333334</v>
      </c>
      <c r="Q52" s="129">
        <f t="shared" si="27"/>
        <v>13</v>
      </c>
      <c r="R52" s="129">
        <f t="shared" si="28"/>
        <v>15</v>
      </c>
      <c r="S52" s="129"/>
      <c r="T52" s="129">
        <f t="shared" si="29"/>
        <v>14.75</v>
      </c>
      <c r="U52" s="129">
        <f t="shared" si="30"/>
        <v>13</v>
      </c>
      <c r="V52" s="129">
        <f t="shared" si="31"/>
        <v>17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17.875</v>
      </c>
      <c r="E54" s="128">
        <f t="shared" si="20"/>
        <v>17</v>
      </c>
      <c r="F54" s="128">
        <f t="shared" si="21"/>
        <v>18</v>
      </c>
      <c r="G54" s="128">
        <f t="shared" si="22"/>
        <v>17.75</v>
      </c>
      <c r="H54" s="206" t="str">
        <f t="shared" si="16"/>
        <v>↑</v>
      </c>
      <c r="I54" s="207">
        <f t="shared" si="17"/>
        <v>0.125</v>
      </c>
      <c r="J54" s="208">
        <f t="shared" si="18"/>
        <v>7.0422535211267607E-3</v>
      </c>
      <c r="K54" s="131"/>
      <c r="L54" s="131">
        <f t="shared" si="23"/>
        <v>16.333333333333332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20.25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7</v>
      </c>
      <c r="F55" s="128">
        <f t="shared" si="21"/>
        <v>9</v>
      </c>
      <c r="G55" s="128">
        <f t="shared" si="22"/>
        <v>8.4</v>
      </c>
      <c r="H55" s="206" t="str">
        <f t="shared" si="16"/>
        <v>↓</v>
      </c>
      <c r="I55" s="207">
        <f t="shared" si="17"/>
        <v>-0.40000000000000036</v>
      </c>
      <c r="J55" s="208">
        <f t="shared" si="18"/>
        <v>-4.7619047619047658E-2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INDECAEA0060122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10/ene</v>
      </c>
      <c r="E6" s="116" t="s">
        <v>0</v>
      </c>
      <c r="F6" s="116" t="s">
        <v>1</v>
      </c>
      <c r="G6" s="117" t="str">
        <f>CONCATENATE(Y5," ",TEXT(Z8,"dd/mmm"))</f>
        <v>Promedio 07/ene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44571</v>
      </c>
      <c r="Z7" s="23">
        <f>+Y7</f>
        <v>44571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44568</v>
      </c>
      <c r="Z8" s="23">
        <f>+Y8</f>
        <v>44568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26.8</v>
      </c>
      <c r="E9" s="140">
        <f t="shared" si="1"/>
        <v>26</v>
      </c>
      <c r="F9" s="140">
        <f t="shared" si="2"/>
        <v>27</v>
      </c>
      <c r="G9" s="140">
        <f t="shared" si="3"/>
        <v>25.8</v>
      </c>
      <c r="H9" s="206" t="str">
        <f t="shared" si="16"/>
        <v>↑</v>
      </c>
      <c r="I9" s="207">
        <f t="shared" si="17"/>
        <v>1</v>
      </c>
      <c r="J9" s="208">
        <f t="shared" si="18"/>
        <v>3.875968992248062E-2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29</v>
      </c>
      <c r="U9" s="140">
        <f t="shared" si="14"/>
        <v>28</v>
      </c>
      <c r="V9" s="140">
        <f t="shared" si="15"/>
        <v>30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24.4</v>
      </c>
      <c r="E10" s="140">
        <f t="shared" si="1"/>
        <v>24</v>
      </c>
      <c r="F10" s="140">
        <f t="shared" si="2"/>
        <v>25</v>
      </c>
      <c r="G10" s="140">
        <f t="shared" si="3"/>
        <v>23.8</v>
      </c>
      <c r="H10" s="206" t="str">
        <f t="shared" si="16"/>
        <v>↑</v>
      </c>
      <c r="I10" s="207">
        <f t="shared" si="17"/>
        <v>0.59999999999999787</v>
      </c>
      <c r="J10" s="208">
        <f t="shared" si="18"/>
        <v>2.5210084033613356E-2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27.5</v>
      </c>
      <c r="Q10" s="140">
        <f t="shared" si="11"/>
        <v>27</v>
      </c>
      <c r="R10" s="140">
        <f t="shared" si="12"/>
        <v>28</v>
      </c>
      <c r="S10" s="141"/>
      <c r="T10" s="140">
        <f t="shared" si="13"/>
        <v>22.5</v>
      </c>
      <c r="U10" s="140">
        <f t="shared" si="14"/>
        <v>22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11</v>
      </c>
      <c r="G11" s="140">
        <f t="shared" si="3"/>
        <v>8.6</v>
      </c>
      <c r="H11" s="206" t="str">
        <f t="shared" si="16"/>
        <v>↑</v>
      </c>
      <c r="I11" s="207">
        <f t="shared" si="17"/>
        <v>1.2000000000000011</v>
      </c>
      <c r="J11" s="208">
        <f t="shared" si="18"/>
        <v>0.13953488372093037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12</v>
      </c>
      <c r="R11" s="140">
        <f t="shared" si="12"/>
        <v>14</v>
      </c>
      <c r="S11" s="141"/>
      <c r="T11" s="140">
        <f t="shared" si="13"/>
        <v>10.75</v>
      </c>
      <c r="U11" s="140">
        <f t="shared" si="14"/>
        <v>10</v>
      </c>
      <c r="V11" s="140">
        <f t="shared" si="15"/>
        <v>11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7.125</v>
      </c>
      <c r="U12" s="140">
        <f t="shared" si="14"/>
        <v>6</v>
      </c>
      <c r="V12" s="140">
        <f t="shared" si="15"/>
        <v>10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60</v>
      </c>
      <c r="H14" s="206" t="str">
        <f t="shared" si="16"/>
        <v>↑</v>
      </c>
      <c r="I14" s="207">
        <f t="shared" si="17"/>
        <v>15</v>
      </c>
      <c r="J14" s="208">
        <f t="shared" si="18"/>
        <v>0.25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10</v>
      </c>
      <c r="H15" s="206" t="str">
        <f t="shared" si="16"/>
        <v>↓</v>
      </c>
      <c r="I15" s="207">
        <f t="shared" si="17"/>
        <v>-1.6666666666666661</v>
      </c>
      <c r="J15" s="208">
        <f t="shared" si="18"/>
        <v>-0.1666666666666666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16</v>
      </c>
      <c r="U18" s="144">
        <f t="shared" si="14"/>
        <v>16</v>
      </c>
      <c r="V18" s="144">
        <f t="shared" si="15"/>
        <v>16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14.5</v>
      </c>
      <c r="M19" s="143">
        <f t="shared" si="8"/>
        <v>14</v>
      </c>
      <c r="N19" s="143">
        <f t="shared" si="9"/>
        <v>15</v>
      </c>
      <c r="O19" s="141"/>
      <c r="P19" s="144">
        <f t="shared" si="10"/>
        <v>16.333333333333332</v>
      </c>
      <c r="Q19" s="144">
        <f t="shared" si="11"/>
        <v>15</v>
      </c>
      <c r="R19" s="144">
        <f t="shared" si="12"/>
        <v>18</v>
      </c>
      <c r="S19" s="141"/>
      <c r="T19" s="144">
        <f t="shared" si="13"/>
        <v>14.75</v>
      </c>
      <c r="U19" s="144">
        <f t="shared" si="14"/>
        <v>14</v>
      </c>
      <c r="V19" s="144">
        <f t="shared" si="15"/>
        <v>16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9.3333333333333339</v>
      </c>
      <c r="E20" s="140">
        <f t="shared" si="1"/>
        <v>8</v>
      </c>
      <c r="F20" s="140">
        <f t="shared" si="2"/>
        <v>10</v>
      </c>
      <c r="G20" s="140">
        <f t="shared" si="3"/>
        <v>10</v>
      </c>
      <c r="H20" s="206" t="str">
        <f t="shared" si="16"/>
        <v>↓</v>
      </c>
      <c r="I20" s="207">
        <f t="shared" si="17"/>
        <v>-0.66666666666666607</v>
      </c>
      <c r="J20" s="208">
        <f t="shared" si="18"/>
        <v>-6.666666666666661E-2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14</v>
      </c>
      <c r="Q20" s="144">
        <f t="shared" si="11"/>
        <v>14</v>
      </c>
      <c r="R20" s="144">
        <f t="shared" si="12"/>
        <v>14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8.3333333333333339</v>
      </c>
      <c r="H21" s="206" t="str">
        <f t="shared" si="16"/>
        <v>↓</v>
      </c>
      <c r="I21" s="207">
        <f t="shared" si="17"/>
        <v>-0.33333333333333393</v>
      </c>
      <c r="J21" s="208">
        <f t="shared" si="18"/>
        <v>-4.000000000000007E-2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6.333333333333333</v>
      </c>
      <c r="H22" s="206" t="str">
        <f t="shared" si="16"/>
        <v>↓</v>
      </c>
      <c r="I22" s="207">
        <f t="shared" si="17"/>
        <v>-0.33333333333333304</v>
      </c>
      <c r="J22" s="208">
        <f t="shared" si="18"/>
        <v>-5.2631578947368376E-2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10</v>
      </c>
      <c r="Q23" s="144">
        <f t="shared" si="11"/>
        <v>10</v>
      </c>
      <c r="R23" s="144">
        <f t="shared" si="12"/>
        <v>10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4</v>
      </c>
      <c r="Q24" s="144">
        <f t="shared" si="11"/>
        <v>4</v>
      </c>
      <c r="R24" s="144">
        <f t="shared" si="12"/>
        <v>4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16</v>
      </c>
      <c r="Q31" s="144">
        <f t="shared" si="11"/>
        <v>15</v>
      </c>
      <c r="R31" s="144">
        <f t="shared" si="12"/>
        <v>17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222.5</v>
      </c>
      <c r="Q33" s="144">
        <f t="shared" si="11"/>
        <v>220</v>
      </c>
      <c r="R33" s="144">
        <f t="shared" si="12"/>
        <v>225</v>
      </c>
      <c r="S33" s="141"/>
      <c r="T33" s="144">
        <f t="shared" si="13"/>
        <v>205</v>
      </c>
      <c r="U33" s="144">
        <f t="shared" si="14"/>
        <v>200</v>
      </c>
      <c r="V33" s="144">
        <f t="shared" si="15"/>
        <v>210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118.75</v>
      </c>
      <c r="U35" s="144">
        <f t="shared" si="14"/>
        <v>100</v>
      </c>
      <c r="V35" s="144">
        <f t="shared" si="15"/>
        <v>125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17.8</v>
      </c>
      <c r="E36" s="140">
        <f t="shared" si="1"/>
        <v>17</v>
      </c>
      <c r="F36" s="140">
        <f t="shared" si="2"/>
        <v>18</v>
      </c>
      <c r="G36" s="140">
        <f t="shared" si="3"/>
        <v>17.8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15.5</v>
      </c>
      <c r="U36" s="144">
        <f t="shared" si="14"/>
        <v>14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13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13</v>
      </c>
      <c r="U37" s="144">
        <f t="shared" si="14"/>
        <v>12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117.5</v>
      </c>
      <c r="U39" s="144">
        <f t="shared" si="14"/>
        <v>110</v>
      </c>
      <c r="V39" s="144">
        <f t="shared" si="15"/>
        <v>125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1.4492753623188354E-2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INDECAEA0060122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81.25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80</v>
      </c>
      <c r="X7" s="6" t="s">
        <v>178</v>
      </c>
      <c r="Y7" s="23">
        <f>+VLOOKUP(1111,sansalvador,3,FALSE)</f>
        <v>44571</v>
      </c>
      <c r="Z7" s="23">
        <f>+Y7</f>
        <v>44571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48.1</v>
      </c>
      <c r="Q8" s="83">
        <f t="shared" si="7"/>
        <v>48</v>
      </c>
      <c r="R8" s="83">
        <f t="shared" si="8"/>
        <v>48.5</v>
      </c>
      <c r="S8" s="146"/>
      <c r="T8" s="83">
        <f t="shared" si="9"/>
        <v>47.5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44568</v>
      </c>
      <c r="Z8" s="23">
        <f>+Y8</f>
        <v>44568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76.666666666666671</v>
      </c>
      <c r="Q9" s="83">
        <f t="shared" si="7"/>
        <v>75</v>
      </c>
      <c r="R9" s="83">
        <f t="shared" si="8"/>
        <v>80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151.25</v>
      </c>
      <c r="Q10" s="83">
        <f t="shared" si="7"/>
        <v>145</v>
      </c>
      <c r="R10" s="83">
        <f t="shared" si="8"/>
        <v>160</v>
      </c>
      <c r="S10" s="146"/>
      <c r="T10" s="83">
        <f t="shared" si="9"/>
        <v>160</v>
      </c>
      <c r="U10" s="83">
        <f t="shared" si="10"/>
        <v>155</v>
      </c>
      <c r="V10" s="83">
        <f t="shared" si="11"/>
        <v>165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21</v>
      </c>
      <c r="U11" s="83">
        <f t="shared" si="10"/>
        <v>21</v>
      </c>
      <c r="V11" s="83">
        <f t="shared" si="11"/>
        <v>21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>
        <f t="shared" si="6"/>
        <v>16.75</v>
      </c>
      <c r="Q13" s="83">
        <f t="shared" si="7"/>
        <v>16.5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4.25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4.666666666666667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83.333333333333329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11.416666666666666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INDECAEA0060122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44571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0.9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0.9</v>
      </c>
      <c r="X29" s="6" t="s">
        <v>178</v>
      </c>
      <c r="Y29" s="23">
        <f>+VLOOKUP(1111,sansalvador,3,FALSE)</f>
        <v>44571</v>
      </c>
      <c r="Z29" s="23">
        <f>+Y29</f>
        <v>44571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44568</v>
      </c>
      <c r="Z30" s="23">
        <f>+Y30</f>
        <v>44568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</v>
      </c>
      <c r="R32" s="149">
        <f t="shared" si="20"/>
        <v>2</v>
      </c>
      <c r="S32" s="190"/>
      <c r="T32" s="149">
        <f t="shared" si="21"/>
        <v>1.7250000000000001</v>
      </c>
      <c r="U32" s="149">
        <f t="shared" si="22"/>
        <v>1.7</v>
      </c>
      <c r="V32" s="149">
        <f t="shared" si="23"/>
        <v>1.75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0.79999999999999993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1.1500000000000001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0.19999999999999998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INDECAEA0060122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44571</v>
      </c>
      <c r="B3" s="227">
        <f>U7</f>
        <v>44571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44571</v>
      </c>
      <c r="V7" s="23">
        <f>+U7</f>
        <v>44571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44568</v>
      </c>
      <c r="V8" s="23">
        <f>+U8</f>
        <v>44568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5.5</v>
      </c>
      <c r="M9" s="149">
        <f t="shared" si="7"/>
        <v>5.5</v>
      </c>
      <c r="N9" s="149">
        <f t="shared" si="8"/>
        <v>5.5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4.5</v>
      </c>
      <c r="M14" s="149">
        <f t="shared" si="7"/>
        <v>4.5</v>
      </c>
      <c r="N14" s="149">
        <f t="shared" si="8"/>
        <v>4.5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4.5</v>
      </c>
      <c r="M15" s="187">
        <f t="shared" si="7"/>
        <v>4.5</v>
      </c>
      <c r="N15" s="187">
        <f t="shared" si="8"/>
        <v>4.5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1.5750000000000002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3.95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3.8499999999999996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2.5499999999999998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2.6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3.875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2022-01-10T19:26:54Z</dcterms:modified>
</cp:coreProperties>
</file>