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<sst xmlns="http://schemas.openxmlformats.org/spreadsheetml/2006/main" count="3938" uniqueCount="304">
  <si>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</si>
  <si>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</si>
  <si>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</si>
  <si>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</si>
  <si>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</si>
  <si>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</si>
  <si>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</si>
  <si>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</si>
  <si>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</si>
  <si>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</si>
  <si>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</si>
  <si>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</si>
  <si>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</si>
  <si>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</si>
  <si>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</si>
  <si>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</si>
  <si>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</si>
  <si>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</si>
  <si>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</si>
  <si>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</si>
  <si>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</si>
  <si>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</si>
  <si>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</si>
  <si>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</si>
  <si>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</si>
  <si>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</si>
  <si>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</si>
  <si>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</si>
  <si>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</si>
  <si>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</si>
  <si>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</si>
  <si>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</si>
  <si>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</si>
  <si>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</si>
  <si>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</si>
  <si>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</si>
  <si>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</si>
  <si>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</si>
  <si>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</si>
  <si>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</si>
  <si>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</si>
  <si>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</si>
  <si>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</si>
  <si>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</si>
  <si>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</si>
  <si>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</si>
  <si>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</si>
  <si>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</si>
  <si>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</si>
  <si>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</si>
  <si>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</si>
  <si>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</si>
  <si>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</si>
  <si>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</si>
  <si>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</si>
  <si>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</si>
  <si>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</si>
  <si>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</si>
  <si>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</si>
  <si>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</si>
  <si>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</si>
  <si>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</si>
  <si>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</si>
  <si>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</si>
  <si>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</si>
  <si>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</si>
  <si>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</si>
  <si>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</si>
  <si>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</si>
  <si>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</si>
  <si>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</si>
  <si>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</si>
  <si>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</si>
  <si>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</si>
  <si>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</si>
  <si>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</si>
  <si>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</si>
  <si>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</si>
  <si>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</si>
  <si>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</si>
  <si>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</si>
  <si>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</si>
  <si>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</si>
  <si>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</si>
  <si>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</si>
  <si>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</si>
  <si>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</si>
  <si>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</si>
  <si>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</si>
  <si>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</si>
  <si>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</si>
  <si>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</si>
  <si>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</si>
  <si>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</si>
  <si>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</si>
  <si>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</si>
  <si>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</si>
  <si>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</si>
  <si>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</si>
  <si>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</si>
  <si>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</si>
  <si>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</si>
  <si>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</si>
  <si>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</si>
  <si>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</si>
  <si>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</si>
  <si>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</si>
  <si>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</si>
  <si>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</si>
  <si>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</si>
  <si>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</si>
  <si>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</si>
  <si>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</si>
  <si>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</si>
  <si>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</si>
  <si>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</si>
  <si>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</si>
  <si>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</si>
  <si>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</si>
  <si>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</si>
  <si>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</si>
  <si>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</si>
  <si>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</si>
  <si>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</si>
  <si>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</si>
  <si>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</si>
  <si>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</si>
  <si>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</si>
  <si>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</si>
  <si>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</si>
  <si>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</si>
  <si>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</si>
  <si>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</si>
  <si>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</si>
  <si>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</si>
  <si>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</si>
  <si>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</si>
  <si>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</si>
  <si>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</si>
  <si>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</si>
  <si>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</si>
  <si>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</si>
  <si>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</si>
  <si>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</si>
  <si>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</si>
  <si>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</si>
  <si>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</si>
  <si>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</si>
  <si>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</si>
  <si>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</si>
  <si>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</si>
  <si>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</si>
  <si>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</si>
  <si>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</si>
  <si>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</si>
  <si>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</si>
  <si>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</si>
  <si>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</si>
  <si>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</si>
  <si>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</si>
  <si>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</si>
  <si>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</si>
  <si>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</si>
  <si>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</si>
  <si>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</si>
  <si>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</si>
  <si>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</si>
  <si>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</si>
  <si>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</si>
  <si>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</si>
  <si>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</si>
  <si>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</si>
  <si>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</si>
  <si>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</si>
  <si>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</si>
  <si>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</si>
  <si>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</si>
  <si>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</si>
  <si>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</si>
  <si>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</si>
  <si>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</si>
  <si>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</si>
  <si>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</si>
  <si>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</si>
  <si>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</si>
  <si>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</si>
  <si>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</si>
  <si>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</si>
  <si>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</si>
  <si>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</si>
  <si>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</si>
  <si>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</si>
  <si>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</si>
  <si>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</si>
  <si>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</si>
  <si>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</si>
  <si>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</si>
  <si>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</si>
  <si>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</si>
  <si>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</si>
  <si>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</si>
  <si>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</si>
  <si>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</si>
  <si>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</si>
  <si>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</si>
  <si>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</si>
  <si>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</si>
  <si>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</si>
  <si>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</si>
  <si>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</si>
  <si>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</si>
  <si>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</si>
  <si>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</si>
  <si>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</si>
  <si>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</si>
  <si>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</si>
  <si>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</si>
  <si>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</si>
  <si>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</si>
  <si>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</si>
  <si>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</si>
  <si>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</si>
  <si>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</si>
  <si>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</si>
  <si>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</si>
  <si>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</si>
  <si>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</si>
  <si>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</si>
  <si>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</si>
  <si>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</si>
  <si>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</si>
  <si>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</si>
  <si>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</si>
  <si>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</si>
  <si>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</si>
  <si>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</si>
  <si>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</si>
  <si>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</si>
  <si>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</si>
  <si>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</si>
  <si>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</si>
  <si>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</si>
  <si>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</si>
  <si>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</si>
  <si>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</si>
  <si>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</si>
  <si>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</si>
  <si>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</si>
  <si>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</si>
  <si>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</si>
  <si>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</si>
  <si>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</si>
  <si>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</si>
  <si>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</si>
  <si>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</si>
  <si>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</si>
  <si>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</si>
  <si>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</si>
  <si>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</si>
  <si>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</si>
  <si>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</si>
  <si>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</si>
  <si>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</si>
  <si>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</si>
  <si>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</si>
  <si>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</si>
  <si>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</si>
  <si>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</si>
  <si>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</si>
  <si>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</si>
  <si>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</si>
  <si>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</si>
  <si>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</si>
  <si>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</si>
  <si>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</si>
  <si>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</si>
  <si>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</si>
  <si>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</si>
  <si>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</si>
  <si>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</si>
  <si>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</si>
  <si>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</si>
  <si>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</si>
  <si>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</si>
  <si>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</si>
  <si>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</si>
  <si>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</si>
  <si>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</si>
  <si>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</si>
  <si>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</si>
  <si>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</si>
  <si>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FINAL ENGORDE </t>
  </si>
  <si>
    <t xml:space="preserve">INICIO ENGORDE </t>
  </si>
  <si>
    <t xml:space="preserve">LECHERO 15% </t>
  </si>
  <si>
    <t>BAYFOLAN FORTE</t>
  </si>
  <si>
    <t>FÓRMULA 15-15-15 100 LBS</t>
  </si>
  <si>
    <t>FÓRMULA 16-20-0 100 LBS</t>
  </si>
  <si>
    <t>SULFATO DE AMONIO 21%N 100 LBS</t>
  </si>
  <si>
    <t xml:space="preserve">SUPERLECHERO 18% 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</si>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</sst>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INDECAEA0150122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INDECAEA0150122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44582</v>
      </c>
      <c r="B3" s="225">
        <f>U7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CHALATENANGO</v>
      </c>
      <c r="I5" s="238"/>
      <c r="J5" s="238"/>
      <c r="K5" s="169"/>
      <c r="L5" s="238" t="str">
        <f>+GranosBasicos!P5</f>
        <v>COJUTEPEQUE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44582</v>
      </c>
      <c r="V7" s="23">
        <f>+U7</f>
        <v>44582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44581</v>
      </c>
      <c r="V8" s="23">
        <f>+U8</f>
        <v>44581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7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70" sqref="B370:J43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44582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44581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INDECAEA0150122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3" t="s">
        <v>124</v>
      </c>
      <c r="E8" s="218">
        <v>39.299999999999997</v>
      </c>
      <c r="F8" s="218">
        <v>34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4" t="s">
        <v>124</v>
      </c>
      <c r="P8" s="218">
        <v>45.5</v>
      </c>
      <c r="Q8" s="218">
        <v>45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3" t="s">
        <v>124</v>
      </c>
      <c r="E9" s="218">
        <v>46</v>
      </c>
      <c r="F9" s="218">
        <v>46</v>
      </c>
      <c r="G9" s="218">
        <v>46</v>
      </c>
      <c r="H9" s="218">
        <v>0.6</v>
      </c>
      <c r="I9" s="218">
        <v>0.6</v>
      </c>
      <c r="J9" s="218">
        <v>0.6</v>
      </c>
      <c r="K9" s="55"/>
      <c r="L9" s="56" t="str">
        <f t="shared" si="0"/>
        <v>1SAN VICENTE</v>
      </c>
      <c r="M9" s="212">
        <v>1</v>
      </c>
      <c r="N9" s="212" t="s">
        <v>174</v>
      </c>
      <c r="O9" s="224" t="s">
        <v>124</v>
      </c>
      <c r="P9" s="218">
        <v>43</v>
      </c>
      <c r="Q9" s="218">
        <v>42</v>
      </c>
      <c r="R9" s="218">
        <v>44</v>
      </c>
      <c r="S9" s="218">
        <v>0.55000000000000004</v>
      </c>
      <c r="T9" s="218">
        <v>0.55000000000000004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3" t="s">
        <v>124</v>
      </c>
      <c r="E10" s="218">
        <v>44</v>
      </c>
      <c r="F10" s="218">
        <v>44</v>
      </c>
      <c r="G10" s="218">
        <v>44</v>
      </c>
      <c r="H10" s="218">
        <v>0.52500000000000002</v>
      </c>
      <c r="I10" s="218">
        <v>0.5</v>
      </c>
      <c r="J10" s="218">
        <v>0.55000000000000004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4" t="s">
        <v>124</v>
      </c>
      <c r="P10" s="218">
        <v>44.1</v>
      </c>
      <c r="Q10" s="218">
        <v>42</v>
      </c>
      <c r="R10" s="218">
        <v>45</v>
      </c>
      <c r="S10" s="218">
        <v>0.51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3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4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3" t="s">
        <v>125</v>
      </c>
      <c r="E12" s="218">
        <v>41</v>
      </c>
      <c r="F12" s="218">
        <v>40</v>
      </c>
      <c r="G12" s="218">
        <v>42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4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3" t="s">
        <v>126</v>
      </c>
      <c r="E13" s="218">
        <v>60.75</v>
      </c>
      <c r="F13" s="218">
        <v>60</v>
      </c>
      <c r="G13" s="218">
        <v>63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4" t="s">
        <v>126</v>
      </c>
      <c r="P13" s="218">
        <v>61</v>
      </c>
      <c r="Q13" s="218">
        <v>60</v>
      </c>
      <c r="R13" s="218">
        <v>63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3" t="s">
        <v>127</v>
      </c>
      <c r="E14" s="218">
        <v>63.2</v>
      </c>
      <c r="F14" s="218">
        <v>60</v>
      </c>
      <c r="G14" s="218">
        <v>65</v>
      </c>
      <c r="H14" s="218">
        <v>0.74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4" t="s">
        <v>127</v>
      </c>
      <c r="P14" s="218">
        <v>63.2</v>
      </c>
      <c r="Q14" s="218">
        <v>60</v>
      </c>
      <c r="R14" s="218">
        <v>65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3" t="s">
        <v>127</v>
      </c>
      <c r="E15" s="218">
        <v>65</v>
      </c>
      <c r="F15" s="218">
        <v>62</v>
      </c>
      <c r="G15" s="218">
        <v>70</v>
      </c>
      <c r="H15" s="218">
        <v>0.72499999999999998</v>
      </c>
      <c r="I15" s="218">
        <v>0.7</v>
      </c>
      <c r="J15" s="218">
        <v>0.8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4" t="s">
        <v>127</v>
      </c>
      <c r="P15" s="218">
        <v>62.2</v>
      </c>
      <c r="Q15" s="218">
        <v>60</v>
      </c>
      <c r="R15" s="218">
        <v>64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43" t="s">
        <v>127</v>
      </c>
      <c r="E16" s="218">
        <v>64</v>
      </c>
      <c r="F16" s="218">
        <v>63</v>
      </c>
      <c r="G16" s="218">
        <v>65</v>
      </c>
      <c r="H16" s="218">
        <v>0.8</v>
      </c>
      <c r="I16" s="218">
        <v>0.8</v>
      </c>
      <c r="J16" s="218">
        <v>0.8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4" t="s">
        <v>127</v>
      </c>
      <c r="P16" s="218">
        <v>66.375</v>
      </c>
      <c r="Q16" s="218">
        <v>65</v>
      </c>
      <c r="R16" s="218">
        <v>70</v>
      </c>
      <c r="S16" s="218">
        <v>0.80624999999999991</v>
      </c>
      <c r="T16" s="218">
        <v>0.75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43" t="s">
        <v>127</v>
      </c>
      <c r="E17" s="218">
        <v>66.714285714285708</v>
      </c>
      <c r="F17" s="218">
        <v>63</v>
      </c>
      <c r="G17" s="218">
        <v>70</v>
      </c>
      <c r="H17" s="218">
        <v>0.79374999999999996</v>
      </c>
      <c r="I17" s="218">
        <v>0.75</v>
      </c>
      <c r="J17" s="218">
        <v>0.85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4" t="s">
        <v>127</v>
      </c>
      <c r="P17" s="218">
        <v>66.2</v>
      </c>
      <c r="Q17" s="218">
        <v>65</v>
      </c>
      <c r="R17" s="218">
        <v>67</v>
      </c>
      <c r="S17" s="218">
        <v>0.77</v>
      </c>
      <c r="T17" s="218">
        <v>0.75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43" t="s">
        <v>131</v>
      </c>
      <c r="E18" s="218">
        <v>52.25</v>
      </c>
      <c r="F18" s="218">
        <v>52</v>
      </c>
      <c r="G18" s="218">
        <v>53</v>
      </c>
      <c r="H18" s="218">
        <v>0.67499999999999993</v>
      </c>
      <c r="I18" s="218">
        <v>0.6</v>
      </c>
      <c r="J18" s="218">
        <v>0.7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4" t="s">
        <v>127</v>
      </c>
      <c r="P18" s="218">
        <v>64</v>
      </c>
      <c r="Q18" s="218">
        <v>63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5CHALATENANGO</v>
      </c>
      <c r="B19" s="213">
        <v>5</v>
      </c>
      <c r="C19" s="212" t="s">
        <v>177</v>
      </c>
      <c r="D19" s="243" t="s">
        <v>131</v>
      </c>
      <c r="E19" s="218">
        <v>65</v>
      </c>
      <c r="F19" s="218">
        <v>65</v>
      </c>
      <c r="G19" s="218">
        <v>65</v>
      </c>
      <c r="H19" s="218">
        <v>0.8</v>
      </c>
      <c r="I19" s="218">
        <v>0.8</v>
      </c>
      <c r="J19" s="218">
        <v>0.8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4" t="s">
        <v>131</v>
      </c>
      <c r="P19" s="218">
        <v>52.666666666666664</v>
      </c>
      <c r="Q19" s="218">
        <v>52</v>
      </c>
      <c r="R19" s="218">
        <v>53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3" t="s">
        <v>128</v>
      </c>
      <c r="E20" s="218">
        <v>54.2</v>
      </c>
      <c r="F20" s="218">
        <v>53</v>
      </c>
      <c r="G20" s="218">
        <v>55</v>
      </c>
      <c r="H20" s="218">
        <v>0.69000000000000006</v>
      </c>
      <c r="I20" s="218">
        <v>0.6</v>
      </c>
      <c r="J20" s="218">
        <v>0.7</v>
      </c>
      <c r="K20" s="55"/>
      <c r="L20" s="56" t="str">
        <f t="shared" si="0"/>
        <v>5LA UNION</v>
      </c>
      <c r="M20" s="213">
        <v>5</v>
      </c>
      <c r="N20" s="212" t="s">
        <v>262</v>
      </c>
      <c r="O20" s="224" t="s">
        <v>131</v>
      </c>
      <c r="P20" s="218">
        <v>67</v>
      </c>
      <c r="Q20" s="218">
        <v>67</v>
      </c>
      <c r="R20" s="218">
        <v>67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3" t="s">
        <v>128</v>
      </c>
      <c r="E21" s="218">
        <v>58</v>
      </c>
      <c r="F21" s="218">
        <v>55</v>
      </c>
      <c r="G21" s="218">
        <v>60</v>
      </c>
      <c r="H21" s="218">
        <v>0.68125000000000002</v>
      </c>
      <c r="I21" s="218">
        <v>0.65</v>
      </c>
      <c r="J21" s="218">
        <v>0.75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4" t="s">
        <v>128</v>
      </c>
      <c r="P21" s="218">
        <v>53.6</v>
      </c>
      <c r="Q21" s="218">
        <v>52</v>
      </c>
      <c r="R21" s="218">
        <v>55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3" t="s">
        <v>128</v>
      </c>
      <c r="E22" s="218">
        <v>59.333333333333336</v>
      </c>
      <c r="F22" s="218">
        <v>58</v>
      </c>
      <c r="G22" s="218">
        <v>60</v>
      </c>
      <c r="H22" s="218">
        <v>0.73333333333333339</v>
      </c>
      <c r="I22" s="218">
        <v>0.7</v>
      </c>
      <c r="J22" s="218">
        <v>0.75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4" t="s">
        <v>128</v>
      </c>
      <c r="P22" s="218">
        <v>56.4</v>
      </c>
      <c r="Q22" s="218">
        <v>55</v>
      </c>
      <c r="R22" s="218">
        <v>58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3" t="s">
        <v>128</v>
      </c>
      <c r="E23" s="218">
        <v>60.857142857142854</v>
      </c>
      <c r="F23" s="218">
        <v>58</v>
      </c>
      <c r="G23" s="218">
        <v>65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4" t="s">
        <v>128</v>
      </c>
      <c r="P23" s="218">
        <v>59.5</v>
      </c>
      <c r="Q23" s="218">
        <v>58</v>
      </c>
      <c r="R23" s="218">
        <v>60</v>
      </c>
      <c r="S23" s="218">
        <v>0.73125000000000007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3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4" t="s">
        <v>128</v>
      </c>
      <c r="P24" s="218">
        <v>65.25</v>
      </c>
      <c r="Q24" s="218">
        <v>65</v>
      </c>
      <c r="R24" s="218">
        <v>66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43" t="s">
        <v>169</v>
      </c>
      <c r="E25" s="218"/>
      <c r="F25" s="218"/>
      <c r="G25" s="218"/>
      <c r="H25" s="218">
        <v>1.5</v>
      </c>
      <c r="I25" s="218">
        <v>1.5</v>
      </c>
      <c r="J25" s="218">
        <v>1.5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4" t="s">
        <v>128</v>
      </c>
      <c r="P25" s="218">
        <v>53</v>
      </c>
      <c r="Q25" s="218">
        <v>53</v>
      </c>
      <c r="R25" s="218">
        <v>53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43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4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43" t="s">
        <v>169</v>
      </c>
      <c r="E27" s="218">
        <v>125</v>
      </c>
      <c r="F27" s="218">
        <v>125</v>
      </c>
      <c r="G27" s="218">
        <v>125</v>
      </c>
      <c r="H27" s="218">
        <v>1.675</v>
      </c>
      <c r="I27" s="218">
        <v>1.6</v>
      </c>
      <c r="J27" s="218">
        <v>1.75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4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3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4" t="s">
        <v>169</v>
      </c>
      <c r="P28" s="218">
        <v>125</v>
      </c>
      <c r="Q28" s="218">
        <v>125</v>
      </c>
      <c r="R28" s="218">
        <v>125</v>
      </c>
      <c r="S28" s="218">
        <v>1.6</v>
      </c>
      <c r="T28" s="218">
        <v>1.6</v>
      </c>
      <c r="U28" s="218">
        <v>1.6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3" t="s">
        <v>129</v>
      </c>
      <c r="E29" s="218">
        <v>20</v>
      </c>
      <c r="F29" s="218">
        <v>19</v>
      </c>
      <c r="G29" s="218">
        <v>22</v>
      </c>
      <c r="H29" s="218">
        <v>0.25187500000000002</v>
      </c>
      <c r="I29" s="218">
        <v>0.25</v>
      </c>
      <c r="J29" s="218">
        <v>0.28000000000000003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4" t="s">
        <v>169</v>
      </c>
      <c r="P29" s="218">
        <v>140</v>
      </c>
      <c r="Q29" s="218">
        <v>140</v>
      </c>
      <c r="R29" s="218">
        <v>140</v>
      </c>
      <c r="S29" s="218">
        <v>1.65</v>
      </c>
      <c r="T29" s="218">
        <v>1.65</v>
      </c>
      <c r="U29" s="218">
        <v>1.65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3" t="s">
        <v>129</v>
      </c>
      <c r="E30" s="218">
        <v>21.09090909090909</v>
      </c>
      <c r="F30" s="218">
        <v>20</v>
      </c>
      <c r="G30" s="218">
        <v>24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4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43" t="s">
        <v>129</v>
      </c>
      <c r="E31" s="218">
        <v>22.333333333333332</v>
      </c>
      <c r="F31" s="218">
        <v>21</v>
      </c>
      <c r="G31" s="218">
        <v>23</v>
      </c>
      <c r="H31" s="218">
        <v>0.3</v>
      </c>
      <c r="I31" s="218">
        <v>0.3</v>
      </c>
      <c r="J31" s="218">
        <v>0.3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4" t="s">
        <v>129</v>
      </c>
      <c r="P31" s="218">
        <v>20.100000000000001</v>
      </c>
      <c r="Q31" s="218">
        <v>19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43" t="s">
        <v>129</v>
      </c>
      <c r="E32" s="218">
        <v>20.714285714285715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4" t="s">
        <v>129</v>
      </c>
      <c r="P32" s="218">
        <v>20.399999999999999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3" t="s">
        <v>264</v>
      </c>
      <c r="E33" s="218">
        <v>19.785714285714285</v>
      </c>
      <c r="F33" s="218">
        <v>19</v>
      </c>
      <c r="G33" s="218">
        <v>20</v>
      </c>
      <c r="H33" s="218">
        <v>0.25214285714285717</v>
      </c>
      <c r="I33" s="218">
        <v>0.25</v>
      </c>
      <c r="J33" s="218">
        <v>0.28000000000000003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4" t="s">
        <v>129</v>
      </c>
      <c r="P33" s="218">
        <v>19.40625</v>
      </c>
      <c r="Q33" s="218">
        <v>18.75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3" t="s">
        <v>264</v>
      </c>
      <c r="E34" s="218">
        <v>20.9</v>
      </c>
      <c r="F34" s="218">
        <v>20</v>
      </c>
      <c r="G34" s="218">
        <v>24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4" t="s">
        <v>129</v>
      </c>
      <c r="P34" s="218">
        <v>22.5</v>
      </c>
      <c r="Q34" s="218">
        <v>21.5</v>
      </c>
      <c r="R34" s="218">
        <v>24</v>
      </c>
      <c r="S34" s="218">
        <v>0.25750000000000001</v>
      </c>
      <c r="T34" s="218">
        <v>0.25</v>
      </c>
      <c r="U34" s="218">
        <v>0.28000000000000003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43" t="s">
        <v>264</v>
      </c>
      <c r="E35" s="218">
        <v>21.666666666666668</v>
      </c>
      <c r="F35" s="218">
        <v>21</v>
      </c>
      <c r="G35" s="218">
        <v>22</v>
      </c>
      <c r="H35" s="218">
        <v>0.3</v>
      </c>
      <c r="I35" s="218">
        <v>0.3</v>
      </c>
      <c r="J35" s="218">
        <v>0.3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4" t="s">
        <v>129</v>
      </c>
      <c r="P35" s="218">
        <v>21</v>
      </c>
      <c r="Q35" s="218">
        <v>20</v>
      </c>
      <c r="R35" s="218">
        <v>22.5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43" t="s">
        <v>264</v>
      </c>
      <c r="E36" s="218">
        <v>22.142857142857142</v>
      </c>
      <c r="F36" s="218">
        <v>21</v>
      </c>
      <c r="G36" s="218">
        <v>23</v>
      </c>
      <c r="H36" s="218">
        <v>0.29285714285714287</v>
      </c>
      <c r="I36" s="218">
        <v>0.25</v>
      </c>
      <c r="J36" s="218">
        <v>0.3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4" t="s">
        <v>264</v>
      </c>
      <c r="P36" s="218">
        <v>19.75</v>
      </c>
      <c r="Q36" s="218">
        <v>19</v>
      </c>
      <c r="R36" s="218">
        <v>20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3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10SANTA ANA</v>
      </c>
      <c r="M37" s="214">
        <v>10</v>
      </c>
      <c r="N37" s="212" t="s">
        <v>173</v>
      </c>
      <c r="O37" s="224" t="s">
        <v>264</v>
      </c>
      <c r="P37" s="218">
        <v>21.8</v>
      </c>
      <c r="Q37" s="218">
        <v>21</v>
      </c>
      <c r="R37" s="218">
        <v>23</v>
      </c>
      <c r="S37" s="218">
        <v>0.28000000000000003</v>
      </c>
      <c r="T37" s="218">
        <v>0.25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3" t="s">
        <v>53</v>
      </c>
      <c r="E38" s="218">
        <v>16</v>
      </c>
      <c r="F38" s="218">
        <v>16</v>
      </c>
      <c r="G38" s="218">
        <v>16</v>
      </c>
      <c r="H38" s="218"/>
      <c r="I38" s="218"/>
      <c r="J38" s="218"/>
      <c r="K38" s="55"/>
      <c r="L38" s="56" t="str">
        <f t="shared" si="0"/>
        <v>10SAN VICENTE</v>
      </c>
      <c r="M38" s="214">
        <v>10</v>
      </c>
      <c r="N38" s="212" t="s">
        <v>174</v>
      </c>
      <c r="O38" s="224" t="s">
        <v>264</v>
      </c>
      <c r="P38" s="218">
        <v>21</v>
      </c>
      <c r="Q38" s="218">
        <v>20</v>
      </c>
      <c r="R38" s="218">
        <v>22</v>
      </c>
      <c r="S38" s="218">
        <v>0.29375000000000001</v>
      </c>
      <c r="T38" s="218">
        <v>0.25</v>
      </c>
      <c r="U38" s="218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11COJUTEPEQUE</v>
      </c>
      <c r="B39" s="213">
        <v>11</v>
      </c>
      <c r="C39" s="212" t="s">
        <v>180</v>
      </c>
      <c r="D39" s="243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4" t="s">
        <v>264</v>
      </c>
      <c r="P39" s="218">
        <v>23.3</v>
      </c>
      <c r="Q39" s="218">
        <v>21.5</v>
      </c>
      <c r="R39" s="218">
        <v>25</v>
      </c>
      <c r="S39" s="218">
        <v>0.26250000000000001</v>
      </c>
      <c r="T39" s="218">
        <v>0.25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3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4" t="s">
        <v>264</v>
      </c>
      <c r="P40" s="218">
        <v>20.5</v>
      </c>
      <c r="Q40" s="218">
        <v>20</v>
      </c>
      <c r="R40" s="218">
        <v>21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3" t="s">
        <v>54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4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3" t="s">
        <v>55</v>
      </c>
      <c r="E42" s="218">
        <v>58.75</v>
      </c>
      <c r="F42" s="218">
        <v>55</v>
      </c>
      <c r="G42" s="218">
        <v>65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4" t="s">
        <v>53</v>
      </c>
      <c r="P42" s="218">
        <v>16.5</v>
      </c>
      <c r="Q42" s="218">
        <v>16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3" t="s">
        <v>56</v>
      </c>
      <c r="E43" s="218">
        <v>13</v>
      </c>
      <c r="F43" s="218">
        <v>13</v>
      </c>
      <c r="G43" s="218">
        <v>13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4" t="s">
        <v>53</v>
      </c>
      <c r="P43" s="218">
        <v>17</v>
      </c>
      <c r="Q43" s="218">
        <v>17</v>
      </c>
      <c r="R43" s="218">
        <v>17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3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4" t="s">
        <v>53</v>
      </c>
      <c r="P44" s="218">
        <v>19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14CHALATENANGO</v>
      </c>
      <c r="B45" s="214">
        <v>14</v>
      </c>
      <c r="C45" s="212" t="s">
        <v>177</v>
      </c>
      <c r="D45" s="243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4" t="s">
        <v>53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14COJUTEPEQUE</v>
      </c>
      <c r="B46" s="213">
        <v>14</v>
      </c>
      <c r="C46" s="212" t="s">
        <v>180</v>
      </c>
      <c r="D46" s="243" t="s">
        <v>56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4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3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4" t="s">
        <v>54</v>
      </c>
      <c r="P47" s="218">
        <v>19.5</v>
      </c>
      <c r="Q47" s="218">
        <v>18</v>
      </c>
      <c r="R47" s="218">
        <v>21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43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4" t="s">
        <v>55</v>
      </c>
      <c r="P48" s="218">
        <v>61.25</v>
      </c>
      <c r="Q48" s="218">
        <v>60</v>
      </c>
      <c r="R48" s="218">
        <v>65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16CHALATENANGO</v>
      </c>
      <c r="B49" s="213">
        <v>16</v>
      </c>
      <c r="C49" s="212" t="s">
        <v>177</v>
      </c>
      <c r="D49" s="243" t="s">
        <v>58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4" t="s">
        <v>56</v>
      </c>
      <c r="P49" s="218">
        <v>13</v>
      </c>
      <c r="Q49" s="218">
        <v>13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3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4" t="s">
        <v>56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43" t="s">
        <v>59</v>
      </c>
      <c r="E51" s="218">
        <v>9</v>
      </c>
      <c r="F51" s="218">
        <v>8</v>
      </c>
      <c r="G51" s="218">
        <v>10</v>
      </c>
      <c r="H51" s="218"/>
      <c r="I51" s="218"/>
      <c r="J51" s="218"/>
      <c r="K51" s="55"/>
      <c r="L51" s="56" t="str">
        <f t="shared" si="0"/>
        <v>14LA UNION</v>
      </c>
      <c r="M51" s="213">
        <v>14</v>
      </c>
      <c r="N51" s="212" t="s">
        <v>262</v>
      </c>
      <c r="O51" s="224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17COJUTEPEQUE</v>
      </c>
      <c r="B52" s="213">
        <v>17</v>
      </c>
      <c r="C52" s="212" t="s">
        <v>180</v>
      </c>
      <c r="D52" s="243" t="s">
        <v>59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15TIENDONA</v>
      </c>
      <c r="M52" s="213">
        <v>15</v>
      </c>
      <c r="N52" s="212" t="s">
        <v>191</v>
      </c>
      <c r="O52" s="224" t="s">
        <v>57</v>
      </c>
      <c r="P52" s="218">
        <v>40</v>
      </c>
      <c r="Q52" s="218">
        <v>40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43" t="s">
        <v>60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4" t="s">
        <v>58</v>
      </c>
      <c r="P53" s="218">
        <v>8.5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3" t="s">
        <v>138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4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3" t="s">
        <v>61</v>
      </c>
      <c r="E55" s="218">
        <v>24.125</v>
      </c>
      <c r="F55" s="218">
        <v>24</v>
      </c>
      <c r="G55" s="218">
        <v>25</v>
      </c>
      <c r="H55" s="218"/>
      <c r="I55" s="218"/>
      <c r="J55" s="218"/>
      <c r="K55" s="55"/>
      <c r="L55" s="56" t="str">
        <f t="shared" si="0"/>
        <v>17LA UNION</v>
      </c>
      <c r="M55" s="213">
        <v>17</v>
      </c>
      <c r="N55" s="212" t="s">
        <v>262</v>
      </c>
      <c r="O55" s="224" t="s">
        <v>59</v>
      </c>
      <c r="P55" s="218">
        <v>12.333333333333334</v>
      </c>
      <c r="Q55" s="218">
        <v>12</v>
      </c>
      <c r="R55" s="218">
        <v>13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MIGUEL</v>
      </c>
      <c r="B56" s="214">
        <v>20</v>
      </c>
      <c r="C56" s="212" t="s">
        <v>175</v>
      </c>
      <c r="D56" s="243" t="s">
        <v>61</v>
      </c>
      <c r="E56" s="218">
        <v>26</v>
      </c>
      <c r="F56" s="218">
        <v>25</v>
      </c>
      <c r="G56" s="218">
        <v>27</v>
      </c>
      <c r="H56" s="218"/>
      <c r="I56" s="218"/>
      <c r="J56" s="218"/>
      <c r="K56" s="55"/>
      <c r="L56" s="56" t="str">
        <f t="shared" si="0"/>
        <v>18TIENDONA</v>
      </c>
      <c r="M56" s="214">
        <v>18</v>
      </c>
      <c r="N56" s="212" t="s">
        <v>191</v>
      </c>
      <c r="O56" s="224" t="s">
        <v>60</v>
      </c>
      <c r="P56" s="218">
        <v>8.3333333333333339</v>
      </c>
      <c r="Q56" s="218">
        <v>8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20CHALATENANGO</v>
      </c>
      <c r="B57" s="214">
        <v>20</v>
      </c>
      <c r="C57" s="212" t="s">
        <v>177</v>
      </c>
      <c r="D57" s="243" t="s">
        <v>61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18SANTA ANA</v>
      </c>
      <c r="M57" s="213">
        <v>18</v>
      </c>
      <c r="N57" s="212" t="s">
        <v>173</v>
      </c>
      <c r="O57" s="224" t="s">
        <v>60</v>
      </c>
      <c r="P57" s="218">
        <v>9</v>
      </c>
      <c r="Q57" s="218">
        <v>9</v>
      </c>
      <c r="R57" s="218">
        <v>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20COJUTEPEQUE</v>
      </c>
      <c r="B58" s="213">
        <v>20</v>
      </c>
      <c r="C58" s="212" t="s">
        <v>180</v>
      </c>
      <c r="D58" s="243" t="s">
        <v>61</v>
      </c>
      <c r="E58" s="218">
        <v>27</v>
      </c>
      <c r="F58" s="218">
        <v>27</v>
      </c>
      <c r="G58" s="218">
        <v>27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24" t="s">
        <v>138</v>
      </c>
      <c r="P58" s="218">
        <v>6.333333333333333</v>
      </c>
      <c r="Q58" s="218">
        <v>6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3" t="s">
        <v>62</v>
      </c>
      <c r="E59" s="218">
        <v>22.125</v>
      </c>
      <c r="F59" s="218">
        <v>22</v>
      </c>
      <c r="G59" s="218">
        <v>23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4" t="s">
        <v>61</v>
      </c>
      <c r="P59" s="218">
        <v>24</v>
      </c>
      <c r="Q59" s="218">
        <v>24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3" t="s">
        <v>266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20SANTA ANA</v>
      </c>
      <c r="M60" s="214">
        <v>20</v>
      </c>
      <c r="N60" s="212" t="s">
        <v>173</v>
      </c>
      <c r="O60" s="224" t="s">
        <v>61</v>
      </c>
      <c r="P60" s="218">
        <v>26</v>
      </c>
      <c r="Q60" s="218">
        <v>26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MIGUEL</v>
      </c>
      <c r="B61" s="214">
        <v>22</v>
      </c>
      <c r="C61" s="212" t="s">
        <v>175</v>
      </c>
      <c r="D61" s="243" t="s">
        <v>266</v>
      </c>
      <c r="E61" s="218">
        <v>22</v>
      </c>
      <c r="F61" s="218">
        <v>20</v>
      </c>
      <c r="G61" s="218">
        <v>24</v>
      </c>
      <c r="H61" s="218"/>
      <c r="I61" s="218"/>
      <c r="J61" s="218"/>
      <c r="K61" s="55"/>
      <c r="L61" s="56" t="str">
        <f t="shared" si="0"/>
        <v>20SAN VICENTE</v>
      </c>
      <c r="M61" s="214">
        <v>20</v>
      </c>
      <c r="N61" s="212" t="s">
        <v>174</v>
      </c>
      <c r="O61" s="224" t="s">
        <v>61</v>
      </c>
      <c r="P61" s="218">
        <v>26</v>
      </c>
      <c r="Q61" s="218">
        <v>26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43" t="s">
        <v>266</v>
      </c>
      <c r="E62" s="218">
        <v>27</v>
      </c>
      <c r="F62" s="218">
        <v>27</v>
      </c>
      <c r="G62" s="218">
        <v>27</v>
      </c>
      <c r="H62" s="218"/>
      <c r="I62" s="218"/>
      <c r="J62" s="218"/>
      <c r="K62" s="55"/>
      <c r="L62" s="56" t="str">
        <f t="shared" si="0"/>
        <v>20LA UNION</v>
      </c>
      <c r="M62" s="214">
        <v>20</v>
      </c>
      <c r="N62" s="212" t="s">
        <v>262</v>
      </c>
      <c r="O62" s="224" t="s">
        <v>61</v>
      </c>
      <c r="P62" s="218">
        <v>26.333333333333332</v>
      </c>
      <c r="Q62" s="218">
        <v>26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3" t="s">
        <v>64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20SANTA TECLA</v>
      </c>
      <c r="M63" s="213">
        <v>20</v>
      </c>
      <c r="N63" s="212" t="s">
        <v>184</v>
      </c>
      <c r="O63" s="224" t="s">
        <v>61</v>
      </c>
      <c r="P63" s="218">
        <v>25.5</v>
      </c>
      <c r="Q63" s="218">
        <v>25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3" t="s">
        <v>65</v>
      </c>
      <c r="E64" s="218">
        <v>28</v>
      </c>
      <c r="F64" s="218">
        <v>28</v>
      </c>
      <c r="G64" s="218">
        <v>28</v>
      </c>
      <c r="H64" s="218"/>
      <c r="I64" s="218"/>
      <c r="J64" s="218"/>
      <c r="K64" s="55"/>
      <c r="L64" s="56" t="str">
        <f t="shared" si="0"/>
        <v>21TIENDONA</v>
      </c>
      <c r="M64" s="213">
        <v>21</v>
      </c>
      <c r="N64" s="212" t="s">
        <v>191</v>
      </c>
      <c r="O64" s="224" t="s">
        <v>62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43" t="s">
        <v>65</v>
      </c>
      <c r="E65" s="218">
        <v>26</v>
      </c>
      <c r="F65" s="218">
        <v>25</v>
      </c>
      <c r="G65" s="218">
        <v>27</v>
      </c>
      <c r="H65" s="218"/>
      <c r="I65" s="218"/>
      <c r="J65" s="218"/>
      <c r="K65" s="55"/>
      <c r="L65" s="56" t="str">
        <f t="shared" si="0"/>
        <v>22TIENDONA</v>
      </c>
      <c r="M65" s="214">
        <v>22</v>
      </c>
      <c r="N65" s="212" t="s">
        <v>191</v>
      </c>
      <c r="O65" s="224" t="s">
        <v>266</v>
      </c>
      <c r="P65" s="218">
        <v>24.875</v>
      </c>
      <c r="Q65" s="218">
        <v>24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24CHALATENANGO</v>
      </c>
      <c r="B66" s="214">
        <v>24</v>
      </c>
      <c r="C66" s="212" t="s">
        <v>177</v>
      </c>
      <c r="D66" s="243" t="s">
        <v>65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22SANTA ANA</v>
      </c>
      <c r="M66" s="214">
        <v>22</v>
      </c>
      <c r="N66" s="212" t="s">
        <v>173</v>
      </c>
      <c r="O66" s="224" t="s">
        <v>266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24COJUTEPEQUE</v>
      </c>
      <c r="B67" s="213">
        <v>24</v>
      </c>
      <c r="C67" s="212" t="s">
        <v>180</v>
      </c>
      <c r="D67" s="243" t="s">
        <v>65</v>
      </c>
      <c r="E67" s="218">
        <v>25</v>
      </c>
      <c r="F67" s="218">
        <v>25</v>
      </c>
      <c r="G67" s="218">
        <v>25</v>
      </c>
      <c r="H67" s="218"/>
      <c r="I67" s="218"/>
      <c r="J67" s="218"/>
      <c r="K67" s="55"/>
      <c r="L67" s="56" t="str">
        <f t="shared" si="0"/>
        <v>22SAN VICENTE</v>
      </c>
      <c r="M67" s="214">
        <v>22</v>
      </c>
      <c r="N67" s="212" t="s">
        <v>174</v>
      </c>
      <c r="O67" s="224" t="s">
        <v>266</v>
      </c>
      <c r="P67" s="218">
        <v>25</v>
      </c>
      <c r="Q67" s="218">
        <v>24</v>
      </c>
      <c r="R67" s="218">
        <v>26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3" t="s">
        <v>66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22LA UNION</v>
      </c>
      <c r="M68" s="214">
        <v>22</v>
      </c>
      <c r="N68" s="212" t="s">
        <v>262</v>
      </c>
      <c r="O68" s="224" t="s">
        <v>266</v>
      </c>
      <c r="P68" s="218">
        <v>25</v>
      </c>
      <c r="Q68" s="218">
        <v>24</v>
      </c>
      <c r="R68" s="218">
        <v>26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43" t="s">
        <v>66</v>
      </c>
      <c r="E69" s="218">
        <v>15.666666666666666</v>
      </c>
      <c r="F69" s="218">
        <v>15</v>
      </c>
      <c r="G69" s="218">
        <v>16</v>
      </c>
      <c r="H69" s="218"/>
      <c r="I69" s="218"/>
      <c r="J69" s="218"/>
      <c r="K69" s="55"/>
      <c r="L69" s="56" t="str">
        <f t="shared" si="0"/>
        <v>22SANTA TECLA</v>
      </c>
      <c r="M69" s="213">
        <v>22</v>
      </c>
      <c r="N69" s="212" t="s">
        <v>184</v>
      </c>
      <c r="O69" s="224" t="s">
        <v>266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25CHALATENANGO</v>
      </c>
      <c r="B70" s="214">
        <v>25</v>
      </c>
      <c r="C70" s="212" t="s">
        <v>177</v>
      </c>
      <c r="D70" s="243" t="s">
        <v>66</v>
      </c>
      <c r="E70" s="218">
        <v>14</v>
      </c>
      <c r="F70" s="218">
        <v>14</v>
      </c>
      <c r="G70" s="218">
        <v>14</v>
      </c>
      <c r="H70" s="218"/>
      <c r="I70" s="218"/>
      <c r="J70" s="218"/>
      <c r="K70" s="55"/>
      <c r="L70" s="56" t="str">
        <f t="shared" si="0"/>
        <v>23TIENDONA</v>
      </c>
      <c r="M70" s="213">
        <v>23</v>
      </c>
      <c r="N70" s="212" t="s">
        <v>191</v>
      </c>
      <c r="O70" s="224" t="s">
        <v>64</v>
      </c>
      <c r="P70" s="218">
        <v>11</v>
      </c>
      <c r="Q70" s="218">
        <v>11</v>
      </c>
      <c r="R70" s="218">
        <v>11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25COJUTEPEQUE</v>
      </c>
      <c r="B71" s="213">
        <v>25</v>
      </c>
      <c r="C71" s="212" t="s">
        <v>180</v>
      </c>
      <c r="D71" s="243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24" t="s">
        <v>65</v>
      </c>
      <c r="P71" s="218">
        <v>26.4</v>
      </c>
      <c r="Q71" s="218">
        <v>25</v>
      </c>
      <c r="R71" s="218">
        <v>28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3" t="s">
        <v>67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24SANTA ANA</v>
      </c>
      <c r="M72" s="214">
        <v>24</v>
      </c>
      <c r="N72" s="212" t="s">
        <v>173</v>
      </c>
      <c r="O72" s="224" t="s">
        <v>65</v>
      </c>
      <c r="P72" s="218">
        <v>28</v>
      </c>
      <c r="Q72" s="218">
        <v>28</v>
      </c>
      <c r="R72" s="218">
        <v>28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43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24LA UNION</v>
      </c>
      <c r="M73" s="214">
        <v>24</v>
      </c>
      <c r="N73" s="212" t="s">
        <v>262</v>
      </c>
      <c r="O73" s="224" t="s">
        <v>65</v>
      </c>
      <c r="P73" s="218">
        <v>28</v>
      </c>
      <c r="Q73" s="218">
        <v>26</v>
      </c>
      <c r="R73" s="218">
        <v>30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26CHALATENANGO</v>
      </c>
      <c r="B74" s="214">
        <v>26</v>
      </c>
      <c r="C74" s="212" t="s">
        <v>177</v>
      </c>
      <c r="D74" s="243" t="s">
        <v>67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24SANTA TECLA</v>
      </c>
      <c r="M74" s="213">
        <v>24</v>
      </c>
      <c r="N74" s="212" t="s">
        <v>184</v>
      </c>
      <c r="O74" s="224" t="s">
        <v>65</v>
      </c>
      <c r="P74" s="218">
        <v>35.5</v>
      </c>
      <c r="Q74" s="218">
        <v>35</v>
      </c>
      <c r="R74" s="218">
        <v>36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26COJUTEPEQUE</v>
      </c>
      <c r="B75" s="213">
        <v>26</v>
      </c>
      <c r="C75" s="212" t="s">
        <v>180</v>
      </c>
      <c r="D75" s="243" t="s">
        <v>67</v>
      </c>
      <c r="E75" s="218">
        <v>15</v>
      </c>
      <c r="F75" s="218">
        <v>15</v>
      </c>
      <c r="G75" s="218">
        <v>15</v>
      </c>
      <c r="H75" s="218"/>
      <c r="I75" s="218"/>
      <c r="J75" s="218"/>
      <c r="K75" s="55"/>
      <c r="L75" s="56" t="str">
        <f t="shared" si="6"/>
        <v>25TIENDONA</v>
      </c>
      <c r="M75" s="214">
        <v>25</v>
      </c>
      <c r="N75" s="212" t="s">
        <v>191</v>
      </c>
      <c r="O75" s="224" t="s">
        <v>66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3" t="s">
        <v>68</v>
      </c>
      <c r="E76" s="218">
        <v>13.857142857142858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25SANTA ANA</v>
      </c>
      <c r="M76" s="214">
        <v>25</v>
      </c>
      <c r="N76" s="212" t="s">
        <v>173</v>
      </c>
      <c r="O76" s="224" t="s">
        <v>66</v>
      </c>
      <c r="P76" s="218">
        <v>12.333333333333334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43" t="s">
        <v>68</v>
      </c>
      <c r="E77" s="218">
        <v>12.5</v>
      </c>
      <c r="F77" s="218">
        <v>12</v>
      </c>
      <c r="G77" s="218">
        <v>14</v>
      </c>
      <c r="H77" s="218"/>
      <c r="I77" s="218"/>
      <c r="J77" s="218"/>
      <c r="K77" s="55"/>
      <c r="L77" s="56" t="str">
        <f t="shared" si="6"/>
        <v>25SAN VICENTE</v>
      </c>
      <c r="M77" s="214">
        <v>25</v>
      </c>
      <c r="N77" s="212" t="s">
        <v>174</v>
      </c>
      <c r="O77" s="224" t="s">
        <v>66</v>
      </c>
      <c r="P77" s="218">
        <v>14.5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27CHALATENANGO</v>
      </c>
      <c r="B78" s="214">
        <v>27</v>
      </c>
      <c r="C78" s="212" t="s">
        <v>177</v>
      </c>
      <c r="D78" s="243" t="s">
        <v>68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25LA UNION</v>
      </c>
      <c r="M78" s="214">
        <v>25</v>
      </c>
      <c r="N78" s="212" t="s">
        <v>262</v>
      </c>
      <c r="O78" s="224" t="s">
        <v>66</v>
      </c>
      <c r="P78" s="218">
        <v>17.666666666666668</v>
      </c>
      <c r="Q78" s="218">
        <v>17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27COJUTEPEQUE</v>
      </c>
      <c r="B79" s="213">
        <v>27</v>
      </c>
      <c r="C79" s="212" t="s">
        <v>180</v>
      </c>
      <c r="D79" s="243" t="s">
        <v>68</v>
      </c>
      <c r="E79" s="218">
        <v>17</v>
      </c>
      <c r="F79" s="218">
        <v>17</v>
      </c>
      <c r="G79" s="218">
        <v>17</v>
      </c>
      <c r="H79" s="218"/>
      <c r="I79" s="218"/>
      <c r="J79" s="218"/>
      <c r="K79" s="55"/>
      <c r="L79" s="56" t="str">
        <f t="shared" si="6"/>
        <v>25SANTA TECLA</v>
      </c>
      <c r="M79" s="213">
        <v>25</v>
      </c>
      <c r="N79" s="212" t="s">
        <v>184</v>
      </c>
      <c r="O79" s="224" t="s">
        <v>66</v>
      </c>
      <c r="P79" s="218">
        <v>15.5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3" t="s">
        <v>69</v>
      </c>
      <c r="E80" s="218">
        <v>29</v>
      </c>
      <c r="F80" s="218">
        <v>28</v>
      </c>
      <c r="G80" s="218">
        <v>30</v>
      </c>
      <c r="H80" s="218"/>
      <c r="I80" s="218"/>
      <c r="J80" s="218"/>
      <c r="K80" s="55"/>
      <c r="L80" s="56" t="str">
        <f t="shared" si="6"/>
        <v>26TIENDONA</v>
      </c>
      <c r="M80" s="214">
        <v>26</v>
      </c>
      <c r="N80" s="212" t="s">
        <v>191</v>
      </c>
      <c r="O80" s="224" t="s">
        <v>67</v>
      </c>
      <c r="P80" s="218">
        <v>13.857142857142858</v>
      </c>
      <c r="Q80" s="218">
        <v>13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3" t="s">
        <v>70</v>
      </c>
      <c r="E81" s="218">
        <v>20.666666666666668</v>
      </c>
      <c r="F81" s="218">
        <v>20</v>
      </c>
      <c r="G81" s="218">
        <v>22</v>
      </c>
      <c r="H81" s="218"/>
      <c r="I81" s="218"/>
      <c r="J81" s="218"/>
      <c r="K81" s="55"/>
      <c r="L81" s="56" t="str">
        <f t="shared" si="6"/>
        <v>26SANTA ANA</v>
      </c>
      <c r="M81" s="214">
        <v>26</v>
      </c>
      <c r="N81" s="212" t="s">
        <v>173</v>
      </c>
      <c r="O81" s="224" t="s">
        <v>67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29SAN MIGUEL</v>
      </c>
      <c r="B82" s="214">
        <v>29</v>
      </c>
      <c r="C82" s="212" t="s">
        <v>175</v>
      </c>
      <c r="D82" s="243" t="s">
        <v>70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26LA UNION</v>
      </c>
      <c r="M82" s="213">
        <v>26</v>
      </c>
      <c r="N82" s="212" t="s">
        <v>262</v>
      </c>
      <c r="O82" s="224" t="s">
        <v>67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29COJUTEPEQUE</v>
      </c>
      <c r="B83" s="213">
        <v>29</v>
      </c>
      <c r="C83" s="212" t="s">
        <v>180</v>
      </c>
      <c r="D83" s="243" t="s">
        <v>70</v>
      </c>
      <c r="E83" s="218">
        <v>15</v>
      </c>
      <c r="F83" s="218">
        <v>15</v>
      </c>
      <c r="G83" s="218">
        <v>15</v>
      </c>
      <c r="H83" s="218"/>
      <c r="I83" s="218"/>
      <c r="J83" s="218"/>
      <c r="K83" s="55"/>
      <c r="L83" s="56" t="str">
        <f t="shared" si="6"/>
        <v>27TIENDONA</v>
      </c>
      <c r="M83" s="214">
        <v>27</v>
      </c>
      <c r="N83" s="212" t="s">
        <v>191</v>
      </c>
      <c r="O83" s="224" t="s">
        <v>68</v>
      </c>
      <c r="P83" s="218">
        <v>13.625</v>
      </c>
      <c r="Q83" s="218">
        <v>13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43" t="s">
        <v>70</v>
      </c>
      <c r="E84" s="218">
        <v>50</v>
      </c>
      <c r="F84" s="218">
        <v>50</v>
      </c>
      <c r="G84" s="218">
        <v>50</v>
      </c>
      <c r="H84" s="218"/>
      <c r="I84" s="218"/>
      <c r="J84" s="218"/>
      <c r="K84" s="55"/>
      <c r="L84" s="56" t="str">
        <f t="shared" si="6"/>
        <v>27SANTA ANA</v>
      </c>
      <c r="M84" s="214">
        <v>27</v>
      </c>
      <c r="N84" s="212" t="s">
        <v>173</v>
      </c>
      <c r="O84" s="224" t="s">
        <v>68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30SAN MIGUEL</v>
      </c>
      <c r="B85" s="213">
        <v>30</v>
      </c>
      <c r="C85" s="212" t="s">
        <v>175</v>
      </c>
      <c r="D85" s="243" t="s">
        <v>70</v>
      </c>
      <c r="E85" s="218">
        <v>32</v>
      </c>
      <c r="F85" s="218">
        <v>32</v>
      </c>
      <c r="G85" s="218">
        <v>32</v>
      </c>
      <c r="H85" s="218"/>
      <c r="I85" s="218"/>
      <c r="J85" s="218"/>
      <c r="K85" s="55"/>
      <c r="L85" s="56" t="str">
        <f t="shared" si="6"/>
        <v>27SAN VICENTE</v>
      </c>
      <c r="M85" s="214">
        <v>27</v>
      </c>
      <c r="N85" s="212" t="s">
        <v>174</v>
      </c>
      <c r="O85" s="224" t="s">
        <v>68</v>
      </c>
      <c r="P85" s="218">
        <v>15.5</v>
      </c>
      <c r="Q85" s="218">
        <v>15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3" t="s">
        <v>71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27LA UNION</v>
      </c>
      <c r="M86" s="213">
        <v>27</v>
      </c>
      <c r="N86" s="212" t="s">
        <v>262</v>
      </c>
      <c r="O86" s="224" t="s">
        <v>68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MIGUEL</v>
      </c>
      <c r="B87" s="214">
        <v>31</v>
      </c>
      <c r="C87" s="212" t="s">
        <v>175</v>
      </c>
      <c r="D87" s="243" t="s">
        <v>71</v>
      </c>
      <c r="E87" s="218">
        <v>12.5</v>
      </c>
      <c r="F87" s="218">
        <v>12</v>
      </c>
      <c r="G87" s="218">
        <v>14</v>
      </c>
      <c r="H87" s="218"/>
      <c r="I87" s="218"/>
      <c r="J87" s="218"/>
      <c r="K87" s="55"/>
      <c r="L87" s="56" t="str">
        <f t="shared" si="6"/>
        <v>28TIENDONA</v>
      </c>
      <c r="M87" s="213">
        <v>28</v>
      </c>
      <c r="N87" s="212" t="s">
        <v>191</v>
      </c>
      <c r="O87" s="224" t="s">
        <v>69</v>
      </c>
      <c r="P87" s="218">
        <v>29</v>
      </c>
      <c r="Q87" s="218">
        <v>28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31CHALATENANGO</v>
      </c>
      <c r="B88" s="214">
        <v>31</v>
      </c>
      <c r="C88" s="212" t="s">
        <v>177</v>
      </c>
      <c r="D88" s="243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29TIENDONA</v>
      </c>
      <c r="M88" s="213">
        <v>29</v>
      </c>
      <c r="N88" s="212" t="s">
        <v>191</v>
      </c>
      <c r="O88" s="224" t="s">
        <v>70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31COJUTEPEQUE</v>
      </c>
      <c r="B89" s="213">
        <v>31</v>
      </c>
      <c r="C89" s="212" t="s">
        <v>180</v>
      </c>
      <c r="D89" s="243" t="s">
        <v>71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30TIENDONA</v>
      </c>
      <c r="M89" s="213">
        <v>30</v>
      </c>
      <c r="N89" s="212" t="s">
        <v>191</v>
      </c>
      <c r="O89" s="224" t="s">
        <v>70</v>
      </c>
      <c r="P89" s="218">
        <v>50</v>
      </c>
      <c r="Q89" s="218">
        <v>50</v>
      </c>
      <c r="R89" s="218">
        <v>50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3" t="s">
        <v>72</v>
      </c>
      <c r="E90" s="218">
        <v>13</v>
      </c>
      <c r="F90" s="218">
        <v>13</v>
      </c>
      <c r="G90" s="218">
        <v>13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24" t="s">
        <v>71</v>
      </c>
      <c r="P90" s="218">
        <v>15</v>
      </c>
      <c r="Q90" s="218">
        <v>15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3" t="s">
        <v>73</v>
      </c>
      <c r="E91" s="218">
        <v>21.5</v>
      </c>
      <c r="F91" s="218">
        <v>20</v>
      </c>
      <c r="G91" s="218">
        <v>22</v>
      </c>
      <c r="H91" s="218"/>
      <c r="I91" s="218"/>
      <c r="J91" s="218"/>
      <c r="K91" s="55"/>
      <c r="L91" s="56" t="str">
        <f t="shared" si="6"/>
        <v>31SAN VICENTE</v>
      </c>
      <c r="M91" s="214">
        <v>31</v>
      </c>
      <c r="N91" s="212" t="s">
        <v>174</v>
      </c>
      <c r="O91" s="224" t="s">
        <v>71</v>
      </c>
      <c r="P91" s="218">
        <v>16</v>
      </c>
      <c r="Q91" s="218">
        <v>16</v>
      </c>
      <c r="R91" s="218">
        <v>16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4">
        <v>33</v>
      </c>
      <c r="C92" s="212" t="s">
        <v>175</v>
      </c>
      <c r="D92" s="243" t="s">
        <v>73</v>
      </c>
      <c r="E92" s="218">
        <v>20</v>
      </c>
      <c r="F92" s="218">
        <v>20</v>
      </c>
      <c r="G92" s="218">
        <v>20</v>
      </c>
      <c r="H92" s="218"/>
      <c r="I92" s="218"/>
      <c r="J92" s="218"/>
      <c r="K92" s="55"/>
      <c r="L92" s="56" t="str">
        <f t="shared" si="6"/>
        <v>31LA UNION</v>
      </c>
      <c r="M92" s="213">
        <v>31</v>
      </c>
      <c r="N92" s="212" t="s">
        <v>262</v>
      </c>
      <c r="O92" s="224" t="s">
        <v>71</v>
      </c>
      <c r="P92" s="218">
        <v>16.666666666666668</v>
      </c>
      <c r="Q92" s="218">
        <v>16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33CHALATENANGO</v>
      </c>
      <c r="B93" s="213">
        <v>33</v>
      </c>
      <c r="C93" s="212" t="s">
        <v>177</v>
      </c>
      <c r="D93" s="243" t="s">
        <v>73</v>
      </c>
      <c r="E93" s="218">
        <v>25</v>
      </c>
      <c r="F93" s="218">
        <v>25</v>
      </c>
      <c r="G93" s="218">
        <v>25</v>
      </c>
      <c r="H93" s="218"/>
      <c r="I93" s="218"/>
      <c r="J93" s="218"/>
      <c r="K93" s="55"/>
      <c r="L93" s="56" t="str">
        <f t="shared" si="6"/>
        <v>32TIENDONA</v>
      </c>
      <c r="M93" s="213">
        <v>32</v>
      </c>
      <c r="N93" s="212" t="s">
        <v>191</v>
      </c>
      <c r="O93" s="224" t="s">
        <v>72</v>
      </c>
      <c r="P93" s="218">
        <v>13</v>
      </c>
      <c r="Q93" s="218">
        <v>13</v>
      </c>
      <c r="R93" s="218">
        <v>13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34TIENDONA</v>
      </c>
      <c r="B94" s="214">
        <v>34</v>
      </c>
      <c r="C94" s="212" t="s">
        <v>191</v>
      </c>
      <c r="D94" s="243" t="s">
        <v>74</v>
      </c>
      <c r="E94" s="218">
        <v>8.375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4" t="s">
        <v>73</v>
      </c>
      <c r="P94" s="218">
        <v>21.333333333333332</v>
      </c>
      <c r="Q94" s="218">
        <v>20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34SAN MIGUEL</v>
      </c>
      <c r="B95" s="214">
        <v>34</v>
      </c>
      <c r="C95" s="212" t="s">
        <v>175</v>
      </c>
      <c r="D95" s="243" t="s">
        <v>74</v>
      </c>
      <c r="E95" s="218">
        <v>10.333333333333334</v>
      </c>
      <c r="F95" s="218">
        <v>9</v>
      </c>
      <c r="G95" s="218">
        <v>12</v>
      </c>
      <c r="H95" s="218"/>
      <c r="I95" s="218"/>
      <c r="J95" s="218"/>
      <c r="K95" s="55"/>
      <c r="L95" s="56" t="str">
        <f t="shared" si="6"/>
        <v>33SANTA ANA</v>
      </c>
      <c r="M95" s="214">
        <v>33</v>
      </c>
      <c r="N95" s="212" t="s">
        <v>173</v>
      </c>
      <c r="O95" s="224" t="s">
        <v>73</v>
      </c>
      <c r="P95" s="218">
        <v>23</v>
      </c>
      <c r="Q95" s="218">
        <v>22</v>
      </c>
      <c r="R95" s="218">
        <v>24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34CHALATENANGO</v>
      </c>
      <c r="B96" s="214">
        <v>34</v>
      </c>
      <c r="C96" s="212" t="s">
        <v>177</v>
      </c>
      <c r="D96" s="243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33LA UNION</v>
      </c>
      <c r="M96" s="213">
        <v>33</v>
      </c>
      <c r="N96" s="212" t="s">
        <v>262</v>
      </c>
      <c r="O96" s="224" t="s">
        <v>73</v>
      </c>
      <c r="P96" s="218">
        <v>24.5</v>
      </c>
      <c r="Q96" s="218">
        <v>24</v>
      </c>
      <c r="R96" s="218">
        <v>25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34COJUTEPEQUE</v>
      </c>
      <c r="B97" s="213">
        <v>34</v>
      </c>
      <c r="C97" s="212" t="s">
        <v>180</v>
      </c>
      <c r="D97" s="243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24" t="s">
        <v>74</v>
      </c>
      <c r="P97" s="218">
        <v>8.375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35SAN MIGUEL</v>
      </c>
      <c r="B98" s="213">
        <v>35</v>
      </c>
      <c r="C98" s="212" t="s">
        <v>175</v>
      </c>
      <c r="D98" s="243" t="s">
        <v>299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34SANTA ANA</v>
      </c>
      <c r="M98" s="214">
        <v>34</v>
      </c>
      <c r="N98" s="212" t="s">
        <v>173</v>
      </c>
      <c r="O98" s="224" t="s">
        <v>74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3" t="s">
        <v>139</v>
      </c>
      <c r="E99" s="218">
        <v>90</v>
      </c>
      <c r="F99" s="218">
        <v>90</v>
      </c>
      <c r="G99" s="218">
        <v>90</v>
      </c>
      <c r="H99" s="218"/>
      <c r="I99" s="218"/>
      <c r="J99" s="218"/>
      <c r="K99" s="55"/>
      <c r="L99" s="56" t="str">
        <f t="shared" si="6"/>
        <v>34SAN VICENTE</v>
      </c>
      <c r="M99" s="214">
        <v>34</v>
      </c>
      <c r="N99" s="212" t="s">
        <v>174</v>
      </c>
      <c r="O99" s="224" t="s">
        <v>74</v>
      </c>
      <c r="P99" s="218">
        <v>10</v>
      </c>
      <c r="Q99" s="218">
        <v>9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3" t="s">
        <v>75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34LA UNION</v>
      </c>
      <c r="M100" s="213">
        <v>34</v>
      </c>
      <c r="N100" s="212" t="s">
        <v>262</v>
      </c>
      <c r="O100" s="224" t="s">
        <v>74</v>
      </c>
      <c r="P100" s="218">
        <v>11.666666666666666</v>
      </c>
      <c r="Q100" s="218">
        <v>11</v>
      </c>
      <c r="R100" s="218">
        <v>13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37SAN MIGUEL</v>
      </c>
      <c r="B101" s="214">
        <v>37</v>
      </c>
      <c r="C101" s="212" t="s">
        <v>175</v>
      </c>
      <c r="D101" s="243" t="s">
        <v>75</v>
      </c>
      <c r="E101" s="218">
        <v>85</v>
      </c>
      <c r="F101" s="218">
        <v>85</v>
      </c>
      <c r="G101" s="218">
        <v>85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24" t="s">
        <v>139</v>
      </c>
      <c r="P101" s="218">
        <v>90</v>
      </c>
      <c r="Q101" s="218">
        <v>90</v>
      </c>
      <c r="R101" s="218">
        <v>90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37COJUTEPEQUE</v>
      </c>
      <c r="B102" s="213">
        <v>37</v>
      </c>
      <c r="C102" s="212" t="s">
        <v>180</v>
      </c>
      <c r="D102" s="243" t="s">
        <v>75</v>
      </c>
      <c r="E102" s="218">
        <v>50</v>
      </c>
      <c r="F102" s="218">
        <v>50</v>
      </c>
      <c r="G102" s="218">
        <v>50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24" t="s">
        <v>75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43" t="s">
        <v>76</v>
      </c>
      <c r="E103" s="218">
        <v>40</v>
      </c>
      <c r="F103" s="218">
        <v>40</v>
      </c>
      <c r="G103" s="218">
        <v>40</v>
      </c>
      <c r="H103" s="218"/>
      <c r="I103" s="218"/>
      <c r="J103" s="218"/>
      <c r="K103" s="55"/>
      <c r="L103" s="56" t="str">
        <f t="shared" si="6"/>
        <v>37LA UNION</v>
      </c>
      <c r="M103" s="213">
        <v>37</v>
      </c>
      <c r="N103" s="212" t="s">
        <v>262</v>
      </c>
      <c r="O103" s="224" t="s">
        <v>75</v>
      </c>
      <c r="P103" s="218">
        <v>170</v>
      </c>
      <c r="Q103" s="218">
        <v>160</v>
      </c>
      <c r="R103" s="218">
        <v>175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38SAN MIGUEL</v>
      </c>
      <c r="B104" s="214">
        <v>38</v>
      </c>
      <c r="C104" s="212" t="s">
        <v>175</v>
      </c>
      <c r="D104" s="243" t="s">
        <v>76</v>
      </c>
      <c r="E104" s="218">
        <v>55</v>
      </c>
      <c r="F104" s="218">
        <v>50</v>
      </c>
      <c r="G104" s="218">
        <v>60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4" t="s">
        <v>76</v>
      </c>
      <c r="P104" s="218">
        <v>40</v>
      </c>
      <c r="Q104" s="218">
        <v>40</v>
      </c>
      <c r="R104" s="218">
        <v>40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38COJUTEPEQUE</v>
      </c>
      <c r="B105" s="213">
        <v>38</v>
      </c>
      <c r="C105" s="212" t="s">
        <v>180</v>
      </c>
      <c r="D105" s="243" t="s">
        <v>76</v>
      </c>
      <c r="E105" s="218">
        <v>35</v>
      </c>
      <c r="F105" s="218">
        <v>35</v>
      </c>
      <c r="G105" s="218">
        <v>35</v>
      </c>
      <c r="H105" s="218"/>
      <c r="I105" s="218"/>
      <c r="J105" s="218"/>
      <c r="K105" s="55"/>
      <c r="L105" s="56" t="str">
        <f t="shared" si="6"/>
        <v>38LA UNION</v>
      </c>
      <c r="M105" s="213">
        <v>38</v>
      </c>
      <c r="N105" s="212" t="s">
        <v>262</v>
      </c>
      <c r="O105" s="224" t="s">
        <v>76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3">
        <v>39</v>
      </c>
      <c r="C106" s="212" t="s">
        <v>191</v>
      </c>
      <c r="D106" s="243" t="s">
        <v>77</v>
      </c>
      <c r="E106" s="218">
        <v>28</v>
      </c>
      <c r="F106" s="218">
        <v>28</v>
      </c>
      <c r="G106" s="218">
        <v>28</v>
      </c>
      <c r="H106" s="218"/>
      <c r="I106" s="218"/>
      <c r="J106" s="218"/>
      <c r="K106" s="55"/>
      <c r="L106" s="56" t="str">
        <f t="shared" si="6"/>
        <v>39TIENDONA</v>
      </c>
      <c r="M106" s="213">
        <v>39</v>
      </c>
      <c r="N106" s="212" t="s">
        <v>191</v>
      </c>
      <c r="O106" s="224" t="s">
        <v>77</v>
      </c>
      <c r="P106" s="218">
        <v>28</v>
      </c>
      <c r="Q106" s="218">
        <v>28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43" t="s">
        <v>78</v>
      </c>
      <c r="E107" s="218">
        <v>35.5</v>
      </c>
      <c r="F107" s="218">
        <v>34</v>
      </c>
      <c r="G107" s="218">
        <v>36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4" t="s">
        <v>78</v>
      </c>
      <c r="P107" s="218">
        <v>35.25</v>
      </c>
      <c r="Q107" s="218">
        <v>34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 MIGUEL</v>
      </c>
      <c r="B108" s="214">
        <v>40</v>
      </c>
      <c r="C108" s="212" t="s">
        <v>175</v>
      </c>
      <c r="D108" s="243" t="s">
        <v>78</v>
      </c>
      <c r="E108" s="218">
        <v>34.25</v>
      </c>
      <c r="F108" s="218">
        <v>34</v>
      </c>
      <c r="G108" s="218">
        <v>35</v>
      </c>
      <c r="H108" s="218"/>
      <c r="I108" s="218"/>
      <c r="J108" s="218"/>
      <c r="K108" s="55"/>
      <c r="L108" s="56" t="str">
        <f t="shared" si="6"/>
        <v>40SANTA ANA</v>
      </c>
      <c r="M108" s="214">
        <v>40</v>
      </c>
      <c r="N108" s="212" t="s">
        <v>173</v>
      </c>
      <c r="O108" s="224" t="s">
        <v>78</v>
      </c>
      <c r="P108" s="218">
        <v>33</v>
      </c>
      <c r="Q108" s="218">
        <v>32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40CHALATENANGO</v>
      </c>
      <c r="B109" s="214">
        <v>40</v>
      </c>
      <c r="C109" s="212" t="s">
        <v>177</v>
      </c>
      <c r="D109" s="243" t="s">
        <v>78</v>
      </c>
      <c r="E109" s="218">
        <v>40</v>
      </c>
      <c r="F109" s="218">
        <v>40</v>
      </c>
      <c r="G109" s="218">
        <v>40</v>
      </c>
      <c r="H109" s="218"/>
      <c r="I109" s="218"/>
      <c r="J109" s="218"/>
      <c r="K109" s="55"/>
      <c r="L109" s="56" t="str">
        <f t="shared" si="6"/>
        <v>40SAN VICENTE</v>
      </c>
      <c r="M109" s="214">
        <v>40</v>
      </c>
      <c r="N109" s="212" t="s">
        <v>174</v>
      </c>
      <c r="O109" s="224" t="s">
        <v>78</v>
      </c>
      <c r="P109" s="218">
        <v>36</v>
      </c>
      <c r="Q109" s="218">
        <v>36</v>
      </c>
      <c r="R109" s="218">
        <v>36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40COJUTEPEQUE</v>
      </c>
      <c r="B110" s="213">
        <v>40</v>
      </c>
      <c r="C110" s="212" t="s">
        <v>180</v>
      </c>
      <c r="D110" s="243" t="s">
        <v>78</v>
      </c>
      <c r="E110" s="218">
        <v>38</v>
      </c>
      <c r="F110" s="218">
        <v>38</v>
      </c>
      <c r="G110" s="218">
        <v>38</v>
      </c>
      <c r="H110" s="218"/>
      <c r="I110" s="218"/>
      <c r="J110" s="218"/>
      <c r="K110" s="55"/>
      <c r="L110" s="56" t="str">
        <f t="shared" si="6"/>
        <v>40LA UNION</v>
      </c>
      <c r="M110" s="214">
        <v>40</v>
      </c>
      <c r="N110" s="212" t="s">
        <v>262</v>
      </c>
      <c r="O110" s="224" t="s">
        <v>78</v>
      </c>
      <c r="P110" s="218">
        <v>39.333333333333336</v>
      </c>
      <c r="Q110" s="218">
        <v>38</v>
      </c>
      <c r="R110" s="218">
        <v>40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41TIENDONA</v>
      </c>
      <c r="B111" s="213">
        <v>41</v>
      </c>
      <c r="C111" s="212" t="s">
        <v>191</v>
      </c>
      <c r="D111" s="243" t="s">
        <v>79</v>
      </c>
      <c r="E111" s="218">
        <v>33.5</v>
      </c>
      <c r="F111" s="218">
        <v>32</v>
      </c>
      <c r="G111" s="218">
        <v>34</v>
      </c>
      <c r="H111" s="218"/>
      <c r="I111" s="218"/>
      <c r="J111" s="218"/>
      <c r="K111" s="55"/>
      <c r="L111" s="56" t="str">
        <f t="shared" si="6"/>
        <v>40SANTA TECLA</v>
      </c>
      <c r="M111" s="213">
        <v>40</v>
      </c>
      <c r="N111" s="212" t="s">
        <v>184</v>
      </c>
      <c r="O111" s="224" t="s">
        <v>78</v>
      </c>
      <c r="P111" s="218">
        <v>36.5</v>
      </c>
      <c r="Q111" s="218">
        <v>36</v>
      </c>
      <c r="R111" s="218">
        <v>37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43" t="s">
        <v>80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41TIENDONA</v>
      </c>
      <c r="M112" s="213">
        <v>41</v>
      </c>
      <c r="N112" s="212" t="s">
        <v>191</v>
      </c>
      <c r="O112" s="224" t="s">
        <v>79</v>
      </c>
      <c r="P112" s="218">
        <v>33.25</v>
      </c>
      <c r="Q112" s="218">
        <v>32</v>
      </c>
      <c r="R112" s="218">
        <v>34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 MIGUEL</v>
      </c>
      <c r="B113" s="214">
        <v>42</v>
      </c>
      <c r="C113" s="212" t="s">
        <v>175</v>
      </c>
      <c r="D113" s="243" t="s">
        <v>80</v>
      </c>
      <c r="E113" s="218">
        <v>15.25</v>
      </c>
      <c r="F113" s="218">
        <v>14</v>
      </c>
      <c r="G113" s="218">
        <v>17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4" t="s">
        <v>80</v>
      </c>
      <c r="P113" s="218">
        <v>23</v>
      </c>
      <c r="Q113" s="218">
        <v>23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42COJUTEPEQUE</v>
      </c>
      <c r="B114" s="213">
        <v>42</v>
      </c>
      <c r="C114" s="212" t="s">
        <v>180</v>
      </c>
      <c r="D114" s="243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42SAN VICENTE</v>
      </c>
      <c r="M114" s="214">
        <v>42</v>
      </c>
      <c r="N114" s="212" t="s">
        <v>174</v>
      </c>
      <c r="O114" s="224" t="s">
        <v>80</v>
      </c>
      <c r="P114" s="218">
        <v>22.5</v>
      </c>
      <c r="Q114" s="218">
        <v>18</v>
      </c>
      <c r="R114" s="218">
        <v>27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43" t="s">
        <v>81</v>
      </c>
      <c r="E115" s="218">
        <v>20</v>
      </c>
      <c r="F115" s="218">
        <v>20</v>
      </c>
      <c r="G115" s="218">
        <v>20</v>
      </c>
      <c r="H115" s="218"/>
      <c r="I115" s="218"/>
      <c r="J115" s="218"/>
      <c r="K115" s="55"/>
      <c r="L115" s="56" t="str">
        <f t="shared" si="6"/>
        <v>42LA UNION</v>
      </c>
      <c r="M115" s="213">
        <v>42</v>
      </c>
      <c r="N115" s="212" t="s">
        <v>262</v>
      </c>
      <c r="O115" s="224" t="s">
        <v>80</v>
      </c>
      <c r="P115" s="218">
        <v>16.333333333333332</v>
      </c>
      <c r="Q115" s="218">
        <v>15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43" t="s">
        <v>82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43TIENDONA</v>
      </c>
      <c r="M116" s="213">
        <v>43</v>
      </c>
      <c r="N116" s="212" t="s">
        <v>191</v>
      </c>
      <c r="O116" s="224" t="s">
        <v>81</v>
      </c>
      <c r="P116" s="218">
        <v>21</v>
      </c>
      <c r="Q116" s="218">
        <v>21</v>
      </c>
      <c r="R116" s="218">
        <v>21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44CHALATENANGO</v>
      </c>
      <c r="B117" s="213">
        <v>44</v>
      </c>
      <c r="C117" s="212" t="s">
        <v>177</v>
      </c>
      <c r="D117" s="243" t="s">
        <v>82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44TIENDONA</v>
      </c>
      <c r="M117" s="214">
        <v>44</v>
      </c>
      <c r="N117" s="212" t="s">
        <v>191</v>
      </c>
      <c r="O117" s="224" t="s">
        <v>82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43" t="s">
        <v>83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44SANTA ANA</v>
      </c>
      <c r="M118" s="213">
        <v>44</v>
      </c>
      <c r="N118" s="212" t="s">
        <v>173</v>
      </c>
      <c r="O118" s="224" t="s">
        <v>82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43" t="s">
        <v>83</v>
      </c>
      <c r="E119" s="218">
        <v>17.5</v>
      </c>
      <c r="F119" s="218">
        <v>17</v>
      </c>
      <c r="G119" s="218">
        <v>18</v>
      </c>
      <c r="H119" s="218"/>
      <c r="I119" s="218"/>
      <c r="J119" s="218"/>
      <c r="K119" s="55"/>
      <c r="L119" s="56" t="str">
        <f t="shared" si="6"/>
        <v>45TIENDONA</v>
      </c>
      <c r="M119" s="214">
        <v>45</v>
      </c>
      <c r="N119" s="212" t="s">
        <v>191</v>
      </c>
      <c r="O119" s="224" t="s">
        <v>83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45CHALATENANGO</v>
      </c>
      <c r="B120" s="214">
        <v>45</v>
      </c>
      <c r="C120" s="212" t="s">
        <v>177</v>
      </c>
      <c r="D120" s="243" t="s">
        <v>83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45LA UNION</v>
      </c>
      <c r="M120" s="213">
        <v>45</v>
      </c>
      <c r="N120" s="212" t="s">
        <v>262</v>
      </c>
      <c r="O120" s="224" t="s">
        <v>83</v>
      </c>
      <c r="P120" s="218">
        <v>24.5</v>
      </c>
      <c r="Q120" s="218">
        <v>24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45COJUTEPEQUE</v>
      </c>
      <c r="B121" s="213">
        <v>45</v>
      </c>
      <c r="C121" s="212" t="s">
        <v>180</v>
      </c>
      <c r="D121" s="243" t="s">
        <v>83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24" t="s">
        <v>84</v>
      </c>
      <c r="P121" s="218">
        <v>7.4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43" t="s">
        <v>84</v>
      </c>
      <c r="E122" s="218">
        <v>7.25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46SAN VICENTE</v>
      </c>
      <c r="M122" s="214">
        <v>46</v>
      </c>
      <c r="N122" s="212" t="s">
        <v>174</v>
      </c>
      <c r="O122" s="224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4">
        <v>46</v>
      </c>
      <c r="C123" s="212" t="s">
        <v>175</v>
      </c>
      <c r="D123" s="243" t="s">
        <v>84</v>
      </c>
      <c r="E123" s="218">
        <v>8.25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46LA UNION</v>
      </c>
      <c r="M123" s="213">
        <v>46</v>
      </c>
      <c r="N123" s="212" t="s">
        <v>262</v>
      </c>
      <c r="O123" s="224" t="s">
        <v>84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46COJUTEPEQUE</v>
      </c>
      <c r="B124" s="213">
        <v>46</v>
      </c>
      <c r="C124" s="212" t="s">
        <v>180</v>
      </c>
      <c r="D124" s="243" t="s">
        <v>84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24" t="s">
        <v>85</v>
      </c>
      <c r="P124" s="218">
        <v>18</v>
      </c>
      <c r="Q124" s="218">
        <v>18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43" t="s">
        <v>85</v>
      </c>
      <c r="E125" s="218">
        <v>18.666666666666668</v>
      </c>
      <c r="F125" s="218">
        <v>18</v>
      </c>
      <c r="G125" s="218">
        <v>20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4" t="s">
        <v>86</v>
      </c>
      <c r="P125" s="218">
        <v>120</v>
      </c>
      <c r="Q125" s="218">
        <v>120</v>
      </c>
      <c r="R125" s="218">
        <v>120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43" t="s">
        <v>86</v>
      </c>
      <c r="E126" s="218">
        <v>120</v>
      </c>
      <c r="F126" s="218">
        <v>120</v>
      </c>
      <c r="G126" s="218">
        <v>120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24" t="s">
        <v>86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43" t="s">
        <v>86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49SANTA ANA</v>
      </c>
      <c r="M127" s="214">
        <v>49</v>
      </c>
      <c r="N127" s="212" t="s">
        <v>173</v>
      </c>
      <c r="O127" s="224" t="s">
        <v>86</v>
      </c>
      <c r="P127" s="218">
        <v>15</v>
      </c>
      <c r="Q127" s="218">
        <v>15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 MIGUEL</v>
      </c>
      <c r="B128" s="214">
        <v>49</v>
      </c>
      <c r="C128" s="212" t="s">
        <v>175</v>
      </c>
      <c r="D128" s="243" t="s">
        <v>86</v>
      </c>
      <c r="E128" s="218">
        <v>13.25</v>
      </c>
      <c r="F128" s="218">
        <v>12</v>
      </c>
      <c r="G128" s="218">
        <v>14</v>
      </c>
      <c r="H128" s="218"/>
      <c r="I128" s="218"/>
      <c r="J128" s="218"/>
      <c r="K128" s="55"/>
      <c r="L128" s="56" t="str">
        <f t="shared" si="6"/>
        <v>49SAN VICENTE</v>
      </c>
      <c r="M128" s="214">
        <v>49</v>
      </c>
      <c r="N128" s="212" t="s">
        <v>174</v>
      </c>
      <c r="O128" s="224" t="s">
        <v>86</v>
      </c>
      <c r="P128" s="218">
        <v>15.5</v>
      </c>
      <c r="Q128" s="218">
        <v>15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49CHALATENANGO</v>
      </c>
      <c r="B129" s="214">
        <v>49</v>
      </c>
      <c r="C129" s="212" t="s">
        <v>177</v>
      </c>
      <c r="D129" s="243" t="s">
        <v>86</v>
      </c>
      <c r="E129" s="218">
        <v>15</v>
      </c>
      <c r="F129" s="218">
        <v>15</v>
      </c>
      <c r="G129" s="218">
        <v>15</v>
      </c>
      <c r="H129" s="218"/>
      <c r="I129" s="218"/>
      <c r="J129" s="218"/>
      <c r="K129" s="55"/>
      <c r="L129" s="56" t="str">
        <f t="shared" si="6"/>
        <v>49LA UNION</v>
      </c>
      <c r="M129" s="213">
        <v>49</v>
      </c>
      <c r="N129" s="212" t="s">
        <v>262</v>
      </c>
      <c r="O129" s="224" t="s">
        <v>86</v>
      </c>
      <c r="P129" s="218">
        <v>15.5</v>
      </c>
      <c r="Q129" s="218">
        <v>15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49COJUTEPEQUE</v>
      </c>
      <c r="B130" s="213">
        <v>49</v>
      </c>
      <c r="C130" s="212" t="s">
        <v>180</v>
      </c>
      <c r="D130" s="243" t="s">
        <v>86</v>
      </c>
      <c r="E130" s="218">
        <v>17</v>
      </c>
      <c r="F130" s="218">
        <v>17</v>
      </c>
      <c r="G130" s="218">
        <v>17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4" t="s">
        <v>87</v>
      </c>
      <c r="P130" s="218">
        <v>80</v>
      </c>
      <c r="Q130" s="218">
        <v>80</v>
      </c>
      <c r="R130" s="218">
        <v>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43" t="s">
        <v>87</v>
      </c>
      <c r="E131" s="218">
        <v>80</v>
      </c>
      <c r="F131" s="218">
        <v>80</v>
      </c>
      <c r="G131" s="218">
        <v>80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24" t="s">
        <v>87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43" t="s">
        <v>87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24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43" t="s">
        <v>88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K133" s="55"/>
      <c r="L133" s="56" t="str">
        <f t="shared" si="6"/>
        <v>52SANTA ANA</v>
      </c>
      <c r="M133" s="214">
        <v>52</v>
      </c>
      <c r="N133" s="212" t="s">
        <v>173</v>
      </c>
      <c r="O133" s="224" t="s">
        <v>88</v>
      </c>
      <c r="P133" s="218">
        <v>140</v>
      </c>
      <c r="Q133" s="218">
        <v>140</v>
      </c>
      <c r="R133" s="218">
        <v>140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 MIGUEL</v>
      </c>
      <c r="B134" s="214">
        <v>52</v>
      </c>
      <c r="C134" s="212" t="s">
        <v>175</v>
      </c>
      <c r="D134" s="243" t="s">
        <v>88</v>
      </c>
      <c r="E134" s="218">
        <v>180</v>
      </c>
      <c r="F134" s="218">
        <v>175</v>
      </c>
      <c r="G134" s="218">
        <v>185</v>
      </c>
      <c r="H134" s="218"/>
      <c r="I134" s="218"/>
      <c r="J134" s="218"/>
      <c r="K134" s="55"/>
      <c r="L134" s="56" t="str">
        <f t="shared" si="6"/>
        <v>52SAN VICENTE</v>
      </c>
      <c r="M134" s="214">
        <v>52</v>
      </c>
      <c r="N134" s="212" t="s">
        <v>174</v>
      </c>
      <c r="O134" s="224" t="s">
        <v>88</v>
      </c>
      <c r="P134" s="218">
        <v>120</v>
      </c>
      <c r="Q134" s="218">
        <v>120</v>
      </c>
      <c r="R134" s="218">
        <v>120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52COJUTEPEQUE</v>
      </c>
      <c r="B135" s="213">
        <v>52</v>
      </c>
      <c r="C135" s="212" t="s">
        <v>180</v>
      </c>
      <c r="D135" s="243" t="s">
        <v>88</v>
      </c>
      <c r="E135" s="218">
        <v>160</v>
      </c>
      <c r="F135" s="218">
        <v>160</v>
      </c>
      <c r="G135" s="218">
        <v>160</v>
      </c>
      <c r="H135" s="218"/>
      <c r="I135" s="218"/>
      <c r="J135" s="218"/>
      <c r="K135" s="55"/>
      <c r="L135" s="56" t="str">
        <f t="shared" ref="L135:L198" si="9">+M135&amp;N135</f>
        <v>52LA UNION</v>
      </c>
      <c r="M135" s="213">
        <v>52</v>
      </c>
      <c r="N135" s="212" t="s">
        <v>262</v>
      </c>
      <c r="O135" s="224" t="s">
        <v>88</v>
      </c>
      <c r="P135" s="218">
        <v>250</v>
      </c>
      <c r="Q135" s="218">
        <v>250</v>
      </c>
      <c r="R135" s="218">
        <v>250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53TIENDONA</v>
      </c>
      <c r="B136" s="214">
        <v>53</v>
      </c>
      <c r="C136" s="212" t="s">
        <v>191</v>
      </c>
      <c r="D136" s="243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K136" s="55"/>
      <c r="L136" s="56" t="str">
        <f t="shared" si="9"/>
        <v>53TIENDONA</v>
      </c>
      <c r="M136" s="214">
        <v>53</v>
      </c>
      <c r="N136" s="212" t="s">
        <v>191</v>
      </c>
      <c r="O136" s="224" t="s">
        <v>89</v>
      </c>
      <c r="P136" s="218">
        <v>100</v>
      </c>
      <c r="Q136" s="218">
        <v>100</v>
      </c>
      <c r="R136" s="218">
        <v>100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 MIGUEL</v>
      </c>
      <c r="B137" s="213">
        <v>53</v>
      </c>
      <c r="C137" s="212" t="s">
        <v>175</v>
      </c>
      <c r="D137" s="243" t="s">
        <v>89</v>
      </c>
      <c r="E137" s="218">
        <v>125</v>
      </c>
      <c r="F137" s="218">
        <v>125</v>
      </c>
      <c r="G137" s="218">
        <v>125</v>
      </c>
      <c r="H137" s="218"/>
      <c r="I137" s="218"/>
      <c r="J137" s="218"/>
      <c r="K137" s="55"/>
      <c r="L137" s="56" t="str">
        <f t="shared" si="9"/>
        <v>53SAN VICENTE</v>
      </c>
      <c r="M137" s="214">
        <v>53</v>
      </c>
      <c r="N137" s="212" t="s">
        <v>174</v>
      </c>
      <c r="O137" s="224" t="s">
        <v>89</v>
      </c>
      <c r="P137" s="218">
        <v>80</v>
      </c>
      <c r="Q137" s="218">
        <v>80</v>
      </c>
      <c r="R137" s="218">
        <v>80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43" t="s">
        <v>90</v>
      </c>
      <c r="E138" s="218">
        <v>8.9166666666666661</v>
      </c>
      <c r="F138" s="218">
        <v>8</v>
      </c>
      <c r="G138" s="218">
        <v>10</v>
      </c>
      <c r="H138" s="218"/>
      <c r="I138" s="218"/>
      <c r="J138" s="218"/>
      <c r="K138" s="55"/>
      <c r="L138" s="56" t="str">
        <f t="shared" si="9"/>
        <v>53LA UNION</v>
      </c>
      <c r="M138" s="213">
        <v>53</v>
      </c>
      <c r="N138" s="212" t="s">
        <v>262</v>
      </c>
      <c r="O138" s="224" t="s">
        <v>89</v>
      </c>
      <c r="P138" s="218">
        <v>175</v>
      </c>
      <c r="Q138" s="218">
        <v>175</v>
      </c>
      <c r="R138" s="218">
        <v>175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54COJUTEPEQUE</v>
      </c>
      <c r="B139" s="213">
        <v>54</v>
      </c>
      <c r="C139" s="212" t="s">
        <v>180</v>
      </c>
      <c r="D139" s="243" t="s">
        <v>90</v>
      </c>
      <c r="E139" s="218">
        <v>15</v>
      </c>
      <c r="F139" s="218">
        <v>15</v>
      </c>
      <c r="G139" s="218">
        <v>15</v>
      </c>
      <c r="H139" s="218"/>
      <c r="I139" s="218"/>
      <c r="J139" s="218"/>
      <c r="K139" s="55"/>
      <c r="L139" s="56" t="str">
        <f t="shared" si="9"/>
        <v>54TIENDONA</v>
      </c>
      <c r="M139" s="213">
        <v>54</v>
      </c>
      <c r="N139" s="212" t="s">
        <v>191</v>
      </c>
      <c r="O139" s="224" t="s">
        <v>90</v>
      </c>
      <c r="P139" s="218">
        <v>9.1666666666666661</v>
      </c>
      <c r="Q139" s="218">
        <v>8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55SAN MIGUEL</v>
      </c>
      <c r="B140" s="213">
        <v>55</v>
      </c>
      <c r="C140" s="212" t="s">
        <v>175</v>
      </c>
      <c r="D140" s="243" t="s">
        <v>141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55LA UNION</v>
      </c>
      <c r="M140" s="213">
        <v>55</v>
      </c>
      <c r="N140" s="212" t="s">
        <v>262</v>
      </c>
      <c r="O140" s="224" t="s">
        <v>141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3" t="s">
        <v>91</v>
      </c>
      <c r="E141" s="218">
        <v>10.916666666666666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4" t="s">
        <v>91</v>
      </c>
      <c r="P141" s="218">
        <v>11.166666666666666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43" t="s">
        <v>91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K142" s="55"/>
      <c r="L142" s="56" t="str">
        <f t="shared" si="9"/>
        <v>56SANTA ANA</v>
      </c>
      <c r="M142" s="214">
        <v>56</v>
      </c>
      <c r="N142" s="212" t="s">
        <v>173</v>
      </c>
      <c r="O142" s="224" t="s">
        <v>91</v>
      </c>
      <c r="P142" s="218">
        <v>11.666666666666666</v>
      </c>
      <c r="Q142" s="218">
        <v>11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56CHALATENANGO</v>
      </c>
      <c r="B143" s="214">
        <v>56</v>
      </c>
      <c r="C143" s="212" t="s">
        <v>177</v>
      </c>
      <c r="D143" s="243" t="s">
        <v>91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K143" s="55"/>
      <c r="L143" s="56" t="str">
        <f t="shared" si="9"/>
        <v>56SAN VICENTE</v>
      </c>
      <c r="M143" s="214">
        <v>56</v>
      </c>
      <c r="N143" s="212" t="s">
        <v>174</v>
      </c>
      <c r="O143" s="224" t="s">
        <v>91</v>
      </c>
      <c r="P143" s="218">
        <v>13</v>
      </c>
      <c r="Q143" s="218">
        <v>12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56COJUTEPEQUE</v>
      </c>
      <c r="B144" s="213">
        <v>56</v>
      </c>
      <c r="C144" s="212" t="s">
        <v>180</v>
      </c>
      <c r="D144" s="243" t="s">
        <v>91</v>
      </c>
      <c r="E144" s="218">
        <v>17</v>
      </c>
      <c r="F144" s="218">
        <v>17</v>
      </c>
      <c r="G144" s="218">
        <v>17</v>
      </c>
      <c r="H144" s="218"/>
      <c r="I144" s="218"/>
      <c r="J144" s="218"/>
      <c r="K144" s="55"/>
      <c r="L144" s="56" t="str">
        <f t="shared" si="9"/>
        <v>56LA UNION</v>
      </c>
      <c r="M144" s="214">
        <v>56</v>
      </c>
      <c r="N144" s="212" t="s">
        <v>262</v>
      </c>
      <c r="O144" s="224" t="s">
        <v>91</v>
      </c>
      <c r="P144" s="218">
        <v>16.5</v>
      </c>
      <c r="Q144" s="218">
        <v>16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43" t="s">
        <v>92</v>
      </c>
      <c r="E145" s="218">
        <v>25</v>
      </c>
      <c r="F145" s="218">
        <v>25</v>
      </c>
      <c r="G145" s="218">
        <v>25</v>
      </c>
      <c r="H145" s="218"/>
      <c r="I145" s="218"/>
      <c r="J145" s="218"/>
      <c r="K145" s="55"/>
      <c r="L145" s="56" t="str">
        <f t="shared" si="9"/>
        <v>56SANTA TECLA</v>
      </c>
      <c r="M145" s="213">
        <v>56</v>
      </c>
      <c r="N145" s="212" t="s">
        <v>184</v>
      </c>
      <c r="O145" s="224" t="s">
        <v>91</v>
      </c>
      <c r="P145" s="218">
        <v>14.5</v>
      </c>
      <c r="Q145" s="218">
        <v>14</v>
      </c>
      <c r="R145" s="218">
        <v>15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43" t="s">
        <v>92</v>
      </c>
      <c r="E146" s="218">
        <v>21.5</v>
      </c>
      <c r="F146" s="218">
        <v>21</v>
      </c>
      <c r="G146" s="218">
        <v>22</v>
      </c>
      <c r="H146" s="218"/>
      <c r="I146" s="218"/>
      <c r="J146" s="218"/>
      <c r="K146" s="55"/>
      <c r="L146" s="56" t="str">
        <f t="shared" si="9"/>
        <v>57TIENDONA</v>
      </c>
      <c r="M146" s="214">
        <v>57</v>
      </c>
      <c r="N146" s="212" t="s">
        <v>191</v>
      </c>
      <c r="O146" s="224" t="s">
        <v>92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43" t="s">
        <v>93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57LA UNION</v>
      </c>
      <c r="M147" s="213">
        <v>57</v>
      </c>
      <c r="N147" s="212" t="s">
        <v>262</v>
      </c>
      <c r="O147" s="224" t="s">
        <v>92</v>
      </c>
      <c r="P147" s="218">
        <v>23</v>
      </c>
      <c r="Q147" s="218">
        <v>22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43" t="s">
        <v>93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58TIENDONA</v>
      </c>
      <c r="M148" s="214">
        <v>58</v>
      </c>
      <c r="N148" s="212" t="s">
        <v>191</v>
      </c>
      <c r="O148" s="224" t="s">
        <v>93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58CHALATENANGO</v>
      </c>
      <c r="B149" s="214">
        <v>58</v>
      </c>
      <c r="C149" s="212" t="s">
        <v>177</v>
      </c>
      <c r="D149" s="243" t="s">
        <v>93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58SANTA ANA</v>
      </c>
      <c r="M149" s="214">
        <v>58</v>
      </c>
      <c r="N149" s="212" t="s">
        <v>173</v>
      </c>
      <c r="O149" s="224" t="s">
        <v>93</v>
      </c>
      <c r="P149" s="218">
        <v>17</v>
      </c>
      <c r="Q149" s="218">
        <v>16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58COJUTEPEQUE</v>
      </c>
      <c r="B150" s="213">
        <v>58</v>
      </c>
      <c r="C150" s="212" t="s">
        <v>180</v>
      </c>
      <c r="D150" s="243" t="s">
        <v>93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58LA UNION</v>
      </c>
      <c r="M150" s="214">
        <v>58</v>
      </c>
      <c r="N150" s="212" t="s">
        <v>262</v>
      </c>
      <c r="O150" s="224" t="s">
        <v>93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43" t="s">
        <v>94</v>
      </c>
      <c r="E151" s="218">
        <v>7</v>
      </c>
      <c r="F151" s="218">
        <v>7</v>
      </c>
      <c r="G151" s="218">
        <v>7</v>
      </c>
      <c r="H151" s="218"/>
      <c r="I151" s="218"/>
      <c r="J151" s="218"/>
      <c r="K151" s="55"/>
      <c r="L151" s="56" t="str">
        <f t="shared" si="9"/>
        <v>58SANTA TECLA</v>
      </c>
      <c r="M151" s="213">
        <v>58</v>
      </c>
      <c r="N151" s="212" t="s">
        <v>184</v>
      </c>
      <c r="O151" s="224" t="s">
        <v>93</v>
      </c>
      <c r="P151" s="218">
        <v>16.5</v>
      </c>
      <c r="Q151" s="218">
        <v>16</v>
      </c>
      <c r="R151" s="218">
        <v>17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MIGUEL</v>
      </c>
      <c r="B152" s="214">
        <v>59</v>
      </c>
      <c r="C152" s="212" t="s">
        <v>175</v>
      </c>
      <c r="D152" s="243" t="s">
        <v>94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24" t="s">
        <v>94</v>
      </c>
      <c r="P152" s="218">
        <v>7</v>
      </c>
      <c r="Q152" s="218">
        <v>7</v>
      </c>
      <c r="R152" s="218">
        <v>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59COJUTEPEQUE</v>
      </c>
      <c r="B153" s="213">
        <v>59</v>
      </c>
      <c r="C153" s="212" t="s">
        <v>180</v>
      </c>
      <c r="D153" s="243" t="s">
        <v>94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59SAN VICENTE</v>
      </c>
      <c r="M153" s="214">
        <v>59</v>
      </c>
      <c r="N153" s="212" t="s">
        <v>174</v>
      </c>
      <c r="O153" s="224" t="s">
        <v>94</v>
      </c>
      <c r="P153" s="218">
        <v>11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4">
        <v>62</v>
      </c>
      <c r="C154" s="212" t="s">
        <v>191</v>
      </c>
      <c r="D154" s="243" t="s">
        <v>96</v>
      </c>
      <c r="E154" s="218">
        <v>30.4</v>
      </c>
      <c r="F154" s="218">
        <v>30</v>
      </c>
      <c r="G154" s="218">
        <v>31</v>
      </c>
      <c r="H154" s="218"/>
      <c r="I154" s="218"/>
      <c r="J154" s="218"/>
      <c r="K154" s="55"/>
      <c r="L154" s="56" t="str">
        <f t="shared" si="9"/>
        <v>59LA UNION</v>
      </c>
      <c r="M154" s="214">
        <v>59</v>
      </c>
      <c r="N154" s="212" t="s">
        <v>262</v>
      </c>
      <c r="O154" s="224" t="s">
        <v>94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62SAN MIGUEL</v>
      </c>
      <c r="B155" s="214">
        <v>62</v>
      </c>
      <c r="C155" s="212" t="s">
        <v>175</v>
      </c>
      <c r="D155" s="243" t="s">
        <v>96</v>
      </c>
      <c r="E155" s="218">
        <v>32</v>
      </c>
      <c r="F155" s="218">
        <v>32</v>
      </c>
      <c r="G155" s="218">
        <v>32</v>
      </c>
      <c r="H155" s="218"/>
      <c r="I155" s="218"/>
      <c r="J155" s="218"/>
      <c r="K155" s="55"/>
      <c r="L155" s="56" t="str">
        <f t="shared" si="9"/>
        <v>59SANTA TECLA</v>
      </c>
      <c r="M155" s="213">
        <v>59</v>
      </c>
      <c r="N155" s="212" t="s">
        <v>184</v>
      </c>
      <c r="O155" s="224" t="s">
        <v>94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62CHALATENANGO</v>
      </c>
      <c r="B156" s="214">
        <v>62</v>
      </c>
      <c r="C156" s="212" t="s">
        <v>177</v>
      </c>
      <c r="D156" s="243" t="s">
        <v>96</v>
      </c>
      <c r="E156" s="218">
        <v>42</v>
      </c>
      <c r="F156" s="218">
        <v>42</v>
      </c>
      <c r="G156" s="218">
        <v>42</v>
      </c>
      <c r="H156" s="218"/>
      <c r="I156" s="218"/>
      <c r="J156" s="218"/>
      <c r="K156" s="55"/>
      <c r="L156" s="56" t="str">
        <f t="shared" si="9"/>
        <v>62TIENDONA</v>
      </c>
      <c r="M156" s="214">
        <v>62</v>
      </c>
      <c r="N156" s="212" t="s">
        <v>191</v>
      </c>
      <c r="O156" s="224" t="s">
        <v>96</v>
      </c>
      <c r="P156" s="218">
        <v>30</v>
      </c>
      <c r="Q156" s="218">
        <v>29</v>
      </c>
      <c r="R156" s="218">
        <v>31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62COJUTEPEQUE</v>
      </c>
      <c r="B157" s="213">
        <v>62</v>
      </c>
      <c r="C157" s="212" t="s">
        <v>180</v>
      </c>
      <c r="D157" s="243" t="s">
        <v>96</v>
      </c>
      <c r="E157" s="218">
        <v>33</v>
      </c>
      <c r="F157" s="218">
        <v>33</v>
      </c>
      <c r="G157" s="218">
        <v>33</v>
      </c>
      <c r="H157" s="218"/>
      <c r="I157" s="218"/>
      <c r="J157" s="218"/>
      <c r="K157" s="55"/>
      <c r="L157" s="56" t="str">
        <f t="shared" si="9"/>
        <v>62SAN VICENTE</v>
      </c>
      <c r="M157" s="214">
        <v>62</v>
      </c>
      <c r="N157" s="212" t="s">
        <v>174</v>
      </c>
      <c r="O157" s="224" t="s">
        <v>96</v>
      </c>
      <c r="P157" s="218">
        <v>28</v>
      </c>
      <c r="Q157" s="218">
        <v>28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63TIENDONA</v>
      </c>
      <c r="B158" s="214">
        <v>63</v>
      </c>
      <c r="C158" s="212" t="s">
        <v>191</v>
      </c>
      <c r="D158" s="243" t="s">
        <v>97</v>
      </c>
      <c r="E158" s="218">
        <v>28.2</v>
      </c>
      <c r="F158" s="218">
        <v>28</v>
      </c>
      <c r="G158" s="218">
        <v>29</v>
      </c>
      <c r="H158" s="218"/>
      <c r="I158" s="218"/>
      <c r="J158" s="218"/>
      <c r="K158" s="55"/>
      <c r="L158" s="56" t="str">
        <f t="shared" si="9"/>
        <v>62LA UNION</v>
      </c>
      <c r="M158" s="213">
        <v>62</v>
      </c>
      <c r="N158" s="212" t="s">
        <v>262</v>
      </c>
      <c r="O158" s="224" t="s">
        <v>96</v>
      </c>
      <c r="P158" s="218">
        <v>35</v>
      </c>
      <c r="Q158" s="218">
        <v>35</v>
      </c>
      <c r="R158" s="218">
        <v>35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 MIGUEL</v>
      </c>
      <c r="B159" s="214">
        <v>63</v>
      </c>
      <c r="C159" s="212" t="s">
        <v>175</v>
      </c>
      <c r="D159" s="243" t="s">
        <v>97</v>
      </c>
      <c r="E159" s="218">
        <v>26.5</v>
      </c>
      <c r="F159" s="218">
        <v>26</v>
      </c>
      <c r="G159" s="218">
        <v>27</v>
      </c>
      <c r="H159" s="218"/>
      <c r="I159" s="218"/>
      <c r="J159" s="218"/>
      <c r="K159" s="55"/>
      <c r="L159" s="56" t="str">
        <f t="shared" si="9"/>
        <v>63TIENDONA</v>
      </c>
      <c r="M159" s="214">
        <v>63</v>
      </c>
      <c r="N159" s="212" t="s">
        <v>191</v>
      </c>
      <c r="O159" s="224" t="s">
        <v>97</v>
      </c>
      <c r="P159" s="218">
        <v>28</v>
      </c>
      <c r="Q159" s="218">
        <v>27</v>
      </c>
      <c r="R159" s="218">
        <v>29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63CHALATENANGO</v>
      </c>
      <c r="B160" s="214">
        <v>63</v>
      </c>
      <c r="C160" s="212" t="s">
        <v>177</v>
      </c>
      <c r="D160" s="243" t="s">
        <v>97</v>
      </c>
      <c r="E160" s="218">
        <v>28</v>
      </c>
      <c r="F160" s="218">
        <v>28</v>
      </c>
      <c r="G160" s="218">
        <v>28</v>
      </c>
      <c r="H160" s="218"/>
      <c r="I160" s="218"/>
      <c r="J160" s="218"/>
      <c r="K160" s="55"/>
      <c r="L160" s="56" t="str">
        <f t="shared" si="9"/>
        <v>63SANTA ANA</v>
      </c>
      <c r="M160" s="214">
        <v>63</v>
      </c>
      <c r="N160" s="212" t="s">
        <v>173</v>
      </c>
      <c r="O160" s="224" t="s">
        <v>97</v>
      </c>
      <c r="P160" s="218">
        <v>24</v>
      </c>
      <c r="Q160" s="218">
        <v>24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63COJUTEPEQUE</v>
      </c>
      <c r="B161" s="213">
        <v>63</v>
      </c>
      <c r="C161" s="212" t="s">
        <v>180</v>
      </c>
      <c r="D161" s="243" t="s">
        <v>97</v>
      </c>
      <c r="E161" s="218">
        <v>30</v>
      </c>
      <c r="F161" s="218">
        <v>30</v>
      </c>
      <c r="G161" s="218">
        <v>30</v>
      </c>
      <c r="H161" s="218"/>
      <c r="I161" s="218"/>
      <c r="J161" s="218"/>
      <c r="K161" s="55"/>
      <c r="L161" s="56" t="str">
        <f t="shared" si="9"/>
        <v>63SAN VICENTE</v>
      </c>
      <c r="M161" s="214">
        <v>63</v>
      </c>
      <c r="N161" s="212" t="s">
        <v>174</v>
      </c>
      <c r="O161" s="224" t="s">
        <v>97</v>
      </c>
      <c r="P161" s="218">
        <v>28</v>
      </c>
      <c r="Q161" s="218">
        <v>28</v>
      </c>
      <c r="R161" s="218">
        <v>28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64TIENDONA</v>
      </c>
      <c r="B162" s="214">
        <v>64</v>
      </c>
      <c r="C162" s="212" t="s">
        <v>191</v>
      </c>
      <c r="D162" s="243" t="s">
        <v>98</v>
      </c>
      <c r="E162" s="218">
        <v>11</v>
      </c>
      <c r="F162" s="218">
        <v>11</v>
      </c>
      <c r="G162" s="218">
        <v>11</v>
      </c>
      <c r="H162" s="218"/>
      <c r="I162" s="218"/>
      <c r="J162" s="218"/>
      <c r="K162" s="55"/>
      <c r="L162" s="56" t="str">
        <f t="shared" si="9"/>
        <v>63LA UNION</v>
      </c>
      <c r="M162" s="213">
        <v>63</v>
      </c>
      <c r="N162" s="212" t="s">
        <v>262</v>
      </c>
      <c r="O162" s="224" t="s">
        <v>97</v>
      </c>
      <c r="P162" s="218">
        <v>27.666666666666668</v>
      </c>
      <c r="Q162" s="218">
        <v>27</v>
      </c>
      <c r="R162" s="218">
        <v>28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MIGUEL</v>
      </c>
      <c r="B163" s="214">
        <v>64</v>
      </c>
      <c r="C163" s="212" t="s">
        <v>175</v>
      </c>
      <c r="D163" s="243" t="s">
        <v>98</v>
      </c>
      <c r="E163" s="218">
        <v>9.75</v>
      </c>
      <c r="F163" s="218">
        <v>9</v>
      </c>
      <c r="G163" s="218">
        <v>10</v>
      </c>
      <c r="H163" s="218"/>
      <c r="I163" s="218"/>
      <c r="J163" s="218"/>
      <c r="K163" s="55"/>
      <c r="L163" s="56" t="str">
        <f t="shared" si="9"/>
        <v>64TIENDONA</v>
      </c>
      <c r="M163" s="214">
        <v>64</v>
      </c>
      <c r="N163" s="212" t="s">
        <v>191</v>
      </c>
      <c r="O163" s="224" t="s">
        <v>98</v>
      </c>
      <c r="P163" s="218">
        <v>11.25</v>
      </c>
      <c r="Q163" s="218">
        <v>11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64COJUTEPEQUE</v>
      </c>
      <c r="B164" s="213">
        <v>64</v>
      </c>
      <c r="C164" s="212" t="s">
        <v>180</v>
      </c>
      <c r="D164" s="243" t="s">
        <v>98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64SAN VICENTE</v>
      </c>
      <c r="M164" s="214">
        <v>64</v>
      </c>
      <c r="N164" s="212" t="s">
        <v>174</v>
      </c>
      <c r="O164" s="224" t="s">
        <v>98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43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64LA UNION</v>
      </c>
      <c r="M165" s="213">
        <v>64</v>
      </c>
      <c r="N165" s="212" t="s">
        <v>262</v>
      </c>
      <c r="O165" s="224" t="s">
        <v>98</v>
      </c>
      <c r="P165" s="218">
        <v>11.666666666666666</v>
      </c>
      <c r="Q165" s="218">
        <v>11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MIGUEL</v>
      </c>
      <c r="B166" s="214">
        <v>65</v>
      </c>
      <c r="C166" s="212" t="s">
        <v>175</v>
      </c>
      <c r="D166" s="243" t="s">
        <v>98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65TIENDONA</v>
      </c>
      <c r="M166" s="214">
        <v>65</v>
      </c>
      <c r="N166" s="212" t="s">
        <v>191</v>
      </c>
      <c r="O166" s="224" t="s">
        <v>98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65COJUTEPEQUE</v>
      </c>
      <c r="B167" s="213">
        <v>65</v>
      </c>
      <c r="C167" s="212" t="s">
        <v>180</v>
      </c>
      <c r="D167" s="243" t="s">
        <v>98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65SANTA ANA</v>
      </c>
      <c r="M167" s="214">
        <v>65</v>
      </c>
      <c r="N167" s="212" t="s">
        <v>173</v>
      </c>
      <c r="O167" s="224" t="s">
        <v>98</v>
      </c>
      <c r="P167" s="218">
        <v>6</v>
      </c>
      <c r="Q167" s="218">
        <v>6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43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65LA UNION</v>
      </c>
      <c r="M168" s="213">
        <v>65</v>
      </c>
      <c r="N168" s="212" t="s">
        <v>262</v>
      </c>
      <c r="O168" s="224" t="s">
        <v>98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 MIGUEL</v>
      </c>
      <c r="B169" s="213">
        <v>66</v>
      </c>
      <c r="C169" s="212" t="s">
        <v>175</v>
      </c>
      <c r="D169" s="243" t="s">
        <v>99</v>
      </c>
      <c r="E169" s="218">
        <v>60</v>
      </c>
      <c r="F169" s="218">
        <v>60</v>
      </c>
      <c r="G169" s="218">
        <v>60</v>
      </c>
      <c r="H169" s="218"/>
      <c r="I169" s="218"/>
      <c r="J169" s="218"/>
      <c r="K169" s="55"/>
      <c r="L169" s="56" t="str">
        <f t="shared" si="9"/>
        <v>66TIENDONA</v>
      </c>
      <c r="M169" s="213">
        <v>66</v>
      </c>
      <c r="N169" s="212" t="s">
        <v>191</v>
      </c>
      <c r="O169" s="224" t="s">
        <v>99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43" t="s">
        <v>100</v>
      </c>
      <c r="E170" s="218">
        <v>75</v>
      </c>
      <c r="F170" s="218">
        <v>75</v>
      </c>
      <c r="G170" s="218">
        <v>75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4" t="s">
        <v>100</v>
      </c>
      <c r="P170" s="218">
        <v>80</v>
      </c>
      <c r="Q170" s="218">
        <v>80</v>
      </c>
      <c r="R170" s="218">
        <v>80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43" t="s">
        <v>101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4" t="s">
        <v>101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MIGUEL</v>
      </c>
      <c r="B172" s="214">
        <v>68</v>
      </c>
      <c r="C172" s="212" t="s">
        <v>175</v>
      </c>
      <c r="D172" s="243" t="s">
        <v>101</v>
      </c>
      <c r="E172" s="218">
        <v>12.5</v>
      </c>
      <c r="F172" s="218">
        <v>12</v>
      </c>
      <c r="G172" s="218">
        <v>13</v>
      </c>
      <c r="H172" s="218"/>
      <c r="I172" s="218"/>
      <c r="J172" s="218"/>
      <c r="K172" s="55"/>
      <c r="L172" s="56" t="str">
        <f t="shared" si="9"/>
        <v>68SAN VICENTE</v>
      </c>
      <c r="M172" s="214">
        <v>68</v>
      </c>
      <c r="N172" s="212" t="s">
        <v>174</v>
      </c>
      <c r="O172" s="224" t="s">
        <v>101</v>
      </c>
      <c r="P172" s="218">
        <v>11</v>
      </c>
      <c r="Q172" s="218">
        <v>11</v>
      </c>
      <c r="R172" s="218">
        <v>11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68COJUTEPEQUE</v>
      </c>
      <c r="B173" s="213">
        <v>68</v>
      </c>
      <c r="C173" s="212" t="s">
        <v>180</v>
      </c>
      <c r="D173" s="243" t="s">
        <v>101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68LA UNION</v>
      </c>
      <c r="M173" s="213">
        <v>68</v>
      </c>
      <c r="N173" s="212" t="s">
        <v>262</v>
      </c>
      <c r="O173" s="224" t="s">
        <v>101</v>
      </c>
      <c r="P173" s="218">
        <v>13</v>
      </c>
      <c r="Q173" s="218">
        <v>13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43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4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69CHALATENANGO</v>
      </c>
      <c r="B175" s="214">
        <v>69</v>
      </c>
      <c r="C175" s="212" t="s">
        <v>177</v>
      </c>
      <c r="D175" s="243" t="s">
        <v>102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69SAN VICENTE</v>
      </c>
      <c r="M175" s="213">
        <v>69</v>
      </c>
      <c r="N175" s="212" t="s">
        <v>174</v>
      </c>
      <c r="O175" s="224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69COJUTEPEQUE</v>
      </c>
      <c r="B176" s="213">
        <v>69</v>
      </c>
      <c r="C176" s="212" t="s">
        <v>180</v>
      </c>
      <c r="D176" s="243" t="s">
        <v>102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72TIENDONA</v>
      </c>
      <c r="M176" s="214">
        <v>72</v>
      </c>
      <c r="N176" s="212" t="s">
        <v>191</v>
      </c>
      <c r="O176" s="224" t="s">
        <v>103</v>
      </c>
      <c r="P176" s="218">
        <v>14</v>
      </c>
      <c r="Q176" s="218">
        <v>14</v>
      </c>
      <c r="R176" s="218">
        <v>14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14">
        <v>72</v>
      </c>
      <c r="C177" s="212" t="s">
        <v>191</v>
      </c>
      <c r="D177" s="243" t="s">
        <v>103</v>
      </c>
      <c r="E177" s="218">
        <v>17.333333333333332</v>
      </c>
      <c r="F177" s="218">
        <v>16</v>
      </c>
      <c r="G177" s="218">
        <v>18</v>
      </c>
      <c r="H177" s="218"/>
      <c r="I177" s="218"/>
      <c r="J177" s="218"/>
      <c r="K177" s="55"/>
      <c r="L177" s="56" t="str">
        <f t="shared" si="9"/>
        <v>72SANTA ANA</v>
      </c>
      <c r="M177" s="214">
        <v>72</v>
      </c>
      <c r="N177" s="212" t="s">
        <v>173</v>
      </c>
      <c r="O177" s="224" t="s">
        <v>103</v>
      </c>
      <c r="P177" s="218">
        <v>14.5</v>
      </c>
      <c r="Q177" s="218">
        <v>14</v>
      </c>
      <c r="R177" s="218">
        <v>15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14">
        <v>72</v>
      </c>
      <c r="C178" s="212" t="s">
        <v>175</v>
      </c>
      <c r="D178" s="243" t="s">
        <v>103</v>
      </c>
      <c r="E178" s="218">
        <v>15.5</v>
      </c>
      <c r="F178" s="218">
        <v>14</v>
      </c>
      <c r="G178" s="218">
        <v>17</v>
      </c>
      <c r="H178" s="218"/>
      <c r="I178" s="218"/>
      <c r="J178" s="218"/>
      <c r="K178" s="55"/>
      <c r="L178" s="56" t="str">
        <f t="shared" si="9"/>
        <v>72SAN VICENTE</v>
      </c>
      <c r="M178" s="214">
        <v>72</v>
      </c>
      <c r="N178" s="212" t="s">
        <v>174</v>
      </c>
      <c r="O178" s="224" t="s">
        <v>103</v>
      </c>
      <c r="P178" s="218">
        <v>16.5</v>
      </c>
      <c r="Q178" s="218">
        <v>16</v>
      </c>
      <c r="R178" s="218">
        <v>17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72CHALATENANGO</v>
      </c>
      <c r="B179" s="214">
        <v>72</v>
      </c>
      <c r="C179" s="212" t="s">
        <v>177</v>
      </c>
      <c r="D179" s="243" t="s">
        <v>103</v>
      </c>
      <c r="E179" s="218">
        <v>20</v>
      </c>
      <c r="F179" s="218">
        <v>20</v>
      </c>
      <c r="G179" s="218">
        <v>20</v>
      </c>
      <c r="H179" s="218"/>
      <c r="I179" s="218"/>
      <c r="J179" s="218"/>
      <c r="K179" s="55"/>
      <c r="L179" s="56" t="str">
        <f t="shared" si="9"/>
        <v>72LA UNION</v>
      </c>
      <c r="M179" s="213">
        <v>72</v>
      </c>
      <c r="N179" s="212" t="s">
        <v>262</v>
      </c>
      <c r="O179" s="224" t="s">
        <v>103</v>
      </c>
      <c r="P179" s="218">
        <v>18</v>
      </c>
      <c r="Q179" s="218">
        <v>18</v>
      </c>
      <c r="R179" s="218">
        <v>18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72COJUTEPEQUE</v>
      </c>
      <c r="B180" s="213">
        <v>72</v>
      </c>
      <c r="C180" s="212" t="s">
        <v>180</v>
      </c>
      <c r="D180" s="243" t="s">
        <v>103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73TIENDONA</v>
      </c>
      <c r="M180" s="213">
        <v>73</v>
      </c>
      <c r="N180" s="212" t="s">
        <v>191</v>
      </c>
      <c r="O180" s="224" t="s">
        <v>104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3">
        <v>73</v>
      </c>
      <c r="C181" s="212" t="s">
        <v>191</v>
      </c>
      <c r="D181" s="243" t="s">
        <v>104</v>
      </c>
      <c r="E181" s="218">
        <v>15.333333333333334</v>
      </c>
      <c r="F181" s="218">
        <v>14</v>
      </c>
      <c r="G181" s="218">
        <v>16</v>
      </c>
      <c r="H181" s="218"/>
      <c r="I181" s="218"/>
      <c r="J181" s="218"/>
      <c r="K181" s="55"/>
      <c r="L181" s="56" t="str">
        <f t="shared" si="9"/>
        <v>74TIENDONA</v>
      </c>
      <c r="M181" s="214">
        <v>74</v>
      </c>
      <c r="N181" s="212" t="s">
        <v>191</v>
      </c>
      <c r="O181" s="224" t="s">
        <v>105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74TIENDONA</v>
      </c>
      <c r="B182" s="214">
        <v>74</v>
      </c>
      <c r="C182" s="212" t="s">
        <v>191</v>
      </c>
      <c r="D182" s="243" t="s">
        <v>105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74SANTA ANA</v>
      </c>
      <c r="M182" s="213">
        <v>74</v>
      </c>
      <c r="N182" s="212" t="s">
        <v>173</v>
      </c>
      <c r="O182" s="224" t="s">
        <v>105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74COJUTEPEQUE</v>
      </c>
      <c r="B183" s="213">
        <v>74</v>
      </c>
      <c r="C183" s="212" t="s">
        <v>180</v>
      </c>
      <c r="D183" s="243" t="s">
        <v>105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75TIENDONA</v>
      </c>
      <c r="M183" s="213">
        <v>75</v>
      </c>
      <c r="N183" s="212" t="s">
        <v>191</v>
      </c>
      <c r="O183" s="224" t="s">
        <v>106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3">
        <v>75</v>
      </c>
      <c r="C184" s="212" t="s">
        <v>191</v>
      </c>
      <c r="D184" s="243" t="s">
        <v>106</v>
      </c>
      <c r="E184" s="218">
        <v>6</v>
      </c>
      <c r="F184" s="218">
        <v>6</v>
      </c>
      <c r="G184" s="218">
        <v>6</v>
      </c>
      <c r="H184" s="218"/>
      <c r="I184" s="218"/>
      <c r="J184" s="218"/>
      <c r="K184" s="55"/>
      <c r="L184" s="56" t="str">
        <f t="shared" si="9"/>
        <v>76TIENDONA</v>
      </c>
      <c r="M184" s="213">
        <v>76</v>
      </c>
      <c r="N184" s="212" t="s">
        <v>191</v>
      </c>
      <c r="O184" s="224" t="s">
        <v>107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4">
        <v>76</v>
      </c>
      <c r="C185" s="212" t="s">
        <v>191</v>
      </c>
      <c r="D185" s="243" t="s">
        <v>107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77TIENDONA</v>
      </c>
      <c r="M185" s="213">
        <v>77</v>
      </c>
      <c r="N185" s="212" t="s">
        <v>191</v>
      </c>
      <c r="O185" s="224" t="s">
        <v>108</v>
      </c>
      <c r="P185" s="218">
        <v>6</v>
      </c>
      <c r="Q185" s="218">
        <v>6</v>
      </c>
      <c r="R185" s="218">
        <v>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76COJUTEPEQUE</v>
      </c>
      <c r="B186" s="213">
        <v>76</v>
      </c>
      <c r="C186" s="212" t="s">
        <v>180</v>
      </c>
      <c r="D186" s="243" t="s">
        <v>107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78TIENDONA</v>
      </c>
      <c r="M186" s="214">
        <v>78</v>
      </c>
      <c r="N186" s="212" t="s">
        <v>191</v>
      </c>
      <c r="O186" s="224" t="s">
        <v>109</v>
      </c>
      <c r="P186" s="218">
        <v>20</v>
      </c>
      <c r="Q186" s="218">
        <v>20</v>
      </c>
      <c r="R186" s="218">
        <v>20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77TIENDONA</v>
      </c>
      <c r="B187" s="214">
        <v>77</v>
      </c>
      <c r="C187" s="212" t="s">
        <v>191</v>
      </c>
      <c r="D187" s="243" t="s">
        <v>108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78SAN VICENTE</v>
      </c>
      <c r="M187" s="214">
        <v>78</v>
      </c>
      <c r="N187" s="212" t="s">
        <v>174</v>
      </c>
      <c r="O187" s="224" t="s">
        <v>109</v>
      </c>
      <c r="P187" s="218">
        <v>22</v>
      </c>
      <c r="Q187" s="218">
        <v>20</v>
      </c>
      <c r="R187" s="218">
        <v>24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77COJUTEPEQUE</v>
      </c>
      <c r="B188" s="213">
        <v>77</v>
      </c>
      <c r="C188" s="212" t="s">
        <v>180</v>
      </c>
      <c r="D188" s="243" t="s">
        <v>108</v>
      </c>
      <c r="E188" s="218">
        <v>3</v>
      </c>
      <c r="F188" s="218">
        <v>3</v>
      </c>
      <c r="G188" s="218">
        <v>3</v>
      </c>
      <c r="H188" s="218"/>
      <c r="I188" s="218"/>
      <c r="J188" s="218"/>
      <c r="K188" s="55"/>
      <c r="L188" s="56" t="str">
        <f t="shared" si="9"/>
        <v>78LA UNION</v>
      </c>
      <c r="M188" s="213">
        <v>78</v>
      </c>
      <c r="N188" s="212" t="s">
        <v>262</v>
      </c>
      <c r="O188" s="224" t="s">
        <v>109</v>
      </c>
      <c r="P188" s="218">
        <v>22</v>
      </c>
      <c r="Q188" s="218">
        <v>20</v>
      </c>
      <c r="R188" s="218">
        <v>24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78TIENDONA</v>
      </c>
      <c r="B189" s="214">
        <v>78</v>
      </c>
      <c r="C189" s="212" t="s">
        <v>191</v>
      </c>
      <c r="D189" s="243" t="s">
        <v>109</v>
      </c>
      <c r="E189" s="218">
        <v>20</v>
      </c>
      <c r="F189" s="218">
        <v>20</v>
      </c>
      <c r="G189" s="218">
        <v>20</v>
      </c>
      <c r="H189" s="218"/>
      <c r="I189" s="218"/>
      <c r="J189" s="218"/>
      <c r="K189" s="55"/>
      <c r="L189" s="56" t="str">
        <f t="shared" si="9"/>
        <v>79TIENDONA</v>
      </c>
      <c r="M189" s="214">
        <v>79</v>
      </c>
      <c r="N189" s="212" t="s">
        <v>191</v>
      </c>
      <c r="O189" s="224" t="s">
        <v>110</v>
      </c>
      <c r="P189" s="218">
        <v>7.5</v>
      </c>
      <c r="Q189" s="218">
        <v>7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78SAN MIGUEL</v>
      </c>
      <c r="B190" s="214">
        <v>78</v>
      </c>
      <c r="C190" s="212" t="s">
        <v>175</v>
      </c>
      <c r="D190" s="243" t="s">
        <v>109</v>
      </c>
      <c r="E190" s="218">
        <v>20</v>
      </c>
      <c r="F190" s="218">
        <v>19</v>
      </c>
      <c r="G190" s="218">
        <v>21</v>
      </c>
      <c r="H190" s="218"/>
      <c r="I190" s="218"/>
      <c r="J190" s="218"/>
      <c r="K190" s="55"/>
      <c r="L190" s="56" t="str">
        <f t="shared" si="9"/>
        <v>79SANTA ANA</v>
      </c>
      <c r="M190" s="214">
        <v>79</v>
      </c>
      <c r="N190" s="212" t="s">
        <v>173</v>
      </c>
      <c r="O190" s="224" t="s">
        <v>110</v>
      </c>
      <c r="P190" s="218">
        <v>9</v>
      </c>
      <c r="Q190" s="218">
        <v>9</v>
      </c>
      <c r="R190" s="218">
        <v>9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78COJUTEPEQUE</v>
      </c>
      <c r="B191" s="213">
        <v>78</v>
      </c>
      <c r="C191" s="212" t="s">
        <v>180</v>
      </c>
      <c r="D191" s="243" t="s">
        <v>109</v>
      </c>
      <c r="E191" s="218">
        <v>24</v>
      </c>
      <c r="F191" s="218">
        <v>24</v>
      </c>
      <c r="G191" s="218">
        <v>24</v>
      </c>
      <c r="H191" s="218"/>
      <c r="I191" s="218"/>
      <c r="J191" s="218"/>
      <c r="K191" s="55"/>
      <c r="L191" s="56" t="str">
        <f t="shared" si="9"/>
        <v>79SAN VICENTE</v>
      </c>
      <c r="M191" s="214">
        <v>79</v>
      </c>
      <c r="N191" s="212" t="s">
        <v>174</v>
      </c>
      <c r="O191" s="224" t="s">
        <v>110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79TIENDONA</v>
      </c>
      <c r="B192" s="214">
        <v>79</v>
      </c>
      <c r="C192" s="212" t="s">
        <v>191</v>
      </c>
      <c r="D192" s="243" t="s">
        <v>110</v>
      </c>
      <c r="E192" s="218">
        <v>7.5</v>
      </c>
      <c r="F192" s="218">
        <v>7</v>
      </c>
      <c r="G192" s="218">
        <v>8</v>
      </c>
      <c r="H192" s="218"/>
      <c r="I192" s="218"/>
      <c r="J192" s="218"/>
      <c r="K192" s="55"/>
      <c r="L192" s="56" t="str">
        <f t="shared" si="9"/>
        <v>79LA UNION</v>
      </c>
      <c r="M192" s="213">
        <v>79</v>
      </c>
      <c r="N192" s="212" t="s">
        <v>262</v>
      </c>
      <c r="O192" s="224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79SAN MIGUEL</v>
      </c>
      <c r="B193" s="214">
        <v>79</v>
      </c>
      <c r="C193" s="212" t="s">
        <v>175</v>
      </c>
      <c r="D193" s="243" t="s">
        <v>110</v>
      </c>
      <c r="E193" s="218">
        <v>5.5</v>
      </c>
      <c r="F193" s="218">
        <v>5</v>
      </c>
      <c r="G193" s="218">
        <v>6</v>
      </c>
      <c r="H193" s="218"/>
      <c r="I193" s="218"/>
      <c r="J193" s="218"/>
      <c r="K193" s="55"/>
      <c r="L193" s="56" t="str">
        <f t="shared" si="9"/>
        <v>80TIENDONA</v>
      </c>
      <c r="M193" s="214">
        <v>80</v>
      </c>
      <c r="N193" s="212" t="s">
        <v>191</v>
      </c>
      <c r="O193" s="224" t="s">
        <v>111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79CHALATENANGO</v>
      </c>
      <c r="B194" s="213">
        <v>79</v>
      </c>
      <c r="C194" s="212" t="s">
        <v>177</v>
      </c>
      <c r="D194" s="243" t="s">
        <v>110</v>
      </c>
      <c r="E194" s="218">
        <v>9</v>
      </c>
      <c r="F194" s="218">
        <v>9</v>
      </c>
      <c r="G194" s="218">
        <v>9</v>
      </c>
      <c r="H194" s="218"/>
      <c r="I194" s="218"/>
      <c r="J194" s="218"/>
      <c r="K194" s="55"/>
      <c r="L194" s="56" t="str">
        <f t="shared" si="9"/>
        <v>80SANTA ANA</v>
      </c>
      <c r="M194" s="214">
        <v>80</v>
      </c>
      <c r="N194" s="212" t="s">
        <v>173</v>
      </c>
      <c r="O194" s="224" t="s">
        <v>111</v>
      </c>
      <c r="P194" s="218">
        <v>14.666666666666666</v>
      </c>
      <c r="Q194" s="218">
        <v>14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80TIENDONA</v>
      </c>
      <c r="B195" s="214">
        <v>80</v>
      </c>
      <c r="C195" s="212" t="s">
        <v>191</v>
      </c>
      <c r="D195" s="243" t="s">
        <v>111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80LA UNION</v>
      </c>
      <c r="M195" s="213">
        <v>80</v>
      </c>
      <c r="N195" s="212" t="s">
        <v>262</v>
      </c>
      <c r="O195" s="224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80SAN MIGUEL</v>
      </c>
      <c r="B196" s="214">
        <v>80</v>
      </c>
      <c r="C196" s="212" t="s">
        <v>175</v>
      </c>
      <c r="D196" s="243" t="s">
        <v>111</v>
      </c>
      <c r="E196" s="218">
        <v>8.75</v>
      </c>
      <c r="F196" s="218">
        <v>8</v>
      </c>
      <c r="G196" s="218">
        <v>9</v>
      </c>
      <c r="H196" s="218"/>
      <c r="I196" s="218"/>
      <c r="J196" s="218"/>
      <c r="K196" s="55"/>
      <c r="L196" s="56" t="str">
        <f t="shared" si="9"/>
        <v>81TIENDONA</v>
      </c>
      <c r="M196" s="213">
        <v>81</v>
      </c>
      <c r="N196" s="212" t="s">
        <v>191</v>
      </c>
      <c r="O196" s="224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80CHALATENANGO</v>
      </c>
      <c r="B197" s="214">
        <v>80</v>
      </c>
      <c r="C197" s="212" t="s">
        <v>177</v>
      </c>
      <c r="D197" s="243" t="s">
        <v>111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82TIENDONA</v>
      </c>
      <c r="M197" s="214">
        <v>82</v>
      </c>
      <c r="N197" s="212" t="s">
        <v>191</v>
      </c>
      <c r="O197" s="224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80COJUTEPEQUE</v>
      </c>
      <c r="B198" s="213">
        <v>80</v>
      </c>
      <c r="C198" s="212" t="s">
        <v>180</v>
      </c>
      <c r="D198" s="243" t="s">
        <v>111</v>
      </c>
      <c r="E198" s="218">
        <v>11</v>
      </c>
      <c r="F198" s="218">
        <v>11</v>
      </c>
      <c r="G198" s="218">
        <v>11</v>
      </c>
      <c r="H198" s="218"/>
      <c r="I198" s="218"/>
      <c r="J198" s="218"/>
      <c r="K198" s="55"/>
      <c r="L198" s="56" t="str">
        <f t="shared" si="9"/>
        <v>82SAN VICENTE</v>
      </c>
      <c r="M198" s="213">
        <v>82</v>
      </c>
      <c r="N198" s="212" t="s">
        <v>174</v>
      </c>
      <c r="O198" s="224" t="s">
        <v>113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3">
        <v>81</v>
      </c>
      <c r="C199" s="212" t="s">
        <v>191</v>
      </c>
      <c r="D199" s="243" t="s">
        <v>112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83TIENDONA</v>
      </c>
      <c r="M199" s="213">
        <v>83</v>
      </c>
      <c r="N199" s="212" t="s">
        <v>191</v>
      </c>
      <c r="O199" s="224" t="s">
        <v>114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82TIENDONA</v>
      </c>
      <c r="B200" s="214">
        <v>82</v>
      </c>
      <c r="C200" s="212" t="s">
        <v>191</v>
      </c>
      <c r="D200" s="243" t="s">
        <v>113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84TIENDONA</v>
      </c>
      <c r="M200" s="214">
        <v>84</v>
      </c>
      <c r="N200" s="212" t="s">
        <v>191</v>
      </c>
      <c r="O200" s="224" t="s">
        <v>115</v>
      </c>
      <c r="P200" s="218">
        <v>11.333333333333334</v>
      </c>
      <c r="Q200" s="218">
        <v>11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82COJUTEPEQUE</v>
      </c>
      <c r="B201" s="213">
        <v>82</v>
      </c>
      <c r="C201" s="212" t="s">
        <v>180</v>
      </c>
      <c r="D201" s="243" t="s">
        <v>113</v>
      </c>
      <c r="E201" s="218">
        <v>9</v>
      </c>
      <c r="F201" s="218">
        <v>9</v>
      </c>
      <c r="G201" s="218">
        <v>9</v>
      </c>
      <c r="H201" s="218"/>
      <c r="I201" s="218"/>
      <c r="J201" s="218"/>
      <c r="K201" s="55"/>
      <c r="L201" s="56" t="str">
        <f t="shared" si="11"/>
        <v>84SANTA ANA</v>
      </c>
      <c r="M201" s="214">
        <v>84</v>
      </c>
      <c r="N201" s="212" t="s">
        <v>173</v>
      </c>
      <c r="O201" s="224" t="s">
        <v>115</v>
      </c>
      <c r="P201" s="218">
        <v>11.666666666666666</v>
      </c>
      <c r="Q201" s="218">
        <v>11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83TIENDONA</v>
      </c>
      <c r="B202" s="213">
        <v>83</v>
      </c>
      <c r="C202" s="212" t="s">
        <v>191</v>
      </c>
      <c r="D202" s="243" t="s">
        <v>114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84SAN VICENTE</v>
      </c>
      <c r="M202" s="214">
        <v>84</v>
      </c>
      <c r="N202" s="212" t="s">
        <v>174</v>
      </c>
      <c r="O202" s="224" t="s">
        <v>115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84TIENDONA</v>
      </c>
      <c r="B203" s="214">
        <v>84</v>
      </c>
      <c r="C203" s="212" t="s">
        <v>191</v>
      </c>
      <c r="D203" s="243" t="s">
        <v>115</v>
      </c>
      <c r="E203" s="218">
        <v>11.333333333333334</v>
      </c>
      <c r="F203" s="218">
        <v>11</v>
      </c>
      <c r="G203" s="218">
        <v>12</v>
      </c>
      <c r="H203" s="218"/>
      <c r="I203" s="218"/>
      <c r="J203" s="218"/>
      <c r="K203" s="55"/>
      <c r="L203" s="56" t="str">
        <f t="shared" si="11"/>
        <v>84LA UNION</v>
      </c>
      <c r="M203" s="213">
        <v>84</v>
      </c>
      <c r="N203" s="212" t="s">
        <v>262</v>
      </c>
      <c r="O203" s="224" t="s">
        <v>115</v>
      </c>
      <c r="P203" s="218">
        <v>15.5</v>
      </c>
      <c r="Q203" s="218">
        <v>15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 MIGUEL</v>
      </c>
      <c r="B204" s="214">
        <v>84</v>
      </c>
      <c r="C204" s="212" t="s">
        <v>175</v>
      </c>
      <c r="D204" s="243" t="s">
        <v>115</v>
      </c>
      <c r="E204" s="218">
        <v>13</v>
      </c>
      <c r="F204" s="218">
        <v>13</v>
      </c>
      <c r="G204" s="218">
        <v>13</v>
      </c>
      <c r="H204" s="218"/>
      <c r="I204" s="218"/>
      <c r="J204" s="218"/>
      <c r="K204" s="55"/>
      <c r="L204" s="56" t="str">
        <f t="shared" si="11"/>
        <v>85TIENDONA</v>
      </c>
      <c r="M204" s="213">
        <v>85</v>
      </c>
      <c r="N204" s="212" t="s">
        <v>191</v>
      </c>
      <c r="O204" s="224" t="s">
        <v>116</v>
      </c>
      <c r="P204" s="218">
        <v>9.3333333333333339</v>
      </c>
      <c r="Q204" s="218">
        <v>9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84CHALATENANGO</v>
      </c>
      <c r="B205" s="214">
        <v>84</v>
      </c>
      <c r="C205" s="212" t="s">
        <v>177</v>
      </c>
      <c r="D205" s="243" t="s">
        <v>115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>86TIENDONA</v>
      </c>
      <c r="M205" s="214">
        <v>86</v>
      </c>
      <c r="N205" s="212" t="s">
        <v>191</v>
      </c>
      <c r="O205" s="224" t="s">
        <v>117</v>
      </c>
      <c r="P205" s="218">
        <v>180</v>
      </c>
      <c r="Q205" s="218">
        <v>180</v>
      </c>
      <c r="R205" s="218">
        <v>180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84COJUTEPEQUE</v>
      </c>
      <c r="B206" s="213">
        <v>84</v>
      </c>
      <c r="C206" s="212" t="s">
        <v>180</v>
      </c>
      <c r="D206" s="243" t="s">
        <v>115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86SAN VICENTE</v>
      </c>
      <c r="M206" s="214">
        <v>86</v>
      </c>
      <c r="N206" s="212" t="s">
        <v>174</v>
      </c>
      <c r="O206" s="224" t="s">
        <v>117</v>
      </c>
      <c r="P206" s="218">
        <v>195</v>
      </c>
      <c r="Q206" s="218">
        <v>190</v>
      </c>
      <c r="R206" s="218">
        <v>200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85TIENDONA</v>
      </c>
      <c r="B207" s="213">
        <v>85</v>
      </c>
      <c r="C207" s="212" t="s">
        <v>191</v>
      </c>
      <c r="D207" s="243" t="s">
        <v>116</v>
      </c>
      <c r="E207" s="218">
        <v>9.3333333333333339</v>
      </c>
      <c r="F207" s="218">
        <v>9</v>
      </c>
      <c r="G207" s="218">
        <v>10</v>
      </c>
      <c r="H207" s="218"/>
      <c r="I207" s="218"/>
      <c r="J207" s="218"/>
      <c r="K207" s="55"/>
      <c r="L207" s="56" t="str">
        <f t="shared" si="11"/>
        <v>86LA UNION</v>
      </c>
      <c r="M207" s="213">
        <v>86</v>
      </c>
      <c r="N207" s="212" t="s">
        <v>262</v>
      </c>
      <c r="O207" s="224" t="s">
        <v>117</v>
      </c>
      <c r="P207" s="218">
        <v>220</v>
      </c>
      <c r="Q207" s="218">
        <v>215</v>
      </c>
      <c r="R207" s="218">
        <v>225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86TIENDONA</v>
      </c>
      <c r="B208" s="214">
        <v>86</v>
      </c>
      <c r="C208" s="212" t="s">
        <v>191</v>
      </c>
      <c r="D208" s="243" t="s">
        <v>117</v>
      </c>
      <c r="E208" s="218">
        <v>180</v>
      </c>
      <c r="F208" s="218">
        <v>180</v>
      </c>
      <c r="G208" s="218">
        <v>180</v>
      </c>
      <c r="H208" s="218"/>
      <c r="I208" s="218"/>
      <c r="J208" s="218"/>
      <c r="K208" s="55"/>
      <c r="L208" s="56" t="str">
        <f t="shared" si="11"/>
        <v>87TIENDONA</v>
      </c>
      <c r="M208" s="214">
        <v>87</v>
      </c>
      <c r="N208" s="212" t="s">
        <v>191</v>
      </c>
      <c r="O208" s="224" t="s">
        <v>118</v>
      </c>
      <c r="P208" s="218">
        <v>130</v>
      </c>
      <c r="Q208" s="218">
        <v>130</v>
      </c>
      <c r="R208" s="218">
        <v>130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 MIGUEL</v>
      </c>
      <c r="B209" s="214">
        <v>86</v>
      </c>
      <c r="C209" s="212" t="s">
        <v>175</v>
      </c>
      <c r="D209" s="243" t="s">
        <v>117</v>
      </c>
      <c r="E209" s="218">
        <v>192.5</v>
      </c>
      <c r="F209" s="218">
        <v>185</v>
      </c>
      <c r="G209" s="218">
        <v>200</v>
      </c>
      <c r="H209" s="218"/>
      <c r="I209" s="218"/>
      <c r="J209" s="218"/>
      <c r="K209" s="55"/>
      <c r="L209" s="56" t="str">
        <f t="shared" si="11"/>
        <v>87SANTA ANA</v>
      </c>
      <c r="M209" s="213">
        <v>87</v>
      </c>
      <c r="N209" s="212" t="s">
        <v>173</v>
      </c>
      <c r="O209" s="224" t="s">
        <v>118</v>
      </c>
      <c r="P209" s="218">
        <v>110</v>
      </c>
      <c r="Q209" s="218">
        <v>110</v>
      </c>
      <c r="R209" s="218">
        <v>110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86COJUTEPEQUE</v>
      </c>
      <c r="B210" s="213">
        <v>86</v>
      </c>
      <c r="C210" s="212" t="s">
        <v>180</v>
      </c>
      <c r="D210" s="243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88TIENDONA</v>
      </c>
      <c r="M210" s="214">
        <v>88</v>
      </c>
      <c r="N210" s="212" t="s">
        <v>191</v>
      </c>
      <c r="O210" s="224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87TIENDONA</v>
      </c>
      <c r="B211" s="213">
        <v>87</v>
      </c>
      <c r="C211" s="212" t="s">
        <v>191</v>
      </c>
      <c r="D211" s="243" t="s">
        <v>118</v>
      </c>
      <c r="E211" s="218">
        <v>130</v>
      </c>
      <c r="F211" s="218">
        <v>130</v>
      </c>
      <c r="G211" s="218">
        <v>130</v>
      </c>
      <c r="H211" s="218"/>
      <c r="I211" s="218"/>
      <c r="J211" s="218"/>
      <c r="K211" s="55"/>
      <c r="L211" s="56" t="str">
        <f t="shared" si="11"/>
        <v>88LA UNION</v>
      </c>
      <c r="M211" s="213">
        <v>88</v>
      </c>
      <c r="N211" s="212" t="s">
        <v>262</v>
      </c>
      <c r="O211" s="224" t="s">
        <v>119</v>
      </c>
      <c r="P211" s="218">
        <v>148.75</v>
      </c>
      <c r="Q211" s="218">
        <v>145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43" t="s">
        <v>119</v>
      </c>
      <c r="E212" s="218">
        <v>125</v>
      </c>
      <c r="F212" s="218">
        <v>125</v>
      </c>
      <c r="G212" s="218">
        <v>125</v>
      </c>
      <c r="H212" s="218"/>
      <c r="I212" s="218"/>
      <c r="J212" s="218"/>
      <c r="K212" s="55"/>
      <c r="L212" s="56" t="str">
        <f t="shared" si="11"/>
        <v>89TIENDONA</v>
      </c>
      <c r="M212" s="214">
        <v>89</v>
      </c>
      <c r="N212" s="212" t="s">
        <v>191</v>
      </c>
      <c r="O212" s="224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 MIGUEL</v>
      </c>
      <c r="B213" s="213">
        <v>88</v>
      </c>
      <c r="C213" s="212" t="s">
        <v>175</v>
      </c>
      <c r="D213" s="243" t="s">
        <v>119</v>
      </c>
      <c r="E213" s="218">
        <v>102</v>
      </c>
      <c r="F213" s="218">
        <v>100</v>
      </c>
      <c r="G213" s="218">
        <v>110</v>
      </c>
      <c r="H213" s="218"/>
      <c r="I213" s="218"/>
      <c r="J213" s="218"/>
      <c r="K213" s="55"/>
      <c r="L213" s="56" t="str">
        <f t="shared" si="11"/>
        <v>89SANTA ANA</v>
      </c>
      <c r="M213" s="214">
        <v>89</v>
      </c>
      <c r="N213" s="212" t="s">
        <v>173</v>
      </c>
      <c r="O213" s="224" t="s">
        <v>120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89TIENDONA</v>
      </c>
      <c r="B214" s="214">
        <v>89</v>
      </c>
      <c r="C214" s="212" t="s">
        <v>191</v>
      </c>
      <c r="D214" s="243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89SAN VICENTE</v>
      </c>
      <c r="M214" s="214">
        <v>89</v>
      </c>
      <c r="N214" s="212" t="s">
        <v>174</v>
      </c>
      <c r="O214" s="224" t="s">
        <v>120</v>
      </c>
      <c r="P214" s="218">
        <v>19.5</v>
      </c>
      <c r="Q214" s="218">
        <v>19</v>
      </c>
      <c r="R214" s="218">
        <v>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 MIGUEL</v>
      </c>
      <c r="B215" s="214">
        <v>89</v>
      </c>
      <c r="C215" s="212" t="s">
        <v>175</v>
      </c>
      <c r="D215" s="243" t="s">
        <v>120</v>
      </c>
      <c r="E215" s="218">
        <v>16</v>
      </c>
      <c r="F215" s="218">
        <v>16</v>
      </c>
      <c r="G215" s="218">
        <v>16</v>
      </c>
      <c r="H215" s="218"/>
      <c r="I215" s="218"/>
      <c r="J215" s="218"/>
      <c r="K215" s="55"/>
      <c r="L215" s="56" t="str">
        <f t="shared" si="11"/>
        <v>89LA UNION</v>
      </c>
      <c r="M215" s="213">
        <v>89</v>
      </c>
      <c r="N215" s="212" t="s">
        <v>262</v>
      </c>
      <c r="O215" s="224" t="s">
        <v>120</v>
      </c>
      <c r="P215" s="218">
        <v>17.75</v>
      </c>
      <c r="Q215" s="218">
        <v>17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89CHALATENANGO</v>
      </c>
      <c r="B216" s="214">
        <v>89</v>
      </c>
      <c r="C216" s="212" t="s">
        <v>177</v>
      </c>
      <c r="D216" s="243" t="s">
        <v>120</v>
      </c>
      <c r="E216" s="218">
        <v>20</v>
      </c>
      <c r="F216" s="218">
        <v>20</v>
      </c>
      <c r="G216" s="218">
        <v>20</v>
      </c>
      <c r="H216" s="218"/>
      <c r="I216" s="218"/>
      <c r="J216" s="218"/>
      <c r="K216" s="55"/>
      <c r="L216" s="56" t="str">
        <f t="shared" si="11"/>
        <v>90TIENDONA</v>
      </c>
      <c r="M216" s="214">
        <v>90</v>
      </c>
      <c r="N216" s="212" t="s">
        <v>191</v>
      </c>
      <c r="O216" s="224" t="s">
        <v>121</v>
      </c>
      <c r="P216" s="218">
        <v>12.6</v>
      </c>
      <c r="Q216" s="218">
        <v>12</v>
      </c>
      <c r="R216" s="218">
        <v>13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89COJUTEPEQUE</v>
      </c>
      <c r="B217" s="213">
        <v>89</v>
      </c>
      <c r="C217" s="212" t="s">
        <v>180</v>
      </c>
      <c r="D217" s="243" t="s">
        <v>120</v>
      </c>
      <c r="E217" s="218">
        <v>20</v>
      </c>
      <c r="F217" s="218">
        <v>20</v>
      </c>
      <c r="G217" s="218">
        <v>20</v>
      </c>
      <c r="H217" s="218"/>
      <c r="I217" s="218"/>
      <c r="J217" s="218"/>
      <c r="K217" s="55"/>
      <c r="L217" s="56" t="str">
        <f t="shared" si="11"/>
        <v>90LA UNION</v>
      </c>
      <c r="M217" s="213">
        <v>90</v>
      </c>
      <c r="N217" s="212" t="s">
        <v>262</v>
      </c>
      <c r="O217" s="224" t="s">
        <v>121</v>
      </c>
      <c r="P217" s="218">
        <v>14</v>
      </c>
      <c r="Q217" s="218">
        <v>14</v>
      </c>
      <c r="R217" s="218">
        <v>14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90TIENDONA</v>
      </c>
      <c r="B218" s="214">
        <v>90</v>
      </c>
      <c r="C218" s="212" t="s">
        <v>191</v>
      </c>
      <c r="D218" s="243" t="s">
        <v>121</v>
      </c>
      <c r="E218" s="218">
        <v>12.6</v>
      </c>
      <c r="F218" s="218">
        <v>12</v>
      </c>
      <c r="G218" s="218">
        <v>13</v>
      </c>
      <c r="H218" s="218"/>
      <c r="I218" s="218"/>
      <c r="J218" s="218"/>
      <c r="K218" s="55"/>
      <c r="L218" s="56" t="str">
        <f t="shared" si="11"/>
        <v>92TIENDONA</v>
      </c>
      <c r="M218" s="214">
        <v>92</v>
      </c>
      <c r="N218" s="212" t="s">
        <v>191</v>
      </c>
      <c r="O218" s="224" t="s">
        <v>122</v>
      </c>
      <c r="P218" s="218">
        <v>95</v>
      </c>
      <c r="Q218" s="218">
        <v>95</v>
      </c>
      <c r="R218" s="218">
        <v>95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90SAN MIGUEL</v>
      </c>
      <c r="B219" s="213">
        <v>90</v>
      </c>
      <c r="C219" s="212" t="s">
        <v>175</v>
      </c>
      <c r="D219" s="243" t="s">
        <v>121</v>
      </c>
      <c r="E219" s="218">
        <v>13</v>
      </c>
      <c r="F219" s="218">
        <v>12</v>
      </c>
      <c r="G219" s="218">
        <v>14</v>
      </c>
      <c r="H219" s="218"/>
      <c r="I219" s="218"/>
      <c r="J219" s="218"/>
      <c r="K219" s="55"/>
      <c r="L219" s="56" t="str">
        <f t="shared" si="11"/>
        <v>92LA UNION</v>
      </c>
      <c r="M219" s="213">
        <v>92</v>
      </c>
      <c r="N219" s="212" t="s">
        <v>262</v>
      </c>
      <c r="O219" s="224" t="s">
        <v>122</v>
      </c>
      <c r="P219" s="218">
        <v>132.5</v>
      </c>
      <c r="Q219" s="218">
        <v>125</v>
      </c>
      <c r="R219" s="218">
        <v>140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3" t="s">
        <v>122</v>
      </c>
      <c r="E220" s="218">
        <v>95</v>
      </c>
      <c r="F220" s="218">
        <v>95</v>
      </c>
      <c r="G220" s="218">
        <v>95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4" t="s">
        <v>123</v>
      </c>
      <c r="P220" s="218">
        <v>23.333333333333332</v>
      </c>
      <c r="Q220" s="218">
        <v>23</v>
      </c>
      <c r="R220" s="218">
        <v>24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4">
        <v>92</v>
      </c>
      <c r="C221" s="212" t="s">
        <v>175</v>
      </c>
      <c r="D221" s="243" t="s">
        <v>122</v>
      </c>
      <c r="E221" s="218">
        <v>123.33333333333333</v>
      </c>
      <c r="F221" s="218">
        <v>120</v>
      </c>
      <c r="G221" s="218">
        <v>125</v>
      </c>
      <c r="H221" s="218"/>
      <c r="I221" s="218"/>
      <c r="J221" s="218"/>
      <c r="K221" s="55"/>
      <c r="L221" s="56" t="str">
        <f t="shared" si="11"/>
        <v xml:space="preserve">94GERARDO BARRIOS </v>
      </c>
      <c r="M221" s="214">
        <v>94</v>
      </c>
      <c r="N221" s="212" t="s">
        <v>263</v>
      </c>
      <c r="O221" s="224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92COJUTEPEQUE</v>
      </c>
      <c r="B222" s="213">
        <v>92</v>
      </c>
      <c r="C222" s="212" t="s">
        <v>180</v>
      </c>
      <c r="D222" s="243" t="s">
        <v>122</v>
      </c>
      <c r="E222" s="218">
        <v>120</v>
      </c>
      <c r="F222" s="218">
        <v>120</v>
      </c>
      <c r="G222" s="218">
        <v>120</v>
      </c>
      <c r="H222" s="218"/>
      <c r="I222" s="218"/>
      <c r="J222" s="218"/>
      <c r="K222" s="55"/>
      <c r="L222" s="56" t="str">
        <f t="shared" si="11"/>
        <v>94SANTA TECLA</v>
      </c>
      <c r="M222" s="213">
        <v>94</v>
      </c>
      <c r="N222" s="212" t="s">
        <v>184</v>
      </c>
      <c r="O222" s="224" t="s">
        <v>267</v>
      </c>
      <c r="P222" s="218"/>
      <c r="Q222" s="218"/>
      <c r="R222" s="218"/>
      <c r="S222" s="218">
        <v>2</v>
      </c>
      <c r="T222" s="218">
        <v>2</v>
      </c>
      <c r="U222" s="218">
        <v>2</v>
      </c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43" t="s">
        <v>123</v>
      </c>
      <c r="E223" s="218">
        <v>23</v>
      </c>
      <c r="F223" s="218">
        <v>23</v>
      </c>
      <c r="G223" s="218">
        <v>23</v>
      </c>
      <c r="H223" s="218"/>
      <c r="I223" s="218"/>
      <c r="J223" s="218"/>
      <c r="K223" s="55"/>
      <c r="L223" s="56" t="str">
        <f t="shared" si="11"/>
        <v xml:space="preserve">95GERARDO BARRIOS </v>
      </c>
      <c r="M223" s="214">
        <v>95</v>
      </c>
      <c r="N223" s="212" t="s">
        <v>263</v>
      </c>
      <c r="O223" s="224" t="s">
        <v>205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43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95SANTA ANA</v>
      </c>
      <c r="M224" s="214">
        <v>95</v>
      </c>
      <c r="N224" s="212" t="s">
        <v>173</v>
      </c>
      <c r="O224" s="224" t="s">
        <v>205</v>
      </c>
      <c r="P224" s="218">
        <v>85</v>
      </c>
      <c r="Q224" s="218">
        <v>85</v>
      </c>
      <c r="R224" s="218">
        <v>85</v>
      </c>
      <c r="S224" s="218">
        <v>1.2</v>
      </c>
      <c r="T224" s="218">
        <v>1.2</v>
      </c>
      <c r="U224" s="218">
        <v>1.2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3" t="s">
        <v>205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95SAN VICENTE</v>
      </c>
      <c r="M225" s="214">
        <v>95</v>
      </c>
      <c r="N225" s="212" t="s">
        <v>174</v>
      </c>
      <c r="O225" s="224" t="s">
        <v>205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43" t="s">
        <v>205</v>
      </c>
      <c r="E226" s="218">
        <v>82.5</v>
      </c>
      <c r="F226" s="218">
        <v>75</v>
      </c>
      <c r="G226" s="218">
        <v>90</v>
      </c>
      <c r="H226" s="218">
        <v>0.95000000000000007</v>
      </c>
      <c r="I226" s="218">
        <v>0.85</v>
      </c>
      <c r="J226" s="218">
        <v>1</v>
      </c>
      <c r="K226" s="55"/>
      <c r="L226" s="56" t="str">
        <f t="shared" si="11"/>
        <v>95LA UNION</v>
      </c>
      <c r="M226" s="214">
        <v>95</v>
      </c>
      <c r="N226" s="212" t="s">
        <v>262</v>
      </c>
      <c r="O226" s="224" t="s">
        <v>205</v>
      </c>
      <c r="P226" s="218">
        <v>80</v>
      </c>
      <c r="Q226" s="218">
        <v>80</v>
      </c>
      <c r="R226" s="218">
        <v>80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95CHALATENANGO</v>
      </c>
      <c r="B227" s="213">
        <v>95</v>
      </c>
      <c r="C227" s="212" t="s">
        <v>177</v>
      </c>
      <c r="D227" s="243" t="s">
        <v>205</v>
      </c>
      <c r="E227" s="218">
        <v>80</v>
      </c>
      <c r="F227" s="218">
        <v>80</v>
      </c>
      <c r="G227" s="218">
        <v>80</v>
      </c>
      <c r="H227" s="218">
        <v>1.1499999999999999</v>
      </c>
      <c r="I227" s="218">
        <v>1.1000000000000001</v>
      </c>
      <c r="J227" s="218">
        <v>1.2</v>
      </c>
      <c r="K227" s="55"/>
      <c r="L227" s="56" t="str">
        <f t="shared" si="11"/>
        <v>95SANTA TECLA</v>
      </c>
      <c r="M227" s="213">
        <v>95</v>
      </c>
      <c r="N227" s="212" t="s">
        <v>184</v>
      </c>
      <c r="O227" s="224" t="s">
        <v>205</v>
      </c>
      <c r="P227" s="218"/>
      <c r="Q227" s="218"/>
      <c r="R227" s="218"/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43" t="s">
        <v>206</v>
      </c>
      <c r="E228" s="218">
        <v>46</v>
      </c>
      <c r="F228" s="218">
        <v>46</v>
      </c>
      <c r="G228" s="218">
        <v>46</v>
      </c>
      <c r="H228" s="218">
        <v>0.49000000000000005</v>
      </c>
      <c r="I228" s="218">
        <v>0.4</v>
      </c>
      <c r="J228" s="218">
        <v>0.5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4" t="s">
        <v>206</v>
      </c>
      <c r="P228" s="218">
        <v>45.25</v>
      </c>
      <c r="Q228" s="218">
        <v>43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96SAN MIGUEL</v>
      </c>
      <c r="B229" s="214">
        <v>96</v>
      </c>
      <c r="C229" s="212" t="s">
        <v>175</v>
      </c>
      <c r="D229" s="243" t="s">
        <v>206</v>
      </c>
      <c r="E229" s="218">
        <v>48.166666666666664</v>
      </c>
      <c r="F229" s="218">
        <v>48</v>
      </c>
      <c r="G229" s="218">
        <v>48.5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96SANTA ANA</v>
      </c>
      <c r="M229" s="214">
        <v>96</v>
      </c>
      <c r="N229" s="212" t="s">
        <v>173</v>
      </c>
      <c r="O229" s="224" t="s">
        <v>206</v>
      </c>
      <c r="P229" s="218">
        <v>48</v>
      </c>
      <c r="Q229" s="218">
        <v>48</v>
      </c>
      <c r="R229" s="218">
        <v>48</v>
      </c>
      <c r="S229" s="218">
        <v>0.6</v>
      </c>
      <c r="T229" s="218">
        <v>0.6</v>
      </c>
      <c r="U229" s="218">
        <v>0.6</v>
      </c>
      <c r="V229" s="46"/>
      <c r="W229" s="46" t="str">
        <f t="shared" si="13"/>
        <v/>
      </c>
    </row>
    <row r="230" spans="1:23" ht="15.75">
      <c r="A230" s="182" t="str">
        <f t="shared" si="12"/>
        <v>96CHALATENANGO</v>
      </c>
      <c r="B230" s="214">
        <v>96</v>
      </c>
      <c r="C230" s="212" t="s">
        <v>177</v>
      </c>
      <c r="D230" s="243" t="s">
        <v>206</v>
      </c>
      <c r="E230" s="218">
        <v>48</v>
      </c>
      <c r="F230" s="218">
        <v>48</v>
      </c>
      <c r="G230" s="218">
        <v>48</v>
      </c>
      <c r="H230" s="218">
        <v>0.6</v>
      </c>
      <c r="I230" s="218">
        <v>0.6</v>
      </c>
      <c r="J230" s="218">
        <v>0.6</v>
      </c>
      <c r="K230" s="55"/>
      <c r="L230" s="56" t="str">
        <f t="shared" si="11"/>
        <v>96SAN VICENTE</v>
      </c>
      <c r="M230" s="214">
        <v>96</v>
      </c>
      <c r="N230" s="212" t="s">
        <v>174</v>
      </c>
      <c r="O230" s="224" t="s">
        <v>206</v>
      </c>
      <c r="P230" s="218">
        <v>48.666666666666664</v>
      </c>
      <c r="Q230" s="218">
        <v>48</v>
      </c>
      <c r="R230" s="218">
        <v>50</v>
      </c>
      <c r="S230" s="218">
        <v>0.56666666666666665</v>
      </c>
      <c r="T230" s="218">
        <v>0.55000000000000004</v>
      </c>
      <c r="U230" s="218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96COJUTEPEQUE</v>
      </c>
      <c r="B231" s="213">
        <v>96</v>
      </c>
      <c r="C231" s="212" t="s">
        <v>180</v>
      </c>
      <c r="D231" s="243" t="s">
        <v>206</v>
      </c>
      <c r="E231" s="218">
        <v>49.5</v>
      </c>
      <c r="F231" s="218">
        <v>49</v>
      </c>
      <c r="G231" s="218">
        <v>50</v>
      </c>
      <c r="H231" s="218">
        <v>0.55000000000000004</v>
      </c>
      <c r="I231" s="218">
        <v>0.55000000000000004</v>
      </c>
      <c r="J231" s="218">
        <v>0.55000000000000004</v>
      </c>
      <c r="K231" s="55"/>
      <c r="L231" s="56" t="str">
        <f t="shared" si="11"/>
        <v>96LA UNION</v>
      </c>
      <c r="M231" s="214">
        <v>96</v>
      </c>
      <c r="N231" s="212" t="s">
        <v>262</v>
      </c>
      <c r="O231" s="224" t="s">
        <v>206</v>
      </c>
      <c r="P231" s="218">
        <v>49.1</v>
      </c>
      <c r="Q231" s="218">
        <v>49</v>
      </c>
      <c r="R231" s="218">
        <v>49.5</v>
      </c>
      <c r="S231" s="218">
        <v>0.54200000000000004</v>
      </c>
      <c r="T231" s="218">
        <v>0.5</v>
      </c>
      <c r="U231" s="218">
        <v>0.56000000000000005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4">
        <v>97</v>
      </c>
      <c r="C232" s="212" t="s">
        <v>263</v>
      </c>
      <c r="D232" s="243" t="s">
        <v>207</v>
      </c>
      <c r="E232" s="218">
        <v>60</v>
      </c>
      <c r="F232" s="218">
        <v>60</v>
      </c>
      <c r="G232" s="218">
        <v>60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>96SANTA TECLA</v>
      </c>
      <c r="M232" s="213">
        <v>96</v>
      </c>
      <c r="N232" s="212" t="s">
        <v>184</v>
      </c>
      <c r="O232" s="224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3">
        <v>97</v>
      </c>
      <c r="C233" s="212" t="s">
        <v>175</v>
      </c>
      <c r="D233" s="243" t="s">
        <v>207</v>
      </c>
      <c r="E233" s="218">
        <v>69</v>
      </c>
      <c r="F233" s="218">
        <v>68</v>
      </c>
      <c r="G233" s="218">
        <v>70</v>
      </c>
      <c r="H233" s="218">
        <v>0.83333333333333337</v>
      </c>
      <c r="I233" s="218">
        <v>0.8</v>
      </c>
      <c r="J233" s="218">
        <v>0.85</v>
      </c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4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4">
        <v>98</v>
      </c>
      <c r="C234" s="212" t="s">
        <v>263</v>
      </c>
      <c r="D234" s="243" t="s">
        <v>268</v>
      </c>
      <c r="E234" s="218">
        <v>135</v>
      </c>
      <c r="F234" s="218">
        <v>135</v>
      </c>
      <c r="G234" s="218">
        <v>135</v>
      </c>
      <c r="H234" s="218">
        <v>1.4</v>
      </c>
      <c r="I234" s="218">
        <v>1.4</v>
      </c>
      <c r="J234" s="218">
        <v>1.4</v>
      </c>
      <c r="K234" s="55"/>
      <c r="L234" s="56" t="str">
        <f t="shared" si="11"/>
        <v>97SANTA ANA</v>
      </c>
      <c r="M234" s="214">
        <v>97</v>
      </c>
      <c r="N234" s="212" t="s">
        <v>173</v>
      </c>
      <c r="O234" s="224" t="s">
        <v>207</v>
      </c>
      <c r="P234" s="218">
        <v>85</v>
      </c>
      <c r="Q234" s="218">
        <v>85</v>
      </c>
      <c r="R234" s="218">
        <v>85</v>
      </c>
      <c r="S234" s="218">
        <v>1.2</v>
      </c>
      <c r="T234" s="218">
        <v>1.2</v>
      </c>
      <c r="U234" s="218">
        <v>1.2</v>
      </c>
      <c r="V234" s="46"/>
      <c r="W234" s="46" t="str">
        <f t="shared" si="13"/>
        <v/>
      </c>
    </row>
    <row r="235" spans="1:23" ht="15.75">
      <c r="A235" s="182" t="str">
        <f t="shared" si="12"/>
        <v>98SAN MIGUEL</v>
      </c>
      <c r="B235" s="214">
        <v>98</v>
      </c>
      <c r="C235" s="212" t="s">
        <v>175</v>
      </c>
      <c r="D235" s="243" t="s">
        <v>268</v>
      </c>
      <c r="E235" s="218">
        <v>155</v>
      </c>
      <c r="F235" s="218">
        <v>155</v>
      </c>
      <c r="G235" s="218">
        <v>155</v>
      </c>
      <c r="H235" s="218">
        <v>1.6833333333333333</v>
      </c>
      <c r="I235" s="218">
        <v>1.65</v>
      </c>
      <c r="J235" s="218">
        <v>1.75</v>
      </c>
      <c r="K235" s="55"/>
      <c r="L235" s="56" t="str">
        <f t="shared" si="11"/>
        <v>97SAN VICENTE</v>
      </c>
      <c r="M235" s="214">
        <v>97</v>
      </c>
      <c r="N235" s="212" t="s">
        <v>174</v>
      </c>
      <c r="O235" s="224" t="s">
        <v>207</v>
      </c>
      <c r="P235" s="218"/>
      <c r="Q235" s="218"/>
      <c r="R235" s="218"/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98CHALATENANGO</v>
      </c>
      <c r="B236" s="213">
        <v>98</v>
      </c>
      <c r="C236" s="212" t="s">
        <v>177</v>
      </c>
      <c r="D236" s="243" t="s">
        <v>268</v>
      </c>
      <c r="E236" s="218">
        <v>155</v>
      </c>
      <c r="F236" s="218">
        <v>155</v>
      </c>
      <c r="G236" s="218">
        <v>155</v>
      </c>
      <c r="H236" s="218">
        <v>2</v>
      </c>
      <c r="I236" s="218">
        <v>2</v>
      </c>
      <c r="J236" s="218">
        <v>2</v>
      </c>
      <c r="K236" s="55"/>
      <c r="L236" s="56" t="str">
        <f t="shared" si="11"/>
        <v>97LA UNION</v>
      </c>
      <c r="M236" s="214">
        <v>97</v>
      </c>
      <c r="N236" s="212" t="s">
        <v>262</v>
      </c>
      <c r="O236" s="224" t="s">
        <v>207</v>
      </c>
      <c r="P236" s="218">
        <v>75</v>
      </c>
      <c r="Q236" s="218">
        <v>75</v>
      </c>
      <c r="R236" s="218">
        <v>75</v>
      </c>
      <c r="S236" s="218">
        <v>0.97</v>
      </c>
      <c r="T236" s="218">
        <v>0.85</v>
      </c>
      <c r="U236" s="218">
        <v>1</v>
      </c>
      <c r="V236" s="46"/>
      <c r="W236" s="46"/>
    </row>
    <row r="237" spans="1:23" ht="15.75">
      <c r="A237" s="182" t="str">
        <f t="shared" si="12"/>
        <v xml:space="preserve">99GERARDO BARRIOS </v>
      </c>
      <c r="B237" s="214">
        <v>99</v>
      </c>
      <c r="C237" s="212" t="s">
        <v>263</v>
      </c>
      <c r="D237" s="243" t="s">
        <v>209</v>
      </c>
      <c r="E237" s="218">
        <v>21</v>
      </c>
      <c r="F237" s="218">
        <v>21</v>
      </c>
      <c r="G237" s="218">
        <v>21</v>
      </c>
      <c r="H237" s="218"/>
      <c r="I237" s="218"/>
      <c r="J237" s="218"/>
      <c r="K237" s="55"/>
      <c r="L237" s="56" t="str">
        <f t="shared" si="11"/>
        <v>97SANTA TECLA</v>
      </c>
      <c r="M237" s="213">
        <v>97</v>
      </c>
      <c r="N237" s="212" t="s">
        <v>184</v>
      </c>
      <c r="O237" s="224" t="s">
        <v>207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99SAN MIGUEL</v>
      </c>
      <c r="B238" s="213">
        <v>99</v>
      </c>
      <c r="C238" s="212" t="s">
        <v>175</v>
      </c>
      <c r="D238" s="243" t="s">
        <v>209</v>
      </c>
      <c r="E238" s="218">
        <v>21.175000000000001</v>
      </c>
      <c r="F238" s="218">
        <v>21</v>
      </c>
      <c r="G238" s="218">
        <v>21.35</v>
      </c>
      <c r="H238" s="218"/>
      <c r="I238" s="218"/>
      <c r="J238" s="218"/>
      <c r="K238" s="55"/>
      <c r="L238" s="56" t="str">
        <f t="shared" si="11"/>
        <v xml:space="preserve">98GERARDO BARRIOS </v>
      </c>
      <c r="M238" s="214">
        <v>98</v>
      </c>
      <c r="N238" s="212" t="s">
        <v>263</v>
      </c>
      <c r="O238" s="224" t="s">
        <v>268</v>
      </c>
      <c r="P238" s="218">
        <v>135</v>
      </c>
      <c r="Q238" s="218">
        <v>135</v>
      </c>
      <c r="R238" s="218">
        <v>135</v>
      </c>
      <c r="S238" s="218">
        <v>1.4</v>
      </c>
      <c r="T238" s="218">
        <v>1.4</v>
      </c>
      <c r="U238" s="218">
        <v>1.4</v>
      </c>
      <c r="V238" s="46"/>
      <c r="W238" s="46"/>
    </row>
    <row r="239" spans="1:23" ht="15.75">
      <c r="A239" s="182" t="str">
        <f t="shared" si="12"/>
        <v>100SAN MIGUEL</v>
      </c>
      <c r="B239" s="214">
        <v>100</v>
      </c>
      <c r="C239" s="212" t="s">
        <v>175</v>
      </c>
      <c r="D239" s="243" t="s">
        <v>210</v>
      </c>
      <c r="E239" s="218">
        <v>18</v>
      </c>
      <c r="F239" s="218">
        <v>18</v>
      </c>
      <c r="G239" s="218">
        <v>18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98SANTA ANA</v>
      </c>
      <c r="M239" s="214">
        <v>98</v>
      </c>
      <c r="N239" s="212" t="s">
        <v>173</v>
      </c>
      <c r="O239" s="224" t="s">
        <v>268</v>
      </c>
      <c r="P239" s="218">
        <v>150</v>
      </c>
      <c r="Q239" s="218">
        <v>150</v>
      </c>
      <c r="R239" s="218">
        <v>150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>
      <c r="A240" s="182" t="str">
        <f t="shared" si="12"/>
        <v>100COJUTEPEQUE</v>
      </c>
      <c r="B240" s="213">
        <v>100</v>
      </c>
      <c r="C240" s="212" t="s">
        <v>180</v>
      </c>
      <c r="D240" s="243" t="s">
        <v>210</v>
      </c>
      <c r="E240" s="218">
        <v>18.25</v>
      </c>
      <c r="F240" s="218">
        <v>18.25</v>
      </c>
      <c r="G240" s="218">
        <v>18.25</v>
      </c>
      <c r="H240" s="218">
        <v>0.45</v>
      </c>
      <c r="I240" s="218">
        <v>0.45</v>
      </c>
      <c r="J240" s="218">
        <v>0.45</v>
      </c>
      <c r="K240" s="55"/>
      <c r="L240" s="56" t="str">
        <f t="shared" si="11"/>
        <v>98SAN VICENTE</v>
      </c>
      <c r="M240" s="214">
        <v>98</v>
      </c>
      <c r="N240" s="212" t="s">
        <v>174</v>
      </c>
      <c r="O240" s="224" t="s">
        <v>268</v>
      </c>
      <c r="P240" s="218"/>
      <c r="Q240" s="218"/>
      <c r="R240" s="218"/>
      <c r="S240" s="218">
        <v>1.75</v>
      </c>
      <c r="T240" s="218">
        <v>1.75</v>
      </c>
      <c r="U240" s="218">
        <v>1.75</v>
      </c>
      <c r="V240" s="46"/>
      <c r="W240" s="46"/>
    </row>
    <row r="241" spans="1:23" ht="15.75">
      <c r="A241" s="182" t="str">
        <f t="shared" si="12"/>
        <v>101SAN MIGUEL</v>
      </c>
      <c r="B241" s="214">
        <v>101</v>
      </c>
      <c r="C241" s="212" t="s">
        <v>175</v>
      </c>
      <c r="D241" s="243" t="s">
        <v>211</v>
      </c>
      <c r="E241" s="218">
        <v>17.5</v>
      </c>
      <c r="F241" s="218">
        <v>17.5</v>
      </c>
      <c r="G241" s="218">
        <v>17.5</v>
      </c>
      <c r="H241" s="218">
        <v>0.4</v>
      </c>
      <c r="I241" s="218">
        <v>0.4</v>
      </c>
      <c r="J241" s="218">
        <v>0.4</v>
      </c>
      <c r="K241" s="55"/>
      <c r="L241" s="56" t="str">
        <f t="shared" si="11"/>
        <v>98LA UNION</v>
      </c>
      <c r="M241" s="214">
        <v>98</v>
      </c>
      <c r="N241" s="212" t="s">
        <v>262</v>
      </c>
      <c r="O241" s="224" t="s">
        <v>268</v>
      </c>
      <c r="P241" s="218">
        <v>155</v>
      </c>
      <c r="Q241" s="218">
        <v>155</v>
      </c>
      <c r="R241" s="218">
        <v>155</v>
      </c>
      <c r="S241" s="218">
        <v>1.94</v>
      </c>
      <c r="T241" s="218">
        <v>1.85</v>
      </c>
      <c r="U241" s="218">
        <v>2</v>
      </c>
      <c r="V241" s="46"/>
      <c r="W241" s="46"/>
    </row>
    <row r="242" spans="1:23" ht="15.75">
      <c r="A242" s="182" t="str">
        <f t="shared" si="12"/>
        <v>101COJUTEPEQUE</v>
      </c>
      <c r="B242" s="213">
        <v>101</v>
      </c>
      <c r="C242" s="212" t="s">
        <v>180</v>
      </c>
      <c r="D242" s="243" t="s">
        <v>211</v>
      </c>
      <c r="E242" s="218">
        <v>17</v>
      </c>
      <c r="F242" s="218">
        <v>17</v>
      </c>
      <c r="G242" s="218">
        <v>17</v>
      </c>
      <c r="H242" s="218">
        <v>0.45</v>
      </c>
      <c r="I242" s="218">
        <v>0.45</v>
      </c>
      <c r="J242" s="218">
        <v>0.45</v>
      </c>
      <c r="K242" s="55"/>
      <c r="L242" s="56" t="str">
        <f t="shared" si="11"/>
        <v>98SANTA TECLA</v>
      </c>
      <c r="M242" s="213">
        <v>98</v>
      </c>
      <c r="N242" s="212" t="s">
        <v>184</v>
      </c>
      <c r="O242" s="224" t="s">
        <v>268</v>
      </c>
      <c r="P242" s="218"/>
      <c r="Q242" s="218"/>
      <c r="R242" s="218"/>
      <c r="S242" s="218">
        <v>1.8</v>
      </c>
      <c r="T242" s="218">
        <v>1.8</v>
      </c>
      <c r="U242" s="218">
        <v>1.8</v>
      </c>
      <c r="V242" s="46"/>
      <c r="W242" s="46"/>
    </row>
    <row r="243" spans="1:23" ht="15.75">
      <c r="A243" s="182" t="str">
        <f t="shared" si="12"/>
        <v xml:space="preserve">102GERARDO BARRIOS </v>
      </c>
      <c r="B243" s="214">
        <v>102</v>
      </c>
      <c r="C243" s="212" t="s">
        <v>263</v>
      </c>
      <c r="D243" s="243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 xml:space="preserve">99GERARDO BARRIOS </v>
      </c>
      <c r="M243" s="214">
        <v>99</v>
      </c>
      <c r="N243" s="212" t="s">
        <v>263</v>
      </c>
      <c r="O243" s="224" t="s">
        <v>209</v>
      </c>
      <c r="P243" s="218">
        <v>21</v>
      </c>
      <c r="Q243" s="218">
        <v>21</v>
      </c>
      <c r="R243" s="218">
        <v>21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102CHALATENANGO</v>
      </c>
      <c r="B244" s="214">
        <v>102</v>
      </c>
      <c r="C244" s="212" t="s">
        <v>177</v>
      </c>
      <c r="D244" s="243" t="s">
        <v>212</v>
      </c>
      <c r="E244" s="218">
        <v>4.5</v>
      </c>
      <c r="F244" s="218">
        <v>4.5</v>
      </c>
      <c r="G244" s="218">
        <v>4.5</v>
      </c>
      <c r="H244" s="218"/>
      <c r="I244" s="218"/>
      <c r="J244" s="218"/>
      <c r="K244" s="55"/>
      <c r="L244" s="56" t="str">
        <f t="shared" si="11"/>
        <v>99SANTA ANA</v>
      </c>
      <c r="M244" s="213">
        <v>99</v>
      </c>
      <c r="N244" s="212" t="s">
        <v>173</v>
      </c>
      <c r="O244" s="224" t="s">
        <v>209</v>
      </c>
      <c r="P244" s="218">
        <v>20</v>
      </c>
      <c r="Q244" s="218">
        <v>20</v>
      </c>
      <c r="R244" s="218">
        <v>20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102COJUTEPEQUE</v>
      </c>
      <c r="B245" s="213">
        <v>102</v>
      </c>
      <c r="C245" s="212" t="s">
        <v>180</v>
      </c>
      <c r="D245" s="243" t="s">
        <v>212</v>
      </c>
      <c r="E245" s="218">
        <v>5.75</v>
      </c>
      <c r="F245" s="218">
        <v>5.5</v>
      </c>
      <c r="G245" s="218">
        <v>6</v>
      </c>
      <c r="H245" s="218"/>
      <c r="I245" s="218"/>
      <c r="J245" s="218"/>
      <c r="K245" s="55"/>
      <c r="L245" s="56" t="str">
        <f t="shared" si="11"/>
        <v>100SANTA ANA</v>
      </c>
      <c r="M245" s="214">
        <v>100</v>
      </c>
      <c r="N245" s="212" t="s">
        <v>173</v>
      </c>
      <c r="O245" s="224" t="s">
        <v>210</v>
      </c>
      <c r="P245" s="218">
        <v>18.375</v>
      </c>
      <c r="Q245" s="218">
        <v>18.25</v>
      </c>
      <c r="R245" s="218">
        <v>18.5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103GERARDO BARRIOS </v>
      </c>
      <c r="B246" s="214">
        <v>103</v>
      </c>
      <c r="C246" s="212" t="s">
        <v>263</v>
      </c>
      <c r="D246" s="243" t="s">
        <v>213</v>
      </c>
      <c r="E246" s="218"/>
      <c r="F246" s="218"/>
      <c r="G246" s="218"/>
      <c r="H246" s="218">
        <v>0.8</v>
      </c>
      <c r="I246" s="218">
        <v>0.8</v>
      </c>
      <c r="J246" s="218">
        <v>0.8</v>
      </c>
      <c r="K246" s="55"/>
      <c r="L246" s="56" t="str">
        <f t="shared" si="11"/>
        <v>100LA UNION</v>
      </c>
      <c r="M246" s="213">
        <v>100</v>
      </c>
      <c r="N246" s="212" t="s">
        <v>262</v>
      </c>
      <c r="O246" s="224" t="s">
        <v>210</v>
      </c>
      <c r="P246" s="218">
        <v>18.8125</v>
      </c>
      <c r="Q246" s="218">
        <v>18.5</v>
      </c>
      <c r="R246" s="218">
        <v>19.25</v>
      </c>
      <c r="S246" s="218">
        <v>0.48749999999999999</v>
      </c>
      <c r="T246" s="218">
        <v>0.45</v>
      </c>
      <c r="U246" s="218">
        <v>0.5</v>
      </c>
      <c r="V246" s="46"/>
      <c r="W246" s="46"/>
    </row>
    <row r="247" spans="1:23" ht="15.75">
      <c r="A247" s="182" t="str">
        <f t="shared" si="12"/>
        <v>103SAN MIGUEL</v>
      </c>
      <c r="B247" s="214">
        <v>103</v>
      </c>
      <c r="C247" s="212" t="s">
        <v>175</v>
      </c>
      <c r="D247" s="243" t="s">
        <v>213</v>
      </c>
      <c r="E247" s="218"/>
      <c r="F247" s="218"/>
      <c r="G247" s="218"/>
      <c r="H247" s="218">
        <v>1.125</v>
      </c>
      <c r="I247" s="218">
        <v>1.1000000000000001</v>
      </c>
      <c r="J247" s="218">
        <v>1.1499999999999999</v>
      </c>
      <c r="K247" s="55"/>
      <c r="L247" s="56" t="str">
        <f t="shared" si="11"/>
        <v>101SANTA ANA</v>
      </c>
      <c r="M247" s="214">
        <v>101</v>
      </c>
      <c r="N247" s="212" t="s">
        <v>173</v>
      </c>
      <c r="O247" s="224" t="s">
        <v>211</v>
      </c>
      <c r="P247" s="218">
        <v>17.375</v>
      </c>
      <c r="Q247" s="218">
        <v>17.25</v>
      </c>
      <c r="R247" s="218">
        <v>17.5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103CHALATENANGO</v>
      </c>
      <c r="B248" s="214">
        <v>103</v>
      </c>
      <c r="C248" s="212" t="s">
        <v>177</v>
      </c>
      <c r="D248" s="243" t="s">
        <v>213</v>
      </c>
      <c r="E248" s="218">
        <v>65</v>
      </c>
      <c r="F248" s="218">
        <v>65</v>
      </c>
      <c r="G248" s="218">
        <v>65</v>
      </c>
      <c r="H248" s="218">
        <v>0.85</v>
      </c>
      <c r="I248" s="218">
        <v>0.85</v>
      </c>
      <c r="J248" s="218">
        <v>0.85</v>
      </c>
      <c r="K248" s="55"/>
      <c r="L248" s="56" t="str">
        <f t="shared" si="11"/>
        <v>101LA UNION</v>
      </c>
      <c r="M248" s="213">
        <v>101</v>
      </c>
      <c r="N248" s="212" t="s">
        <v>262</v>
      </c>
      <c r="O248" s="224" t="s">
        <v>211</v>
      </c>
      <c r="P248" s="218">
        <v>17.837499999999999</v>
      </c>
      <c r="Q248" s="218">
        <v>17.5</v>
      </c>
      <c r="R248" s="218">
        <v>18.75</v>
      </c>
      <c r="S248" s="218">
        <v>0.45999999999999996</v>
      </c>
      <c r="T248" s="218">
        <v>0.45</v>
      </c>
      <c r="U248" s="218">
        <v>0.5</v>
      </c>
      <c r="V248" s="46"/>
      <c r="W248" s="46"/>
    </row>
    <row r="249" spans="1:23" ht="15.75">
      <c r="A249" s="182" t="str">
        <f t="shared" si="12"/>
        <v>103COJUTEPEQUE</v>
      </c>
      <c r="B249" s="213">
        <v>103</v>
      </c>
      <c r="C249" s="212" t="s">
        <v>180</v>
      </c>
      <c r="D249" s="243" t="s">
        <v>213</v>
      </c>
      <c r="E249" s="218">
        <v>72.5</v>
      </c>
      <c r="F249" s="218">
        <v>70</v>
      </c>
      <c r="G249" s="218">
        <v>75</v>
      </c>
      <c r="H249" s="218">
        <v>1.175</v>
      </c>
      <c r="I249" s="218">
        <v>1.1000000000000001</v>
      </c>
      <c r="J249" s="218">
        <v>1.25</v>
      </c>
      <c r="K249" s="55"/>
      <c r="L249" s="56" t="str">
        <f t="shared" si="11"/>
        <v xml:space="preserve">102GERARDO BARRIOS </v>
      </c>
      <c r="M249" s="214">
        <v>102</v>
      </c>
      <c r="N249" s="212" t="s">
        <v>263</v>
      </c>
      <c r="O249" s="224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104COJUTEPEQUE</v>
      </c>
      <c r="B250" s="213">
        <v>104</v>
      </c>
      <c r="C250" s="212" t="s">
        <v>180</v>
      </c>
      <c r="D250" s="243" t="s">
        <v>214</v>
      </c>
      <c r="E250" s="218">
        <v>65</v>
      </c>
      <c r="F250" s="218">
        <v>65</v>
      </c>
      <c r="G250" s="218">
        <v>65</v>
      </c>
      <c r="H250" s="218">
        <v>1</v>
      </c>
      <c r="I250" s="218">
        <v>1</v>
      </c>
      <c r="J250" s="218">
        <v>1</v>
      </c>
      <c r="K250" s="55"/>
      <c r="L250" s="56" t="str">
        <f t="shared" si="11"/>
        <v>102SANTA ANA</v>
      </c>
      <c r="M250" s="214">
        <v>102</v>
      </c>
      <c r="N250" s="212" t="s">
        <v>173</v>
      </c>
      <c r="O250" s="224" t="s">
        <v>212</v>
      </c>
      <c r="P250" s="218">
        <v>4.5</v>
      </c>
      <c r="Q250" s="218">
        <v>4.5</v>
      </c>
      <c r="R250" s="218">
        <v>4.5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105GERARDO BARRIOS </v>
      </c>
      <c r="B251" s="214">
        <v>105</v>
      </c>
      <c r="C251" s="212" t="s">
        <v>263</v>
      </c>
      <c r="D251" s="243" t="s">
        <v>269</v>
      </c>
      <c r="E251" s="218">
        <v>9</v>
      </c>
      <c r="F251" s="218">
        <v>9</v>
      </c>
      <c r="G251" s="218">
        <v>9</v>
      </c>
      <c r="H251" s="218">
        <v>9.9999999999999992E-2</v>
      </c>
      <c r="I251" s="218">
        <v>0.1</v>
      </c>
      <c r="J251" s="218">
        <v>0.1</v>
      </c>
      <c r="K251" s="55"/>
      <c r="L251" s="57" t="str">
        <f t="shared" si="11"/>
        <v>102SAN VICENTE</v>
      </c>
      <c r="M251" s="214">
        <v>102</v>
      </c>
      <c r="N251" s="212" t="s">
        <v>174</v>
      </c>
      <c r="O251" s="224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105SAN MIGUEL</v>
      </c>
      <c r="B252" s="214">
        <v>105</v>
      </c>
      <c r="C252" s="212" t="s">
        <v>175</v>
      </c>
      <c r="D252" s="243" t="s">
        <v>269</v>
      </c>
      <c r="E252" s="218">
        <v>12.125</v>
      </c>
      <c r="F252" s="218">
        <v>12</v>
      </c>
      <c r="G252" s="218">
        <v>12.25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>102LA UNION</v>
      </c>
      <c r="M252" s="213">
        <v>102</v>
      </c>
      <c r="N252" s="212" t="s">
        <v>262</v>
      </c>
      <c r="O252" s="224" t="s">
        <v>212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105CHALATENANGO</v>
      </c>
      <c r="B253" s="214">
        <v>105</v>
      </c>
      <c r="C253" s="212" t="s">
        <v>177</v>
      </c>
      <c r="D253" s="243" t="s">
        <v>269</v>
      </c>
      <c r="E253" s="218">
        <v>13</v>
      </c>
      <c r="F253" s="218">
        <v>13</v>
      </c>
      <c r="G253" s="218">
        <v>13</v>
      </c>
      <c r="H253" s="218">
        <v>0.2</v>
      </c>
      <c r="I253" s="218">
        <v>0.2</v>
      </c>
      <c r="J253" s="218">
        <v>0.2</v>
      </c>
      <c r="K253" s="55"/>
      <c r="L253" s="57" t="str">
        <f t="shared" si="11"/>
        <v xml:space="preserve">103GERARDO BARRIOS </v>
      </c>
      <c r="M253" s="214">
        <v>103</v>
      </c>
      <c r="N253" s="212" t="s">
        <v>263</v>
      </c>
      <c r="O253" s="224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>
      <c r="A254" s="182" t="str">
        <f t="shared" si="12"/>
        <v>105COJUTEPEQUE</v>
      </c>
      <c r="B254" s="213">
        <v>105</v>
      </c>
      <c r="C254" s="212" t="s">
        <v>180</v>
      </c>
      <c r="D254" s="243" t="s">
        <v>269</v>
      </c>
      <c r="E254" s="218">
        <v>12</v>
      </c>
      <c r="F254" s="218">
        <v>12</v>
      </c>
      <c r="G254" s="218">
        <v>12</v>
      </c>
      <c r="H254" s="218">
        <v>0.15</v>
      </c>
      <c r="I254" s="218">
        <v>0.15</v>
      </c>
      <c r="J254" s="218">
        <v>0.15</v>
      </c>
      <c r="K254" s="55"/>
      <c r="L254" s="57" t="str">
        <f t="shared" si="11"/>
        <v>103SANTA ANA</v>
      </c>
      <c r="M254" s="214">
        <v>103</v>
      </c>
      <c r="N254" s="212" t="s">
        <v>173</v>
      </c>
      <c r="O254" s="224" t="s">
        <v>213</v>
      </c>
      <c r="P254" s="218">
        <v>65</v>
      </c>
      <c r="Q254" s="218">
        <v>65</v>
      </c>
      <c r="R254" s="218">
        <v>65</v>
      </c>
      <c r="S254" s="218">
        <v>0.8</v>
      </c>
      <c r="T254" s="218">
        <v>0.8</v>
      </c>
      <c r="U254" s="218">
        <v>0.8</v>
      </c>
      <c r="V254" s="46"/>
      <c r="W254" s="46"/>
    </row>
    <row r="255" spans="1:23" ht="15.75">
      <c r="A255" s="182" t="str">
        <f t="shared" si="12"/>
        <v xml:space="preserve">106GERARDO BARRIOS </v>
      </c>
      <c r="B255" s="214">
        <v>106</v>
      </c>
      <c r="C255" s="212" t="s">
        <v>263</v>
      </c>
      <c r="D255" s="243" t="s">
        <v>270</v>
      </c>
      <c r="E255" s="218">
        <v>60</v>
      </c>
      <c r="F255" s="218">
        <v>60</v>
      </c>
      <c r="G255" s="218">
        <v>60</v>
      </c>
      <c r="H255" s="218">
        <v>0.7</v>
      </c>
      <c r="I255" s="218">
        <v>0.7</v>
      </c>
      <c r="J255" s="218">
        <v>0.7</v>
      </c>
      <c r="K255" s="55"/>
      <c r="L255" s="57" t="str">
        <f t="shared" si="11"/>
        <v>103SAN VICENTE</v>
      </c>
      <c r="M255" s="214">
        <v>103</v>
      </c>
      <c r="N255" s="212" t="s">
        <v>174</v>
      </c>
      <c r="O255" s="224" t="s">
        <v>213</v>
      </c>
      <c r="P255" s="218">
        <v>75</v>
      </c>
      <c r="Q255" s="218">
        <v>75</v>
      </c>
      <c r="R255" s="218">
        <v>75</v>
      </c>
      <c r="S255" s="218">
        <v>1.1333333333333335</v>
      </c>
      <c r="T255" s="218">
        <v>1</v>
      </c>
      <c r="U255" s="218">
        <v>1.2</v>
      </c>
      <c r="V255" s="46"/>
      <c r="W255" s="46"/>
    </row>
    <row r="256" spans="1:23" ht="15.75">
      <c r="A256" s="182" t="str">
        <f t="shared" si="12"/>
        <v>106SAN MIGUEL</v>
      </c>
      <c r="B256" s="213">
        <v>106</v>
      </c>
      <c r="C256" s="212" t="s">
        <v>175</v>
      </c>
      <c r="D256" s="243" t="s">
        <v>270</v>
      </c>
      <c r="E256" s="218">
        <v>52</v>
      </c>
      <c r="F256" s="218">
        <v>52</v>
      </c>
      <c r="G256" s="218">
        <v>52</v>
      </c>
      <c r="H256" s="218">
        <v>0.6</v>
      </c>
      <c r="I256" s="218">
        <v>0.6</v>
      </c>
      <c r="J256" s="218">
        <v>0.6</v>
      </c>
      <c r="K256" s="55"/>
      <c r="L256" s="57" t="str">
        <f t="shared" si="11"/>
        <v>103LA UNION</v>
      </c>
      <c r="M256" s="214">
        <v>103</v>
      </c>
      <c r="N256" s="212" t="s">
        <v>262</v>
      </c>
      <c r="O256" s="224" t="s">
        <v>213</v>
      </c>
      <c r="P256" s="218"/>
      <c r="Q256" s="218"/>
      <c r="R256" s="218"/>
      <c r="S256" s="218">
        <v>1.1199999999999999</v>
      </c>
      <c r="T256" s="218">
        <v>1</v>
      </c>
      <c r="U256" s="218">
        <v>1.2</v>
      </c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43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103SANTA TECLA</v>
      </c>
      <c r="M257" s="213">
        <v>103</v>
      </c>
      <c r="N257" s="212" t="s">
        <v>184</v>
      </c>
      <c r="O257" s="224" t="s">
        <v>213</v>
      </c>
      <c r="P257" s="218"/>
      <c r="Q257" s="218"/>
      <c r="R257" s="218"/>
      <c r="S257" s="218">
        <v>0.8</v>
      </c>
      <c r="T257" s="218">
        <v>0.8</v>
      </c>
      <c r="U257" s="218">
        <v>0.8</v>
      </c>
      <c r="V257" s="46"/>
      <c r="W257" s="46"/>
    </row>
    <row r="258" spans="1:23" ht="15.75">
      <c r="A258" s="182" t="str">
        <f t="shared" si="12"/>
        <v>107SAN MIGUEL</v>
      </c>
      <c r="B258" s="213">
        <v>107</v>
      </c>
      <c r="C258" s="212" t="s">
        <v>175</v>
      </c>
      <c r="D258" s="243" t="s">
        <v>271</v>
      </c>
      <c r="E258" s="218">
        <v>36</v>
      </c>
      <c r="F258" s="218">
        <v>36</v>
      </c>
      <c r="G258" s="218">
        <v>36</v>
      </c>
      <c r="H258" s="218">
        <v>0.45</v>
      </c>
      <c r="I258" s="218">
        <v>0.45</v>
      </c>
      <c r="J258" s="218">
        <v>0.45</v>
      </c>
      <c r="K258" s="55"/>
      <c r="L258" s="57" t="str">
        <f t="shared" si="11"/>
        <v>104SAN VICENTE</v>
      </c>
      <c r="M258" s="213">
        <v>104</v>
      </c>
      <c r="N258" s="212" t="s">
        <v>174</v>
      </c>
      <c r="O258" s="224" t="s">
        <v>214</v>
      </c>
      <c r="P258" s="218">
        <v>66.5</v>
      </c>
      <c r="Q258" s="218">
        <v>65</v>
      </c>
      <c r="R258" s="218">
        <v>68</v>
      </c>
      <c r="S258" s="218">
        <v>0.95</v>
      </c>
      <c r="T258" s="218">
        <v>0.9</v>
      </c>
      <c r="U258" s="218">
        <v>1</v>
      </c>
      <c r="V258" s="46"/>
      <c r="W258" s="46"/>
    </row>
    <row r="259" spans="1:23" ht="15.75">
      <c r="A259" s="182" t="str">
        <f t="shared" si="12"/>
        <v xml:space="preserve">109GERARDO BARRIOS </v>
      </c>
      <c r="B259" s="214">
        <v>109</v>
      </c>
      <c r="C259" s="212" t="s">
        <v>263</v>
      </c>
      <c r="D259" s="243" t="s">
        <v>216</v>
      </c>
      <c r="E259" s="218">
        <v>4.8</v>
      </c>
      <c r="F259" s="218">
        <v>4.8</v>
      </c>
      <c r="G259" s="218">
        <v>4.8</v>
      </c>
      <c r="H259" s="218"/>
      <c r="I259" s="218"/>
      <c r="J259" s="218"/>
      <c r="K259" s="55"/>
      <c r="L259" s="57" t="str">
        <f t="shared" si="11"/>
        <v xml:space="preserve">105GERARDO BARRIOS </v>
      </c>
      <c r="M259" s="214">
        <v>105</v>
      </c>
      <c r="N259" s="212" t="s">
        <v>263</v>
      </c>
      <c r="O259" s="224" t="s">
        <v>269</v>
      </c>
      <c r="P259" s="218">
        <v>9</v>
      </c>
      <c r="Q259" s="218">
        <v>9</v>
      </c>
      <c r="R259" s="218">
        <v>9</v>
      </c>
      <c r="S259" s="218">
        <v>0.1</v>
      </c>
      <c r="T259" s="218">
        <v>0.1</v>
      </c>
      <c r="U259" s="218">
        <v>0.1</v>
      </c>
      <c r="V259" s="46"/>
      <c r="W259" s="46"/>
    </row>
    <row r="260" spans="1:23" ht="15.75">
      <c r="A260" s="182" t="str">
        <f t="shared" si="12"/>
        <v>109SAN MIGUEL</v>
      </c>
      <c r="B260" s="214">
        <v>109</v>
      </c>
      <c r="C260" s="212" t="s">
        <v>175</v>
      </c>
      <c r="D260" s="243" t="s">
        <v>216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105SANTA ANA</v>
      </c>
      <c r="M260" s="214">
        <v>105</v>
      </c>
      <c r="N260" s="212" t="s">
        <v>173</v>
      </c>
      <c r="O260" s="224" t="s">
        <v>269</v>
      </c>
      <c r="P260" s="218">
        <v>12</v>
      </c>
      <c r="Q260" s="218">
        <v>12</v>
      </c>
      <c r="R260" s="218">
        <v>12</v>
      </c>
      <c r="S260" s="218">
        <v>0.2</v>
      </c>
      <c r="T260" s="218">
        <v>0.2</v>
      </c>
      <c r="U260" s="218">
        <v>0.2</v>
      </c>
      <c r="V260" s="46"/>
      <c r="W260" s="46"/>
    </row>
    <row r="261" spans="1:23" ht="15.75">
      <c r="A261" s="182" t="str">
        <f t="shared" si="12"/>
        <v>109CHALATENANGO</v>
      </c>
      <c r="B261" s="213">
        <v>109</v>
      </c>
      <c r="C261" s="212" t="s">
        <v>177</v>
      </c>
      <c r="D261" s="243" t="s">
        <v>216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105SAN VICENTE</v>
      </c>
      <c r="M261" s="214">
        <v>105</v>
      </c>
      <c r="N261" s="212" t="s">
        <v>174</v>
      </c>
      <c r="O261" s="224" t="s">
        <v>269</v>
      </c>
      <c r="P261" s="218">
        <v>12</v>
      </c>
      <c r="Q261" s="218">
        <v>12</v>
      </c>
      <c r="R261" s="218">
        <v>12</v>
      </c>
      <c r="S261" s="218">
        <v>0.15</v>
      </c>
      <c r="T261" s="218">
        <v>0.15</v>
      </c>
      <c r="U261" s="218">
        <v>0.15</v>
      </c>
      <c r="V261" s="46"/>
      <c r="W261" s="46"/>
    </row>
    <row r="262" spans="1:23" ht="15.75">
      <c r="A262" s="182" t="str">
        <f t="shared" si="12"/>
        <v xml:space="preserve">110GERARDO BARRIOS </v>
      </c>
      <c r="B262" s="214">
        <v>110</v>
      </c>
      <c r="C262" s="212" t="s">
        <v>263</v>
      </c>
      <c r="D262" s="243" t="s">
        <v>217</v>
      </c>
      <c r="E262" s="218">
        <v>4.5999999999999996</v>
      </c>
      <c r="F262" s="218">
        <v>4.5999999999999996</v>
      </c>
      <c r="G262" s="218">
        <v>4.5999999999999996</v>
      </c>
      <c r="H262" s="218"/>
      <c r="I262" s="218"/>
      <c r="J262" s="218"/>
      <c r="K262" s="55"/>
      <c r="L262" s="57" t="str">
        <f t="shared" si="11"/>
        <v>105LA UNION</v>
      </c>
      <c r="M262" s="214">
        <v>105</v>
      </c>
      <c r="N262" s="212" t="s">
        <v>262</v>
      </c>
      <c r="O262" s="224" t="s">
        <v>269</v>
      </c>
      <c r="P262" s="218">
        <v>12</v>
      </c>
      <c r="Q262" s="218">
        <v>12</v>
      </c>
      <c r="R262" s="218">
        <v>12</v>
      </c>
      <c r="S262" s="218">
        <v>0.15</v>
      </c>
      <c r="T262" s="218">
        <v>0.15</v>
      </c>
      <c r="U262" s="218">
        <v>0.15</v>
      </c>
      <c r="V262" s="46"/>
      <c r="W262" s="46"/>
    </row>
    <row r="263" spans="1:23" ht="15.75">
      <c r="A263" s="182" t="str">
        <f t="shared" si="12"/>
        <v>110SAN MIGUEL</v>
      </c>
      <c r="B263" s="214">
        <v>110</v>
      </c>
      <c r="C263" s="212" t="s">
        <v>175</v>
      </c>
      <c r="D263" s="243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105SANTA TECLA</v>
      </c>
      <c r="M263" s="213">
        <v>105</v>
      </c>
      <c r="N263" s="212" t="s">
        <v>184</v>
      </c>
      <c r="O263" s="224" t="s">
        <v>269</v>
      </c>
      <c r="P263" s="218">
        <v>8.5</v>
      </c>
      <c r="Q263" s="218">
        <v>8.5</v>
      </c>
      <c r="R263" s="218">
        <v>8.5</v>
      </c>
      <c r="S263" s="218">
        <v>0.1</v>
      </c>
      <c r="T263" s="218">
        <v>0.1</v>
      </c>
      <c r="U263" s="218">
        <v>0.1</v>
      </c>
      <c r="V263" s="46"/>
      <c r="W263" s="46"/>
    </row>
    <row r="264" spans="1:23" ht="15.75">
      <c r="A264" s="182" t="str">
        <f t="shared" si="12"/>
        <v>110CHALATENANGO</v>
      </c>
      <c r="B264" s="213">
        <v>110</v>
      </c>
      <c r="C264" s="212" t="s">
        <v>177</v>
      </c>
      <c r="D264" s="243" t="s">
        <v>217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 xml:space="preserve">106GERARDO BARRIOS </v>
      </c>
      <c r="M264" s="213">
        <v>106</v>
      </c>
      <c r="N264" s="212" t="s">
        <v>263</v>
      </c>
      <c r="O264" s="224" t="s">
        <v>270</v>
      </c>
      <c r="P264" s="218">
        <v>60</v>
      </c>
      <c r="Q264" s="218">
        <v>60</v>
      </c>
      <c r="R264" s="218">
        <v>60</v>
      </c>
      <c r="S264" s="218">
        <v>0.7</v>
      </c>
      <c r="T264" s="218">
        <v>0.7</v>
      </c>
      <c r="U264" s="218">
        <v>0.7</v>
      </c>
      <c r="V264" s="46"/>
      <c r="W264" s="46"/>
    </row>
    <row r="265" spans="1:23" ht="15.75">
      <c r="A265" s="182" t="str">
        <f t="shared" si="12"/>
        <v xml:space="preserve">111GERARDO BARRIOS </v>
      </c>
      <c r="B265" s="214">
        <v>111</v>
      </c>
      <c r="C265" s="212" t="s">
        <v>263</v>
      </c>
      <c r="D265" s="243" t="s">
        <v>218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 xml:space="preserve">107GERARDO BARRIOS </v>
      </c>
      <c r="M265" s="214">
        <v>107</v>
      </c>
      <c r="N265" s="212" t="s">
        <v>263</v>
      </c>
      <c r="O265" s="224" t="s">
        <v>271</v>
      </c>
      <c r="P265" s="218">
        <v>40</v>
      </c>
      <c r="Q265" s="218">
        <v>40</v>
      </c>
      <c r="R265" s="218">
        <v>40</v>
      </c>
      <c r="S265" s="218">
        <v>0.6</v>
      </c>
      <c r="T265" s="218">
        <v>0.6</v>
      </c>
      <c r="U265" s="218">
        <v>0.6</v>
      </c>
      <c r="V265" s="46"/>
      <c r="W265" s="46"/>
    </row>
    <row r="266" spans="1:23" ht="15.75">
      <c r="A266" s="182" t="str">
        <f t="shared" si="12"/>
        <v>111SAN MIGUEL</v>
      </c>
      <c r="B266" s="214">
        <v>111</v>
      </c>
      <c r="C266" s="212" t="s">
        <v>175</v>
      </c>
      <c r="D266" s="243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107SANTA TECLA</v>
      </c>
      <c r="M266" s="213">
        <v>107</v>
      </c>
      <c r="N266" s="212" t="s">
        <v>184</v>
      </c>
      <c r="O266" s="224" t="s">
        <v>271</v>
      </c>
      <c r="P266" s="218"/>
      <c r="Q266" s="218"/>
      <c r="R266" s="218"/>
      <c r="S266" s="218">
        <v>1</v>
      </c>
      <c r="T266" s="218">
        <v>1</v>
      </c>
      <c r="U266" s="218">
        <v>1</v>
      </c>
      <c r="V266" s="46"/>
      <c r="W266" s="46"/>
    </row>
    <row r="267" spans="1:23" ht="15.75">
      <c r="A267" s="182" t="str">
        <f t="shared" si="12"/>
        <v>111CHALATENANGO</v>
      </c>
      <c r="B267" s="213">
        <v>111</v>
      </c>
      <c r="C267" s="212" t="s">
        <v>177</v>
      </c>
      <c r="D267" s="243" t="s">
        <v>218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 xml:space="preserve">109GERARDO BARRIOS </v>
      </c>
      <c r="M267" s="214">
        <v>109</v>
      </c>
      <c r="N267" s="212" t="s">
        <v>263</v>
      </c>
      <c r="O267" s="224" t="s">
        <v>216</v>
      </c>
      <c r="P267" s="218">
        <v>4.8</v>
      </c>
      <c r="Q267" s="218">
        <v>4.8</v>
      </c>
      <c r="R267" s="218">
        <v>4.8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112GERARDO BARRIOS </v>
      </c>
      <c r="B268" s="214">
        <v>112</v>
      </c>
      <c r="C268" s="212" t="s">
        <v>263</v>
      </c>
      <c r="D268" s="243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109SANTA ANA</v>
      </c>
      <c r="M268" s="214">
        <v>109</v>
      </c>
      <c r="N268" s="212" t="s">
        <v>173</v>
      </c>
      <c r="O268" s="224" t="s">
        <v>216</v>
      </c>
      <c r="P268" s="218">
        <v>4.333333333333333</v>
      </c>
      <c r="Q268" s="218">
        <v>4.25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43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109SAN VICENTE</v>
      </c>
      <c r="M269" s="214">
        <v>109</v>
      </c>
      <c r="N269" s="212" t="s">
        <v>174</v>
      </c>
      <c r="O269" s="224" t="s">
        <v>216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112CHALATENANGO</v>
      </c>
      <c r="B270" s="213">
        <v>112</v>
      </c>
      <c r="C270" s="212" t="s">
        <v>177</v>
      </c>
      <c r="D270" s="243" t="s">
        <v>219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K270" s="55"/>
      <c r="L270" s="57" t="str">
        <f t="shared" si="14"/>
        <v>109LA UNION</v>
      </c>
      <c r="M270" s="214">
        <v>109</v>
      </c>
      <c r="N270" s="212" t="s">
        <v>262</v>
      </c>
      <c r="O270" s="224" t="s">
        <v>216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113GERARDO BARRIOS </v>
      </c>
      <c r="B271" s="214">
        <v>113</v>
      </c>
      <c r="C271" s="212" t="s">
        <v>263</v>
      </c>
      <c r="D271" s="243" t="s">
        <v>220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109SANTA TECLA</v>
      </c>
      <c r="M271" s="213">
        <v>109</v>
      </c>
      <c r="N271" s="212" t="s">
        <v>184</v>
      </c>
      <c r="O271" s="224" t="s">
        <v>216</v>
      </c>
      <c r="P271" s="218">
        <v>4.8</v>
      </c>
      <c r="Q271" s="218">
        <v>4.8</v>
      </c>
      <c r="R271" s="218">
        <v>4.8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113SAN MIGUEL</v>
      </c>
      <c r="B272" s="214">
        <v>113</v>
      </c>
      <c r="C272" s="212" t="s">
        <v>175</v>
      </c>
      <c r="D272" s="243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110GERARDO BARRIOS </v>
      </c>
      <c r="M272" s="214">
        <v>110</v>
      </c>
      <c r="N272" s="212" t="s">
        <v>263</v>
      </c>
      <c r="O272" s="224" t="s">
        <v>217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113CHALATENANGO</v>
      </c>
      <c r="B273" s="213">
        <v>113</v>
      </c>
      <c r="C273" s="212" t="s">
        <v>177</v>
      </c>
      <c r="D273" s="243" t="s">
        <v>220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110SANTA ANA</v>
      </c>
      <c r="M273" s="214">
        <v>110</v>
      </c>
      <c r="N273" s="212" t="s">
        <v>173</v>
      </c>
      <c r="O273" s="224" t="s">
        <v>217</v>
      </c>
      <c r="P273" s="218">
        <v>4.333333333333333</v>
      </c>
      <c r="Q273" s="218">
        <v>4.25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114GERARDO BARRIOS </v>
      </c>
      <c r="B274" s="214">
        <v>114</v>
      </c>
      <c r="C274" s="212" t="s">
        <v>263</v>
      </c>
      <c r="D274" s="243" t="s">
        <v>221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110SAN VICENTE</v>
      </c>
      <c r="M274" s="214">
        <v>110</v>
      </c>
      <c r="N274" s="212" t="s">
        <v>174</v>
      </c>
      <c r="O274" s="224" t="s">
        <v>217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43" t="s">
        <v>221</v>
      </c>
      <c r="E275" s="218">
        <v>3.625</v>
      </c>
      <c r="F275" s="218">
        <v>3.5</v>
      </c>
      <c r="G275" s="218">
        <v>3.75</v>
      </c>
      <c r="H275" s="218"/>
      <c r="I275" s="218"/>
      <c r="J275" s="218"/>
      <c r="K275" s="55"/>
      <c r="L275" s="57" t="str">
        <f t="shared" si="14"/>
        <v>110LA UNION</v>
      </c>
      <c r="M275" s="214">
        <v>110</v>
      </c>
      <c r="N275" s="212" t="s">
        <v>262</v>
      </c>
      <c r="O275" s="224" t="s">
        <v>217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114CHALATENANGO</v>
      </c>
      <c r="B276" s="213">
        <v>114</v>
      </c>
      <c r="C276" s="212" t="s">
        <v>177</v>
      </c>
      <c r="D276" s="243" t="s">
        <v>221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110SANTA TECLA</v>
      </c>
      <c r="M276" s="213">
        <v>110</v>
      </c>
      <c r="N276" s="212" t="s">
        <v>184</v>
      </c>
      <c r="O276" s="224" t="s">
        <v>217</v>
      </c>
      <c r="P276" s="218">
        <v>4.9000000000000004</v>
      </c>
      <c r="Q276" s="218">
        <v>4.9000000000000004</v>
      </c>
      <c r="R276" s="218">
        <v>4.9000000000000004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115GERARDO BARRIOS </v>
      </c>
      <c r="B277" s="214">
        <v>115</v>
      </c>
      <c r="C277" s="212" t="s">
        <v>263</v>
      </c>
      <c r="D277" s="243" t="s">
        <v>222</v>
      </c>
      <c r="E277" s="218">
        <v>3.4</v>
      </c>
      <c r="F277" s="218">
        <v>3.4</v>
      </c>
      <c r="G277" s="218">
        <v>3.4</v>
      </c>
      <c r="H277" s="218"/>
      <c r="I277" s="218"/>
      <c r="J277" s="218"/>
      <c r="K277" s="55"/>
      <c r="L277" s="57" t="str">
        <f t="shared" si="14"/>
        <v xml:space="preserve">111GERARDO BARRIOS </v>
      </c>
      <c r="M277" s="214">
        <v>111</v>
      </c>
      <c r="N277" s="212" t="s">
        <v>263</v>
      </c>
      <c r="O277" s="224" t="s">
        <v>218</v>
      </c>
      <c r="P277" s="218">
        <v>4.5999999999999996</v>
      </c>
      <c r="Q277" s="218">
        <v>4.5999999999999996</v>
      </c>
      <c r="R277" s="218">
        <v>4.5999999999999996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 MIGUEL</v>
      </c>
      <c r="B278" s="214">
        <v>115</v>
      </c>
      <c r="C278" s="212" t="s">
        <v>175</v>
      </c>
      <c r="D278" s="243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111SANTA ANA</v>
      </c>
      <c r="M278" s="214">
        <v>111</v>
      </c>
      <c r="N278" s="212" t="s">
        <v>173</v>
      </c>
      <c r="O278" s="224" t="s">
        <v>218</v>
      </c>
      <c r="P278" s="218">
        <v>4.333333333333333</v>
      </c>
      <c r="Q278" s="218">
        <v>4.25</v>
      </c>
      <c r="R278" s="218">
        <v>4.5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115CHALATENANGO</v>
      </c>
      <c r="B279" s="213">
        <v>115</v>
      </c>
      <c r="C279" s="212" t="s">
        <v>177</v>
      </c>
      <c r="D279" s="243" t="s">
        <v>222</v>
      </c>
      <c r="E279" s="218">
        <v>5</v>
      </c>
      <c r="F279" s="218">
        <v>5</v>
      </c>
      <c r="G279" s="218">
        <v>5</v>
      </c>
      <c r="H279" s="218"/>
      <c r="I279" s="218"/>
      <c r="J279" s="218"/>
      <c r="K279" s="55"/>
      <c r="L279" s="57" t="str">
        <f t="shared" si="14"/>
        <v>111SAN VICENTE</v>
      </c>
      <c r="M279" s="214">
        <v>111</v>
      </c>
      <c r="N279" s="212" t="s">
        <v>174</v>
      </c>
      <c r="O279" s="224" t="s">
        <v>218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116GERARDO BARRIOS </v>
      </c>
      <c r="B280" s="214">
        <v>116</v>
      </c>
      <c r="C280" s="212" t="s">
        <v>263</v>
      </c>
      <c r="D280" s="243" t="s">
        <v>223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111LA UNION</v>
      </c>
      <c r="M280" s="214">
        <v>111</v>
      </c>
      <c r="N280" s="212" t="s">
        <v>262</v>
      </c>
      <c r="O280" s="224" t="s">
        <v>218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43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111SANTA TECLA</v>
      </c>
      <c r="M281" s="213">
        <v>111</v>
      </c>
      <c r="N281" s="212" t="s">
        <v>184</v>
      </c>
      <c r="O281" s="224" t="s">
        <v>218</v>
      </c>
      <c r="P281" s="218">
        <v>4.5999999999999996</v>
      </c>
      <c r="Q281" s="218">
        <v>4.5999999999999996</v>
      </c>
      <c r="R281" s="218">
        <v>4.5999999999999996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116CHALATENANGO</v>
      </c>
      <c r="B282" s="213">
        <v>116</v>
      </c>
      <c r="C282" s="212" t="s">
        <v>177</v>
      </c>
      <c r="D282" s="243" t="s">
        <v>223</v>
      </c>
      <c r="E282" s="218">
        <v>5</v>
      </c>
      <c r="F282" s="218">
        <v>5</v>
      </c>
      <c r="G282" s="218">
        <v>5</v>
      </c>
      <c r="H282" s="218"/>
      <c r="I282" s="218"/>
      <c r="J282" s="218"/>
      <c r="K282" s="55"/>
      <c r="L282" s="57" t="str">
        <f t="shared" si="14"/>
        <v xml:space="preserve">112GERARDO BARRIOS </v>
      </c>
      <c r="M282" s="214">
        <v>112</v>
      </c>
      <c r="N282" s="212" t="s">
        <v>263</v>
      </c>
      <c r="O282" s="224" t="s">
        <v>219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119GERARDO BARRIOS </v>
      </c>
      <c r="B283" s="214">
        <v>119</v>
      </c>
      <c r="C283" s="212" t="s">
        <v>263</v>
      </c>
      <c r="D283" s="243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112SANTA ANA</v>
      </c>
      <c r="M283" s="214">
        <v>112</v>
      </c>
      <c r="N283" s="212" t="s">
        <v>173</v>
      </c>
      <c r="O283" s="224" t="s">
        <v>219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119SAN MIGUEL</v>
      </c>
      <c r="B284" s="214">
        <v>119</v>
      </c>
      <c r="C284" s="212" t="s">
        <v>175</v>
      </c>
      <c r="D284" s="243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112SAN VICENTE</v>
      </c>
      <c r="M284" s="214">
        <v>112</v>
      </c>
      <c r="N284" s="212" t="s">
        <v>174</v>
      </c>
      <c r="O284" s="224" t="s">
        <v>219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119CHALATENANGO</v>
      </c>
      <c r="B285" s="213">
        <v>119</v>
      </c>
      <c r="C285" s="212" t="s">
        <v>177</v>
      </c>
      <c r="D285" s="243" t="s">
        <v>145</v>
      </c>
      <c r="E285" s="218">
        <v>6.5</v>
      </c>
      <c r="F285" s="218">
        <v>6.5</v>
      </c>
      <c r="G285" s="218">
        <v>6.5</v>
      </c>
      <c r="H285" s="218"/>
      <c r="I285" s="218"/>
      <c r="J285" s="218"/>
      <c r="K285" s="55"/>
      <c r="L285" s="57" t="str">
        <f t="shared" si="14"/>
        <v>112LA UNION</v>
      </c>
      <c r="M285" s="214">
        <v>112</v>
      </c>
      <c r="N285" s="212" t="s">
        <v>262</v>
      </c>
      <c r="O285" s="224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120GERARDO BARRIOS </v>
      </c>
      <c r="B286" s="214">
        <v>120</v>
      </c>
      <c r="C286" s="212" t="s">
        <v>263</v>
      </c>
      <c r="D286" s="243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112SANTA TECLA</v>
      </c>
      <c r="M286" s="213">
        <v>112</v>
      </c>
      <c r="N286" s="212" t="s">
        <v>184</v>
      </c>
      <c r="O286" s="224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MIGUEL</v>
      </c>
      <c r="B287" s="214">
        <v>120</v>
      </c>
      <c r="C287" s="212" t="s">
        <v>175</v>
      </c>
      <c r="D287" s="243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 xml:space="preserve">113GERARDO BARRIOS </v>
      </c>
      <c r="M287" s="214">
        <v>113</v>
      </c>
      <c r="N287" s="212" t="s">
        <v>263</v>
      </c>
      <c r="O287" s="224" t="s">
        <v>220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120CHALATENANGO</v>
      </c>
      <c r="B288" s="213">
        <v>120</v>
      </c>
      <c r="C288" s="212" t="s">
        <v>177</v>
      </c>
      <c r="D288" s="243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113SANTA ANA</v>
      </c>
      <c r="M288" s="214">
        <v>113</v>
      </c>
      <c r="N288" s="212" t="s">
        <v>173</v>
      </c>
      <c r="O288" s="224" t="s">
        <v>220</v>
      </c>
      <c r="P288" s="218">
        <v>4.083333333333333</v>
      </c>
      <c r="Q288" s="218">
        <v>4</v>
      </c>
      <c r="R288" s="218">
        <v>4.25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121GERARDO BARRIOS </v>
      </c>
      <c r="B289" s="214">
        <v>121</v>
      </c>
      <c r="C289" s="212" t="s">
        <v>263</v>
      </c>
      <c r="D289" s="243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113SAN VICENTE</v>
      </c>
      <c r="M289" s="214">
        <v>113</v>
      </c>
      <c r="N289" s="212" t="s">
        <v>174</v>
      </c>
      <c r="O289" s="224" t="s">
        <v>220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121SAN MIGUEL</v>
      </c>
      <c r="B290" s="214">
        <v>121</v>
      </c>
      <c r="C290" s="212" t="s">
        <v>175</v>
      </c>
      <c r="D290" s="243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113LA UNION</v>
      </c>
      <c r="M290" s="214">
        <v>113</v>
      </c>
      <c r="N290" s="212" t="s">
        <v>262</v>
      </c>
      <c r="O290" s="224" t="s">
        <v>220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121CHALATENANGO</v>
      </c>
      <c r="B291" s="213">
        <v>121</v>
      </c>
      <c r="C291" s="212" t="s">
        <v>177</v>
      </c>
      <c r="D291" s="243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113SANTA TECLA</v>
      </c>
      <c r="M291" s="213">
        <v>113</v>
      </c>
      <c r="N291" s="212" t="s">
        <v>184</v>
      </c>
      <c r="O291" s="224" t="s">
        <v>220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122GERARDO BARRIOS </v>
      </c>
      <c r="B292" s="214">
        <v>122</v>
      </c>
      <c r="C292" s="212" t="s">
        <v>263</v>
      </c>
      <c r="D292" s="243" t="s">
        <v>156</v>
      </c>
      <c r="E292" s="218">
        <v>2.6500000000000004</v>
      </c>
      <c r="F292" s="218">
        <v>2.6</v>
      </c>
      <c r="G292" s="218">
        <v>2.7</v>
      </c>
      <c r="H292" s="218"/>
      <c r="I292" s="218"/>
      <c r="J292" s="218"/>
      <c r="K292" s="55"/>
      <c r="L292" s="57" t="str">
        <f t="shared" si="14"/>
        <v xml:space="preserve">114GERARDO BARRIOS </v>
      </c>
      <c r="M292" s="214">
        <v>114</v>
      </c>
      <c r="N292" s="212" t="s">
        <v>263</v>
      </c>
      <c r="O292" s="224" t="s">
        <v>221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122SAN MIGUEL</v>
      </c>
      <c r="B293" s="214">
        <v>122</v>
      </c>
      <c r="C293" s="212" t="s">
        <v>175</v>
      </c>
      <c r="D293" s="243" t="s">
        <v>156</v>
      </c>
      <c r="E293" s="218">
        <v>14.333333333333334</v>
      </c>
      <c r="F293" s="218">
        <v>3</v>
      </c>
      <c r="G293" s="218">
        <v>37</v>
      </c>
      <c r="H293" s="218"/>
      <c r="I293" s="218"/>
      <c r="J293" s="218"/>
      <c r="K293" s="55"/>
      <c r="L293" s="57" t="str">
        <f t="shared" si="14"/>
        <v>114SANTA ANA</v>
      </c>
      <c r="M293" s="214">
        <v>114</v>
      </c>
      <c r="N293" s="212" t="s">
        <v>173</v>
      </c>
      <c r="O293" s="224" t="s">
        <v>221</v>
      </c>
      <c r="P293" s="218">
        <v>4.083333333333333</v>
      </c>
      <c r="Q293" s="218">
        <v>4</v>
      </c>
      <c r="R293" s="218">
        <v>4.25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122CHALATENANGO</v>
      </c>
      <c r="B294" s="213">
        <v>122</v>
      </c>
      <c r="C294" s="212" t="s">
        <v>177</v>
      </c>
      <c r="D294" s="243" t="s">
        <v>156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114SAN VICENTE</v>
      </c>
      <c r="M294" s="214">
        <v>114</v>
      </c>
      <c r="N294" s="212" t="s">
        <v>174</v>
      </c>
      <c r="O294" s="224" t="s">
        <v>221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123GERARDO BARRIOS </v>
      </c>
      <c r="B295" s="214">
        <v>123</v>
      </c>
      <c r="C295" s="212" t="s">
        <v>263</v>
      </c>
      <c r="D295" s="243" t="s">
        <v>284</v>
      </c>
      <c r="E295" s="218">
        <v>1.3</v>
      </c>
      <c r="F295" s="218">
        <v>1.25</v>
      </c>
      <c r="G295" s="218">
        <v>1.35</v>
      </c>
      <c r="H295" s="218"/>
      <c r="I295" s="218"/>
      <c r="J295" s="218"/>
      <c r="K295" s="55"/>
      <c r="L295" s="57" t="str">
        <f t="shared" si="14"/>
        <v>114LA UNION</v>
      </c>
      <c r="M295" s="214">
        <v>114</v>
      </c>
      <c r="N295" s="212" t="s">
        <v>262</v>
      </c>
      <c r="O295" s="224" t="s">
        <v>221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123CHALATENANGO</v>
      </c>
      <c r="B296" s="213">
        <v>123</v>
      </c>
      <c r="C296" s="212" t="s">
        <v>177</v>
      </c>
      <c r="D296" s="243" t="s">
        <v>284</v>
      </c>
      <c r="E296" s="218">
        <v>1.4</v>
      </c>
      <c r="F296" s="218">
        <v>1.4</v>
      </c>
      <c r="G296" s="218">
        <v>1.4</v>
      </c>
      <c r="H296" s="218"/>
      <c r="I296" s="218"/>
      <c r="J296" s="218"/>
      <c r="K296" s="55"/>
      <c r="L296" s="57" t="str">
        <f t="shared" si="14"/>
        <v>114SANTA TECLA</v>
      </c>
      <c r="M296" s="213">
        <v>114</v>
      </c>
      <c r="N296" s="212" t="s">
        <v>184</v>
      </c>
      <c r="O296" s="224" t="s">
        <v>221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124GERARDO BARRIOS </v>
      </c>
      <c r="B297" s="214">
        <v>124</v>
      </c>
      <c r="C297" s="212" t="s">
        <v>263</v>
      </c>
      <c r="D297" s="243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 xml:space="preserve">115GERARDO BARRIOS </v>
      </c>
      <c r="M297" s="214">
        <v>115</v>
      </c>
      <c r="N297" s="212" t="s">
        <v>263</v>
      </c>
      <c r="O297" s="224" t="s">
        <v>222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124SAN MIGUEL</v>
      </c>
      <c r="B298" s="214">
        <v>124</v>
      </c>
      <c r="C298" s="212" t="s">
        <v>175</v>
      </c>
      <c r="D298" s="243" t="s">
        <v>148</v>
      </c>
      <c r="E298" s="218">
        <v>1.1000000000000001</v>
      </c>
      <c r="F298" s="218">
        <v>1.1000000000000001</v>
      </c>
      <c r="G298" s="218">
        <v>1.1000000000000001</v>
      </c>
      <c r="H298" s="218"/>
      <c r="I298" s="218"/>
      <c r="J298" s="218"/>
      <c r="K298" s="55"/>
      <c r="L298" s="57" t="str">
        <f t="shared" si="14"/>
        <v>115SANTA ANA</v>
      </c>
      <c r="M298" s="214">
        <v>115</v>
      </c>
      <c r="N298" s="212" t="s">
        <v>173</v>
      </c>
      <c r="O298" s="224" t="s">
        <v>222</v>
      </c>
      <c r="P298" s="218">
        <v>4.083333333333333</v>
      </c>
      <c r="Q298" s="218">
        <v>4</v>
      </c>
      <c r="R298" s="218">
        <v>4.25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124COJUTEPEQUE</v>
      </c>
      <c r="B299" s="213">
        <v>124</v>
      </c>
      <c r="C299" s="212" t="s">
        <v>180</v>
      </c>
      <c r="D299" s="243" t="s">
        <v>148</v>
      </c>
      <c r="E299" s="218">
        <v>1.1000000000000001</v>
      </c>
      <c r="F299" s="218">
        <v>1.1000000000000001</v>
      </c>
      <c r="G299" s="218">
        <v>1.1000000000000001</v>
      </c>
      <c r="H299" s="218"/>
      <c r="I299" s="218"/>
      <c r="J299" s="218"/>
      <c r="K299" s="55"/>
      <c r="L299" s="57" t="str">
        <f t="shared" si="14"/>
        <v>115SAN VICENTE</v>
      </c>
      <c r="M299" s="214">
        <v>115</v>
      </c>
      <c r="N299" s="212" t="s">
        <v>174</v>
      </c>
      <c r="O299" s="224" t="s">
        <v>222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125GERARDO BARRIOS </v>
      </c>
      <c r="B300" s="214">
        <v>125</v>
      </c>
      <c r="C300" s="212" t="s">
        <v>263</v>
      </c>
      <c r="D300" s="243" t="s">
        <v>149</v>
      </c>
      <c r="E300" s="218">
        <v>1.175</v>
      </c>
      <c r="F300" s="218">
        <v>1</v>
      </c>
      <c r="G300" s="218">
        <v>1.35</v>
      </c>
      <c r="H300" s="218"/>
      <c r="I300" s="218"/>
      <c r="J300" s="218"/>
      <c r="K300" s="55"/>
      <c r="L300" s="57" t="str">
        <f t="shared" si="14"/>
        <v>115LA UNION</v>
      </c>
      <c r="M300" s="214">
        <v>115</v>
      </c>
      <c r="N300" s="212" t="s">
        <v>262</v>
      </c>
      <c r="O300" s="224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125SAN MIGUEL</v>
      </c>
      <c r="B301" s="214">
        <v>125</v>
      </c>
      <c r="C301" s="212" t="s">
        <v>175</v>
      </c>
      <c r="D301" s="243" t="s">
        <v>149</v>
      </c>
      <c r="E301" s="218">
        <v>1.625</v>
      </c>
      <c r="F301" s="218">
        <v>1.6</v>
      </c>
      <c r="G301" s="218">
        <v>1.65</v>
      </c>
      <c r="H301" s="218"/>
      <c r="I301" s="218"/>
      <c r="J301" s="218"/>
      <c r="K301" s="55"/>
      <c r="L301" s="57" t="str">
        <f t="shared" si="14"/>
        <v>115SANTA TECLA</v>
      </c>
      <c r="M301" s="213">
        <v>115</v>
      </c>
      <c r="N301" s="212" t="s">
        <v>184</v>
      </c>
      <c r="O301" s="224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125COJUTEPEQUE</v>
      </c>
      <c r="B302" s="213">
        <v>125</v>
      </c>
      <c r="C302" s="212" t="s">
        <v>180</v>
      </c>
      <c r="D302" s="243" t="s">
        <v>149</v>
      </c>
      <c r="E302" s="218">
        <v>1.6</v>
      </c>
      <c r="F302" s="218">
        <v>1.6</v>
      </c>
      <c r="G302" s="218">
        <v>1.6</v>
      </c>
      <c r="H302" s="218"/>
      <c r="I302" s="218"/>
      <c r="J302" s="218"/>
      <c r="K302" s="55"/>
      <c r="L302" s="57" t="str">
        <f t="shared" si="14"/>
        <v xml:space="preserve">116GERARDO BARRIOS </v>
      </c>
      <c r="M302" s="214">
        <v>116</v>
      </c>
      <c r="N302" s="212" t="s">
        <v>263</v>
      </c>
      <c r="O302" s="224" t="s">
        <v>223</v>
      </c>
      <c r="P302" s="218">
        <v>3.9</v>
      </c>
      <c r="Q302" s="218">
        <v>3.9</v>
      </c>
      <c r="R302" s="218">
        <v>3.9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126GERARDO BARRIOS </v>
      </c>
      <c r="B303" s="214">
        <v>126</v>
      </c>
      <c r="C303" s="212" t="s">
        <v>263</v>
      </c>
      <c r="D303" s="243" t="s">
        <v>272</v>
      </c>
      <c r="E303" s="218">
        <v>3.8</v>
      </c>
      <c r="F303" s="218">
        <v>3.8</v>
      </c>
      <c r="G303" s="218">
        <v>3.8</v>
      </c>
      <c r="H303" s="218"/>
      <c r="I303" s="218"/>
      <c r="J303" s="218"/>
      <c r="K303" s="55"/>
      <c r="L303" s="57" t="str">
        <f t="shared" si="14"/>
        <v>116SANTA ANA</v>
      </c>
      <c r="M303" s="214">
        <v>116</v>
      </c>
      <c r="N303" s="212" t="s">
        <v>173</v>
      </c>
      <c r="O303" s="224" t="s">
        <v>223</v>
      </c>
      <c r="P303" s="218">
        <v>4.083333333333333</v>
      </c>
      <c r="Q303" s="218">
        <v>4</v>
      </c>
      <c r="R303" s="218">
        <v>4.25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126SAN MIGUEL</v>
      </c>
      <c r="B304" s="214">
        <v>126</v>
      </c>
      <c r="C304" s="212" t="s">
        <v>175</v>
      </c>
      <c r="D304" s="243" t="s">
        <v>272</v>
      </c>
      <c r="E304" s="218">
        <v>3.875</v>
      </c>
      <c r="F304" s="218">
        <v>3.75</v>
      </c>
      <c r="G304" s="218">
        <v>4</v>
      </c>
      <c r="H304" s="218"/>
      <c r="I304" s="218"/>
      <c r="J304" s="218"/>
      <c r="K304" s="55"/>
      <c r="L304" s="57" t="str">
        <f t="shared" si="14"/>
        <v>116SAN VICENTE</v>
      </c>
      <c r="M304" s="214">
        <v>116</v>
      </c>
      <c r="N304" s="212" t="s">
        <v>174</v>
      </c>
      <c r="O304" s="224" t="s">
        <v>223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126CHALATENANGO</v>
      </c>
      <c r="B305" s="214">
        <v>126</v>
      </c>
      <c r="C305" s="212" t="s">
        <v>177</v>
      </c>
      <c r="D305" s="243" t="s">
        <v>272</v>
      </c>
      <c r="E305" s="218">
        <v>3.2749999999999999</v>
      </c>
      <c r="F305" s="218">
        <v>3.25</v>
      </c>
      <c r="G305" s="218">
        <v>3.3</v>
      </c>
      <c r="H305" s="218"/>
      <c r="I305" s="218"/>
      <c r="J305" s="218"/>
      <c r="K305" s="55"/>
      <c r="L305" s="57" t="str">
        <f t="shared" si="14"/>
        <v>116LA UNION</v>
      </c>
      <c r="M305" s="214">
        <v>116</v>
      </c>
      <c r="N305" s="212" t="s">
        <v>262</v>
      </c>
      <c r="O305" s="224" t="s">
        <v>223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126COJUTEPEQUE</v>
      </c>
      <c r="B306" s="213">
        <v>126</v>
      </c>
      <c r="C306" s="212" t="s">
        <v>180</v>
      </c>
      <c r="D306" s="243" t="s">
        <v>272</v>
      </c>
      <c r="E306" s="218">
        <v>3.5333333333333332</v>
      </c>
      <c r="F306" s="218">
        <v>3.4</v>
      </c>
      <c r="G306" s="218">
        <v>3.6</v>
      </c>
      <c r="H306" s="218"/>
      <c r="I306" s="218"/>
      <c r="J306" s="218"/>
      <c r="K306" s="55"/>
      <c r="L306" s="57" t="str">
        <f t="shared" si="14"/>
        <v>116SANTA TECLA</v>
      </c>
      <c r="M306" s="213">
        <v>116</v>
      </c>
      <c r="N306" s="212" t="s">
        <v>184</v>
      </c>
      <c r="O306" s="224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127GERARDO BARRIOS </v>
      </c>
      <c r="B307" s="214">
        <v>127</v>
      </c>
      <c r="C307" s="212" t="s">
        <v>263</v>
      </c>
      <c r="D307" s="243" t="s">
        <v>273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 xml:space="preserve">119GERARDO BARRIOS </v>
      </c>
      <c r="M307" s="214">
        <v>119</v>
      </c>
      <c r="N307" s="212" t="s">
        <v>263</v>
      </c>
      <c r="O307" s="224" t="s">
        <v>145</v>
      </c>
      <c r="P307" s="218">
        <v>6</v>
      </c>
      <c r="Q307" s="218">
        <v>6</v>
      </c>
      <c r="R307" s="218">
        <v>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127SAN MIGUEL</v>
      </c>
      <c r="B308" s="214">
        <v>127</v>
      </c>
      <c r="C308" s="212" t="s">
        <v>175</v>
      </c>
      <c r="D308" s="243" t="s">
        <v>273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119SANTA ANA</v>
      </c>
      <c r="M308" s="214">
        <v>119</v>
      </c>
      <c r="N308" s="212" t="s">
        <v>173</v>
      </c>
      <c r="O308" s="224" t="s">
        <v>145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127CHALATENANGO</v>
      </c>
      <c r="B309" s="214">
        <v>127</v>
      </c>
      <c r="C309" s="212" t="s">
        <v>177</v>
      </c>
      <c r="D309" s="243" t="s">
        <v>273</v>
      </c>
      <c r="E309" s="218">
        <v>2.95</v>
      </c>
      <c r="F309" s="218">
        <v>2.9</v>
      </c>
      <c r="G309" s="218">
        <v>3</v>
      </c>
      <c r="H309" s="218"/>
      <c r="I309" s="218"/>
      <c r="J309" s="218"/>
      <c r="K309" s="55"/>
      <c r="L309" s="57" t="str">
        <f t="shared" si="14"/>
        <v>119SAN VICENTE</v>
      </c>
      <c r="M309" s="214">
        <v>119</v>
      </c>
      <c r="N309" s="212" t="s">
        <v>174</v>
      </c>
      <c r="O309" s="224" t="s">
        <v>145</v>
      </c>
      <c r="P309" s="218">
        <v>4.25</v>
      </c>
      <c r="Q309" s="218">
        <v>4</v>
      </c>
      <c r="R309" s="218">
        <v>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127COJUTEPEQUE</v>
      </c>
      <c r="B310" s="213">
        <v>127</v>
      </c>
      <c r="C310" s="212" t="s">
        <v>180</v>
      </c>
      <c r="D310" s="243" t="s">
        <v>273</v>
      </c>
      <c r="E310" s="218">
        <v>3.3250000000000002</v>
      </c>
      <c r="F310" s="218">
        <v>3.25</v>
      </c>
      <c r="G310" s="218">
        <v>3.4</v>
      </c>
      <c r="H310" s="218"/>
      <c r="I310" s="218"/>
      <c r="J310" s="218"/>
      <c r="K310" s="55"/>
      <c r="L310" s="57" t="str">
        <f t="shared" si="14"/>
        <v>119LA UNION</v>
      </c>
      <c r="M310" s="214">
        <v>119</v>
      </c>
      <c r="N310" s="212" t="s">
        <v>262</v>
      </c>
      <c r="O310" s="224" t="s">
        <v>145</v>
      </c>
      <c r="P310" s="218">
        <v>6.166666666666667</v>
      </c>
      <c r="Q310" s="218">
        <v>6</v>
      </c>
      <c r="R310" s="218">
        <v>6.5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128GERARDO BARRIOS </v>
      </c>
      <c r="B311" s="214">
        <v>128</v>
      </c>
      <c r="C311" s="212" t="s">
        <v>263</v>
      </c>
      <c r="D311" s="243" t="s">
        <v>285</v>
      </c>
      <c r="E311" s="218">
        <v>37.5</v>
      </c>
      <c r="F311" s="218">
        <v>37</v>
      </c>
      <c r="G311" s="218">
        <v>38</v>
      </c>
      <c r="H311" s="218"/>
      <c r="I311" s="218"/>
      <c r="J311" s="218"/>
      <c r="K311" s="55"/>
      <c r="L311" s="57" t="str">
        <f t="shared" si="14"/>
        <v>119SANTA TECLA</v>
      </c>
      <c r="M311" s="213">
        <v>119</v>
      </c>
      <c r="N311" s="212" t="s">
        <v>184</v>
      </c>
      <c r="O311" s="224" t="s">
        <v>145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128COJUTEPEQUE</v>
      </c>
      <c r="B312" s="213">
        <v>128</v>
      </c>
      <c r="C312" s="212" t="s">
        <v>180</v>
      </c>
      <c r="D312" s="243" t="s">
        <v>285</v>
      </c>
      <c r="E312" s="218">
        <v>35.5</v>
      </c>
      <c r="F312" s="218">
        <v>35</v>
      </c>
      <c r="G312" s="218">
        <v>36</v>
      </c>
      <c r="H312" s="218"/>
      <c r="I312" s="218"/>
      <c r="J312" s="218"/>
      <c r="K312" s="55"/>
      <c r="L312" s="57" t="str">
        <f t="shared" si="14"/>
        <v xml:space="preserve">120GERARDO BARRIOS </v>
      </c>
      <c r="M312" s="214">
        <v>120</v>
      </c>
      <c r="N312" s="212" t="s">
        <v>263</v>
      </c>
      <c r="O312" s="224" t="s">
        <v>146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129GERARDO BARRIOS </v>
      </c>
      <c r="B313" s="214">
        <v>129</v>
      </c>
      <c r="C313" s="212" t="s">
        <v>263</v>
      </c>
      <c r="D313" s="243" t="s">
        <v>286</v>
      </c>
      <c r="E313" s="218">
        <v>35.5</v>
      </c>
      <c r="F313" s="218">
        <v>35</v>
      </c>
      <c r="G313" s="218">
        <v>36</v>
      </c>
      <c r="H313" s="218"/>
      <c r="I313" s="218"/>
      <c r="J313" s="218"/>
      <c r="K313" s="55"/>
      <c r="L313" s="57" t="str">
        <f t="shared" si="14"/>
        <v>120SANTA ANA</v>
      </c>
      <c r="M313" s="214">
        <v>120</v>
      </c>
      <c r="N313" s="212" t="s">
        <v>173</v>
      </c>
      <c r="O313" s="224" t="s">
        <v>146</v>
      </c>
      <c r="P313" s="218">
        <v>2.6666666666666665</v>
      </c>
      <c r="Q313" s="218">
        <v>2.5</v>
      </c>
      <c r="R313" s="218">
        <v>2.75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129COJUTEPEQUE</v>
      </c>
      <c r="B314" s="213">
        <v>129</v>
      </c>
      <c r="C314" s="212" t="s">
        <v>180</v>
      </c>
      <c r="D314" s="243" t="s">
        <v>286</v>
      </c>
      <c r="E314" s="218">
        <v>31</v>
      </c>
      <c r="F314" s="218">
        <v>31</v>
      </c>
      <c r="G314" s="218">
        <v>31</v>
      </c>
      <c r="H314" s="218"/>
      <c r="I314" s="218"/>
      <c r="J314" s="218"/>
      <c r="K314" s="55"/>
      <c r="L314" s="57" t="str">
        <f t="shared" si="14"/>
        <v>120SAN VICENTE</v>
      </c>
      <c r="M314" s="214">
        <v>120</v>
      </c>
      <c r="N314" s="212" t="s">
        <v>174</v>
      </c>
      <c r="O314" s="224" t="s">
        <v>146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130GERARDO BARRIOS </v>
      </c>
      <c r="B315" s="214">
        <v>130</v>
      </c>
      <c r="C315" s="212" t="s">
        <v>263</v>
      </c>
      <c r="D315" s="243" t="s">
        <v>151</v>
      </c>
      <c r="E315" s="218">
        <v>3.2</v>
      </c>
      <c r="F315" s="218">
        <v>3.2</v>
      </c>
      <c r="G315" s="218">
        <v>3.2</v>
      </c>
      <c r="H315" s="218"/>
      <c r="I315" s="218"/>
      <c r="J315" s="218"/>
      <c r="K315" s="55"/>
      <c r="L315" s="57" t="str">
        <f t="shared" si="14"/>
        <v>120LA UNION</v>
      </c>
      <c r="M315" s="214">
        <v>120</v>
      </c>
      <c r="N315" s="212" t="s">
        <v>262</v>
      </c>
      <c r="O315" s="224" t="s">
        <v>146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130SAN MIGUEL</v>
      </c>
      <c r="B316" s="214">
        <v>130</v>
      </c>
      <c r="C316" s="212" t="s">
        <v>175</v>
      </c>
      <c r="D316" s="243" t="s">
        <v>151</v>
      </c>
      <c r="E316" s="218">
        <v>3.25</v>
      </c>
      <c r="F316" s="218">
        <v>3</v>
      </c>
      <c r="G316" s="218">
        <v>3.5</v>
      </c>
      <c r="H316" s="218"/>
      <c r="I316" s="218"/>
      <c r="J316" s="218"/>
      <c r="K316" s="55"/>
      <c r="L316" s="57" t="str">
        <f t="shared" si="14"/>
        <v>120SANTA TECLA</v>
      </c>
      <c r="M316" s="213">
        <v>120</v>
      </c>
      <c r="N316" s="212" t="s">
        <v>184</v>
      </c>
      <c r="O316" s="224" t="s">
        <v>146</v>
      </c>
      <c r="P316" s="218">
        <v>3.25</v>
      </c>
      <c r="Q316" s="218">
        <v>3.25</v>
      </c>
      <c r="R316" s="218">
        <v>3.25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130CHALATENANGO</v>
      </c>
      <c r="B317" s="214">
        <v>130</v>
      </c>
      <c r="C317" s="212" t="s">
        <v>177</v>
      </c>
      <c r="D317" s="243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 xml:space="preserve">121GERARDO BARRIOS </v>
      </c>
      <c r="M317" s="214">
        <v>121</v>
      </c>
      <c r="N317" s="212" t="s">
        <v>263</v>
      </c>
      <c r="O317" s="224" t="s">
        <v>147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130COJUTEPEQUE</v>
      </c>
      <c r="B318" s="213">
        <v>130</v>
      </c>
      <c r="C318" s="212" t="s">
        <v>180</v>
      </c>
      <c r="D318" s="243" t="s">
        <v>151</v>
      </c>
      <c r="E318" s="218">
        <v>2.75</v>
      </c>
      <c r="F318" s="218">
        <v>2.5</v>
      </c>
      <c r="G318" s="218">
        <v>3</v>
      </c>
      <c r="H318" s="218"/>
      <c r="I318" s="218"/>
      <c r="J318" s="218"/>
      <c r="K318" s="55"/>
      <c r="L318" s="57" t="str">
        <f t="shared" si="14"/>
        <v>121SANTA ANA</v>
      </c>
      <c r="M318" s="214">
        <v>121</v>
      </c>
      <c r="N318" s="212" t="s">
        <v>173</v>
      </c>
      <c r="O318" s="224" t="s">
        <v>147</v>
      </c>
      <c r="P318" s="218">
        <v>2.5666666666666669</v>
      </c>
      <c r="Q318" s="218">
        <v>2.5</v>
      </c>
      <c r="R318" s="218">
        <v>2.6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132GERARDO BARRIOS </v>
      </c>
      <c r="B319" s="214">
        <v>132</v>
      </c>
      <c r="C319" s="212" t="s">
        <v>263</v>
      </c>
      <c r="D319" s="243" t="s">
        <v>152</v>
      </c>
      <c r="E319" s="218">
        <v>2.375</v>
      </c>
      <c r="F319" s="218">
        <v>2.25</v>
      </c>
      <c r="G319" s="218">
        <v>2.5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24" t="s">
        <v>147</v>
      </c>
      <c r="P319" s="218">
        <v>2.875</v>
      </c>
      <c r="Q319" s="218">
        <v>2.75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132SAN MIGUEL</v>
      </c>
      <c r="B320" s="214">
        <v>132</v>
      </c>
      <c r="C320" s="212" t="s">
        <v>175</v>
      </c>
      <c r="D320" s="243" t="s">
        <v>152</v>
      </c>
      <c r="E320" s="218">
        <v>2.75</v>
      </c>
      <c r="F320" s="218">
        <v>2.75</v>
      </c>
      <c r="G320" s="218">
        <v>2.75</v>
      </c>
      <c r="H320" s="218"/>
      <c r="I320" s="218"/>
      <c r="J320" s="218"/>
      <c r="K320" s="55"/>
      <c r="L320" s="57" t="str">
        <f t="shared" si="14"/>
        <v>121LA UNION</v>
      </c>
      <c r="M320" s="214">
        <v>121</v>
      </c>
      <c r="N320" s="212" t="s">
        <v>262</v>
      </c>
      <c r="O320" s="224" t="s">
        <v>147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132CHALATENANGO</v>
      </c>
      <c r="B321" s="214">
        <v>132</v>
      </c>
      <c r="C321" s="212" t="s">
        <v>177</v>
      </c>
      <c r="D321" s="243" t="s">
        <v>152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121SANTA TECLA</v>
      </c>
      <c r="M321" s="213">
        <v>121</v>
      </c>
      <c r="N321" s="212" t="s">
        <v>184</v>
      </c>
      <c r="O321" s="224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132COJUTEPEQUE</v>
      </c>
      <c r="B322" s="213">
        <v>132</v>
      </c>
      <c r="C322" s="212" t="s">
        <v>180</v>
      </c>
      <c r="D322" s="243" t="s">
        <v>152</v>
      </c>
      <c r="E322" s="218">
        <v>2.25</v>
      </c>
      <c r="F322" s="218">
        <v>2</v>
      </c>
      <c r="G322" s="218">
        <v>2.5</v>
      </c>
      <c r="H322" s="218"/>
      <c r="I322" s="218"/>
      <c r="J322" s="218"/>
      <c r="K322" s="55"/>
      <c r="L322" s="57" t="str">
        <f t="shared" si="14"/>
        <v xml:space="preserve">122GERARDO BARRIOS </v>
      </c>
      <c r="M322" s="214">
        <v>122</v>
      </c>
      <c r="N322" s="212" t="s">
        <v>263</v>
      </c>
      <c r="O322" s="224" t="s">
        <v>156</v>
      </c>
      <c r="P322" s="218">
        <v>2.6500000000000004</v>
      </c>
      <c r="Q322" s="218">
        <v>2.6</v>
      </c>
      <c r="R322" s="218">
        <v>2.7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133GERARDO BARRIOS </v>
      </c>
      <c r="B323" s="214">
        <v>133</v>
      </c>
      <c r="C323" s="212" t="s">
        <v>263</v>
      </c>
      <c r="D323" s="243" t="s">
        <v>153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>122SANTA ANA</v>
      </c>
      <c r="M323" s="214">
        <v>122</v>
      </c>
      <c r="N323" s="212" t="s">
        <v>173</v>
      </c>
      <c r="O323" s="224" t="s">
        <v>156</v>
      </c>
      <c r="P323" s="218">
        <v>2.5666666666666669</v>
      </c>
      <c r="Q323" s="218">
        <v>2.5</v>
      </c>
      <c r="R323" s="218">
        <v>2.6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133SAN MIGUEL</v>
      </c>
      <c r="B324" s="214">
        <v>133</v>
      </c>
      <c r="C324" s="212" t="s">
        <v>175</v>
      </c>
      <c r="D324" s="243" t="s">
        <v>153</v>
      </c>
      <c r="E324" s="218">
        <v>4.5</v>
      </c>
      <c r="F324" s="218">
        <v>4.5</v>
      </c>
      <c r="G324" s="218">
        <v>4.5</v>
      </c>
      <c r="H324" s="218"/>
      <c r="I324" s="218"/>
      <c r="J324" s="218"/>
      <c r="K324" s="55"/>
      <c r="L324" s="57" t="str">
        <f t="shared" si="14"/>
        <v>122SAN VICENTE</v>
      </c>
      <c r="M324" s="214">
        <v>122</v>
      </c>
      <c r="N324" s="212" t="s">
        <v>174</v>
      </c>
      <c r="O324" s="224" t="s">
        <v>156</v>
      </c>
      <c r="P324" s="218">
        <v>2.75</v>
      </c>
      <c r="Q324" s="218">
        <v>2.75</v>
      </c>
      <c r="R324" s="218">
        <v>2.75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133CHALATENANGO</v>
      </c>
      <c r="B325" s="214">
        <v>133</v>
      </c>
      <c r="C325" s="212" t="s">
        <v>177</v>
      </c>
      <c r="D325" s="243" t="s">
        <v>153</v>
      </c>
      <c r="E325" s="218">
        <v>4.5</v>
      </c>
      <c r="F325" s="218">
        <v>4.5</v>
      </c>
      <c r="G325" s="218">
        <v>4.5</v>
      </c>
      <c r="H325" s="218"/>
      <c r="I325" s="218"/>
      <c r="J325" s="218"/>
      <c r="K325" s="55"/>
      <c r="L325" s="57" t="str">
        <f t="shared" si="14"/>
        <v>122LA UNION</v>
      </c>
      <c r="M325" s="214">
        <v>122</v>
      </c>
      <c r="N325" s="212" t="s">
        <v>262</v>
      </c>
      <c r="O325" s="224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133COJUTEPEQUE</v>
      </c>
      <c r="B326" s="213">
        <v>133</v>
      </c>
      <c r="C326" s="212" t="s">
        <v>180</v>
      </c>
      <c r="D326" s="243" t="s">
        <v>153</v>
      </c>
      <c r="E326" s="218">
        <v>4.3499999999999996</v>
      </c>
      <c r="F326" s="218">
        <v>4.2</v>
      </c>
      <c r="G326" s="218">
        <v>4.5</v>
      </c>
      <c r="H326" s="218"/>
      <c r="I326" s="218"/>
      <c r="J326" s="218"/>
      <c r="K326" s="55"/>
      <c r="L326" s="57" t="str">
        <f t="shared" si="14"/>
        <v>122SANTA TECLA</v>
      </c>
      <c r="M326" s="213">
        <v>122</v>
      </c>
      <c r="N326" s="212" t="s">
        <v>184</v>
      </c>
      <c r="O326" s="224" t="s">
        <v>156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134GERARDO BARRIOS </v>
      </c>
      <c r="B327" s="214">
        <v>134</v>
      </c>
      <c r="C327" s="212" t="s">
        <v>263</v>
      </c>
      <c r="D327" s="243" t="s">
        <v>154</v>
      </c>
      <c r="E327" s="218">
        <v>4.4000000000000004</v>
      </c>
      <c r="F327" s="218">
        <v>4.3</v>
      </c>
      <c r="G327" s="218">
        <v>4.5</v>
      </c>
      <c r="H327" s="218"/>
      <c r="I327" s="218"/>
      <c r="J327" s="218"/>
      <c r="K327" s="55"/>
      <c r="L327" s="57" t="str">
        <f t="shared" ref="L327:L390" si="16">+M327&amp;N327</f>
        <v xml:space="preserve">123GERARDO BARRIOS </v>
      </c>
      <c r="M327" s="214">
        <v>123</v>
      </c>
      <c r="N327" s="212" t="s">
        <v>263</v>
      </c>
      <c r="O327" s="224" t="s">
        <v>284</v>
      </c>
      <c r="P327" s="218">
        <v>1.3</v>
      </c>
      <c r="Q327" s="218">
        <v>1.25</v>
      </c>
      <c r="R327" s="218">
        <v>1.35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134SAN MIGUEL</v>
      </c>
      <c r="B328" s="214">
        <v>134</v>
      </c>
      <c r="C328" s="212" t="s">
        <v>175</v>
      </c>
      <c r="D328" s="243" t="s">
        <v>154</v>
      </c>
      <c r="E328" s="218">
        <v>5</v>
      </c>
      <c r="F328" s="218">
        <v>5</v>
      </c>
      <c r="G328" s="218">
        <v>5</v>
      </c>
      <c r="H328" s="218"/>
      <c r="I328" s="218"/>
      <c r="J328" s="218"/>
      <c r="K328" s="55"/>
      <c r="L328" s="57" t="str">
        <f t="shared" si="16"/>
        <v>123SANTA TECLA</v>
      </c>
      <c r="M328" s="213">
        <v>123</v>
      </c>
      <c r="N328" s="212" t="s">
        <v>184</v>
      </c>
      <c r="O328" s="224" t="s">
        <v>284</v>
      </c>
      <c r="P328" s="218">
        <v>1.1549999999999998</v>
      </c>
      <c r="Q328" s="218">
        <v>1.1499999999999999</v>
      </c>
      <c r="R328" s="218">
        <v>1.1599999999999999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134CHALATENANGO</v>
      </c>
      <c r="B329" s="214">
        <v>134</v>
      </c>
      <c r="C329" s="212" t="s">
        <v>177</v>
      </c>
      <c r="D329" s="243" t="s">
        <v>154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 xml:space="preserve">124GERARDO BARRIOS </v>
      </c>
      <c r="M329" s="214">
        <v>124</v>
      </c>
      <c r="N329" s="212" t="s">
        <v>263</v>
      </c>
      <c r="O329" s="224" t="s">
        <v>148</v>
      </c>
      <c r="P329" s="218">
        <v>1.25</v>
      </c>
      <c r="Q329" s="218">
        <v>1.25</v>
      </c>
      <c r="R329" s="218">
        <v>1.25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134COJUTEPEQUE</v>
      </c>
      <c r="B330" s="213">
        <v>134</v>
      </c>
      <c r="C330" s="212" t="s">
        <v>180</v>
      </c>
      <c r="D330" s="243" t="s">
        <v>154</v>
      </c>
      <c r="E330" s="218">
        <v>6</v>
      </c>
      <c r="F330" s="218">
        <v>6</v>
      </c>
      <c r="G330" s="218">
        <v>6</v>
      </c>
      <c r="H330" s="218"/>
      <c r="I330" s="218"/>
      <c r="J330" s="218"/>
      <c r="K330" s="55"/>
      <c r="L330" s="57" t="str">
        <f t="shared" si="16"/>
        <v>124SANTA ANA</v>
      </c>
      <c r="M330" s="214">
        <v>124</v>
      </c>
      <c r="N330" s="212" t="s">
        <v>173</v>
      </c>
      <c r="O330" s="224" t="s">
        <v>148</v>
      </c>
      <c r="P330" s="218">
        <v>1.1000000000000001</v>
      </c>
      <c r="Q330" s="218">
        <v>1.1000000000000001</v>
      </c>
      <c r="R330" s="218">
        <v>1.1000000000000001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135GERARDO BARRIOS </v>
      </c>
      <c r="B331" s="214">
        <v>135</v>
      </c>
      <c r="C331" s="212" t="s">
        <v>263</v>
      </c>
      <c r="D331" s="243" t="s">
        <v>155</v>
      </c>
      <c r="E331" s="218">
        <v>1.5</v>
      </c>
      <c r="F331" s="218">
        <v>1.5</v>
      </c>
      <c r="G331" s="218">
        <v>1.5</v>
      </c>
      <c r="H331" s="218"/>
      <c r="I331" s="218"/>
      <c r="J331" s="218"/>
      <c r="K331" s="55"/>
      <c r="L331" s="57" t="str">
        <f t="shared" si="16"/>
        <v>124SAN VICENTE</v>
      </c>
      <c r="M331" s="214">
        <v>124</v>
      </c>
      <c r="N331" s="212" t="s">
        <v>174</v>
      </c>
      <c r="O331" s="224" t="s">
        <v>148</v>
      </c>
      <c r="P331" s="218">
        <v>1.3</v>
      </c>
      <c r="Q331" s="218">
        <v>1.3</v>
      </c>
      <c r="R331" s="218">
        <v>1.3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135COJUTEPEQUE</v>
      </c>
      <c r="B332" s="213">
        <v>135</v>
      </c>
      <c r="C332" s="212" t="s">
        <v>180</v>
      </c>
      <c r="D332" s="243" t="s">
        <v>155</v>
      </c>
      <c r="E332" s="218">
        <v>2.125</v>
      </c>
      <c r="F332" s="218">
        <v>2</v>
      </c>
      <c r="G332" s="218">
        <v>2.25</v>
      </c>
      <c r="H332" s="218"/>
      <c r="I332" s="218"/>
      <c r="J332" s="218"/>
      <c r="K332" s="55"/>
      <c r="L332" s="57" t="str">
        <f t="shared" si="16"/>
        <v>124LA UNION</v>
      </c>
      <c r="M332" s="214">
        <v>124</v>
      </c>
      <c r="N332" s="212" t="s">
        <v>262</v>
      </c>
      <c r="O332" s="224" t="s">
        <v>148</v>
      </c>
      <c r="P332" s="218">
        <v>1.1166666666666667</v>
      </c>
      <c r="Q332" s="218">
        <v>1.1000000000000001</v>
      </c>
      <c r="R332" s="218">
        <v>1.1499999999999999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136TIENDONA</v>
      </c>
      <c r="B333" s="214">
        <v>136</v>
      </c>
      <c r="C333" s="212" t="s">
        <v>191</v>
      </c>
      <c r="D333" s="243" t="s">
        <v>224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>124SANTA TECLA</v>
      </c>
      <c r="M333" s="213">
        <v>124</v>
      </c>
      <c r="N333" s="212" t="s">
        <v>184</v>
      </c>
      <c r="O333" s="224" t="s">
        <v>148</v>
      </c>
      <c r="P333" s="218">
        <v>1.2</v>
      </c>
      <c r="Q333" s="218">
        <v>1.1499999999999999</v>
      </c>
      <c r="R333" s="218">
        <v>1.25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136SAN MIGUEL</v>
      </c>
      <c r="B334" s="214">
        <v>136</v>
      </c>
      <c r="C334" s="212" t="s">
        <v>175</v>
      </c>
      <c r="D334" s="243" t="s">
        <v>224</v>
      </c>
      <c r="E334" s="218">
        <v>2</v>
      </c>
      <c r="F334" s="218">
        <v>2</v>
      </c>
      <c r="G334" s="218">
        <v>2</v>
      </c>
      <c r="H334" s="218"/>
      <c r="I334" s="218"/>
      <c r="J334" s="218"/>
      <c r="K334" s="55"/>
      <c r="L334" s="57" t="str">
        <f t="shared" si="16"/>
        <v xml:space="preserve">125GERARDO BARRIOS </v>
      </c>
      <c r="M334" s="214">
        <v>125</v>
      </c>
      <c r="N334" s="212" t="s">
        <v>263</v>
      </c>
      <c r="O334" s="224" t="s">
        <v>149</v>
      </c>
      <c r="P334" s="218">
        <v>1.3450000000000002</v>
      </c>
      <c r="Q334" s="218">
        <v>1.34</v>
      </c>
      <c r="R334" s="218">
        <v>1.35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136CHALATENANGO</v>
      </c>
      <c r="B335" s="213">
        <v>136</v>
      </c>
      <c r="C335" s="212" t="s">
        <v>177</v>
      </c>
      <c r="D335" s="243" t="s">
        <v>224</v>
      </c>
      <c r="E335" s="218">
        <v>2</v>
      </c>
      <c r="F335" s="218">
        <v>2</v>
      </c>
      <c r="G335" s="218">
        <v>2</v>
      </c>
      <c r="H335" s="218"/>
      <c r="I335" s="218"/>
      <c r="J335" s="218"/>
      <c r="K335" s="55"/>
      <c r="L335" s="57" t="str">
        <f t="shared" si="16"/>
        <v>125SANTA ANA</v>
      </c>
      <c r="M335" s="214">
        <v>125</v>
      </c>
      <c r="N335" s="212" t="s">
        <v>173</v>
      </c>
      <c r="O335" s="224" t="s">
        <v>149</v>
      </c>
      <c r="P335" s="218">
        <v>1.1499999999999999</v>
      </c>
      <c r="Q335" s="218">
        <v>1.1499999999999999</v>
      </c>
      <c r="R335" s="218">
        <v>1.1499999999999999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137TIENDONA</v>
      </c>
      <c r="B336" s="214">
        <v>137</v>
      </c>
      <c r="C336" s="212" t="s">
        <v>191</v>
      </c>
      <c r="D336" s="243" t="s">
        <v>241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>125SAN VICENTE</v>
      </c>
      <c r="M336" s="214">
        <v>125</v>
      </c>
      <c r="N336" s="212" t="s">
        <v>174</v>
      </c>
      <c r="O336" s="224" t="s">
        <v>149</v>
      </c>
      <c r="P336" s="218">
        <v>1.65</v>
      </c>
      <c r="Q336" s="218">
        <v>1.65</v>
      </c>
      <c r="R336" s="218">
        <v>1.65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137SAN MIGUEL</v>
      </c>
      <c r="B337" s="213">
        <v>137</v>
      </c>
      <c r="C337" s="212" t="s">
        <v>175</v>
      </c>
      <c r="D337" s="243" t="s">
        <v>241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125LA UNION</v>
      </c>
      <c r="M337" s="214">
        <v>125</v>
      </c>
      <c r="N337" s="212" t="s">
        <v>262</v>
      </c>
      <c r="O337" s="224" t="s">
        <v>149</v>
      </c>
      <c r="P337" s="218">
        <v>1.6499999999999997</v>
      </c>
      <c r="Q337" s="218">
        <v>1.65</v>
      </c>
      <c r="R337" s="218">
        <v>1.65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138TIENDONA</v>
      </c>
      <c r="B338" s="214">
        <v>138</v>
      </c>
      <c r="C338" s="212" t="s">
        <v>191</v>
      </c>
      <c r="D338" s="243" t="s">
        <v>242</v>
      </c>
      <c r="E338" s="218">
        <v>6</v>
      </c>
      <c r="F338" s="218">
        <v>6</v>
      </c>
      <c r="G338" s="218">
        <v>6</v>
      </c>
      <c r="H338" s="218"/>
      <c r="I338" s="218"/>
      <c r="J338" s="218"/>
      <c r="K338" s="55"/>
      <c r="L338" s="57" t="str">
        <f t="shared" si="16"/>
        <v>125SANTA TECLA</v>
      </c>
      <c r="M338" s="213">
        <v>125</v>
      </c>
      <c r="N338" s="212" t="s">
        <v>184</v>
      </c>
      <c r="O338" s="224" t="s">
        <v>149</v>
      </c>
      <c r="P338" s="218">
        <v>1.3</v>
      </c>
      <c r="Q338" s="218">
        <v>1.25</v>
      </c>
      <c r="R338" s="218">
        <v>1.35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138SAN MIGUEL</v>
      </c>
      <c r="B339" s="214">
        <v>138</v>
      </c>
      <c r="C339" s="212" t="s">
        <v>175</v>
      </c>
      <c r="D339" s="243" t="s">
        <v>242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 xml:space="preserve">126GERARDO BARRIOS </v>
      </c>
      <c r="M339" s="214">
        <v>126</v>
      </c>
      <c r="N339" s="212" t="s">
        <v>263</v>
      </c>
      <c r="O339" s="224" t="s">
        <v>272</v>
      </c>
      <c r="P339" s="218">
        <v>3.7749999999999999</v>
      </c>
      <c r="Q339" s="218">
        <v>3.75</v>
      </c>
      <c r="R339" s="218">
        <v>3.8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138CHALATENANGO</v>
      </c>
      <c r="B340" s="213">
        <v>138</v>
      </c>
      <c r="C340" s="212" t="s">
        <v>177</v>
      </c>
      <c r="D340" s="243" t="s">
        <v>242</v>
      </c>
      <c r="E340" s="218">
        <v>6.5</v>
      </c>
      <c r="F340" s="218">
        <v>6.5</v>
      </c>
      <c r="G340" s="218">
        <v>6.5</v>
      </c>
      <c r="H340" s="218"/>
      <c r="I340" s="218"/>
      <c r="J340" s="218"/>
      <c r="K340" s="55"/>
      <c r="L340" s="57" t="str">
        <f t="shared" si="16"/>
        <v>126SAN VICENTE</v>
      </c>
      <c r="M340" s="214">
        <v>126</v>
      </c>
      <c r="N340" s="212" t="s">
        <v>174</v>
      </c>
      <c r="O340" s="224" t="s">
        <v>272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139TIENDONA</v>
      </c>
      <c r="B341" s="214">
        <v>139</v>
      </c>
      <c r="C341" s="212" t="s">
        <v>191</v>
      </c>
      <c r="D341" s="243" t="s">
        <v>243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>126LA UNION</v>
      </c>
      <c r="M341" s="214">
        <v>126</v>
      </c>
      <c r="N341" s="212" t="s">
        <v>262</v>
      </c>
      <c r="O341" s="224" t="s">
        <v>272</v>
      </c>
      <c r="P341" s="218">
        <v>3.5333333333333332</v>
      </c>
      <c r="Q341" s="218">
        <v>3.25</v>
      </c>
      <c r="R341" s="218">
        <v>3.75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139SAN MIGUEL</v>
      </c>
      <c r="B342" s="213">
        <v>139</v>
      </c>
      <c r="C342" s="212" t="s">
        <v>175</v>
      </c>
      <c r="D342" s="243" t="s">
        <v>243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126SANTA TECLA</v>
      </c>
      <c r="M342" s="213">
        <v>126</v>
      </c>
      <c r="N342" s="212" t="s">
        <v>184</v>
      </c>
      <c r="O342" s="224" t="s">
        <v>272</v>
      </c>
      <c r="P342" s="218">
        <v>3.8</v>
      </c>
      <c r="Q342" s="218">
        <v>3.8</v>
      </c>
      <c r="R342" s="218">
        <v>3.8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140TIENDONA</v>
      </c>
      <c r="B343" s="214">
        <v>140</v>
      </c>
      <c r="C343" s="212" t="s">
        <v>191</v>
      </c>
      <c r="D343" s="243" t="s">
        <v>225</v>
      </c>
      <c r="E343" s="218">
        <v>8</v>
      </c>
      <c r="F343" s="218">
        <v>8</v>
      </c>
      <c r="G343" s="218">
        <v>8</v>
      </c>
      <c r="H343" s="218"/>
      <c r="I343" s="218"/>
      <c r="J343" s="218"/>
      <c r="K343" s="55"/>
      <c r="L343" s="57" t="str">
        <f t="shared" si="16"/>
        <v xml:space="preserve">127GERARDO BARRIOS </v>
      </c>
      <c r="M343" s="214">
        <v>127</v>
      </c>
      <c r="N343" s="212" t="s">
        <v>263</v>
      </c>
      <c r="O343" s="224" t="s">
        <v>273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140SAN MIGUEL</v>
      </c>
      <c r="B344" s="214">
        <v>140</v>
      </c>
      <c r="C344" s="212" t="s">
        <v>175</v>
      </c>
      <c r="D344" s="243" t="s">
        <v>225</v>
      </c>
      <c r="E344" s="218">
        <v>6.5</v>
      </c>
      <c r="F344" s="218">
        <v>6.5</v>
      </c>
      <c r="G344" s="218">
        <v>6.5</v>
      </c>
      <c r="H344" s="218"/>
      <c r="I344" s="218"/>
      <c r="J344" s="218"/>
      <c r="K344" s="55"/>
      <c r="L344" s="57" t="str">
        <f t="shared" si="16"/>
        <v>127LA UNION</v>
      </c>
      <c r="M344" s="214">
        <v>127</v>
      </c>
      <c r="N344" s="212" t="s">
        <v>262</v>
      </c>
      <c r="O344" s="224" t="s">
        <v>273</v>
      </c>
      <c r="P344" s="218">
        <v>3.45</v>
      </c>
      <c r="Q344" s="218">
        <v>3.4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140CHALATENANGO</v>
      </c>
      <c r="B345" s="213">
        <v>140</v>
      </c>
      <c r="C345" s="212" t="s">
        <v>177</v>
      </c>
      <c r="D345" s="243" t="s">
        <v>225</v>
      </c>
      <c r="E345" s="218">
        <v>8.5</v>
      </c>
      <c r="F345" s="218">
        <v>8.5</v>
      </c>
      <c r="G345" s="218">
        <v>8.5</v>
      </c>
      <c r="H345" s="218"/>
      <c r="I345" s="218"/>
      <c r="J345" s="218"/>
      <c r="K345" s="55"/>
      <c r="L345" s="57" t="str">
        <f t="shared" si="16"/>
        <v>127SANTA TECLA</v>
      </c>
      <c r="M345" s="213">
        <v>127</v>
      </c>
      <c r="N345" s="212" t="s">
        <v>184</v>
      </c>
      <c r="O345" s="224" t="s">
        <v>273</v>
      </c>
      <c r="P345" s="218">
        <v>3.6</v>
      </c>
      <c r="Q345" s="218">
        <v>3.6</v>
      </c>
      <c r="R345" s="218">
        <v>3.6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141TIENDONA</v>
      </c>
      <c r="B346" s="214">
        <v>141</v>
      </c>
      <c r="C346" s="212" t="s">
        <v>191</v>
      </c>
      <c r="D346" s="243" t="s">
        <v>244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 xml:space="preserve">128GERARDO BARRIOS </v>
      </c>
      <c r="M346" s="214">
        <v>128</v>
      </c>
      <c r="N346" s="212" t="s">
        <v>263</v>
      </c>
      <c r="O346" s="224" t="s">
        <v>285</v>
      </c>
      <c r="P346" s="218">
        <v>37.5</v>
      </c>
      <c r="Q346" s="218">
        <v>37</v>
      </c>
      <c r="R346" s="218">
        <v>38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141SAN MIGUEL</v>
      </c>
      <c r="B347" s="213">
        <v>141</v>
      </c>
      <c r="C347" s="212" t="s">
        <v>175</v>
      </c>
      <c r="D347" s="243" t="s">
        <v>244</v>
      </c>
      <c r="E347" s="218">
        <v>5</v>
      </c>
      <c r="F347" s="218">
        <v>5</v>
      </c>
      <c r="G347" s="218">
        <v>5</v>
      </c>
      <c r="H347" s="218"/>
      <c r="I347" s="218"/>
      <c r="J347" s="218"/>
      <c r="K347" s="55"/>
      <c r="L347" s="57" t="str">
        <f t="shared" si="16"/>
        <v>128SAN VICENTE</v>
      </c>
      <c r="M347" s="214">
        <v>128</v>
      </c>
      <c r="N347" s="212" t="s">
        <v>174</v>
      </c>
      <c r="O347" s="224" t="s">
        <v>285</v>
      </c>
      <c r="P347" s="218">
        <v>36</v>
      </c>
      <c r="Q347" s="218">
        <v>36</v>
      </c>
      <c r="R347" s="218">
        <v>36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43" t="s">
        <v>226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128SANTA TECLA</v>
      </c>
      <c r="M348" s="213">
        <v>128</v>
      </c>
      <c r="N348" s="212" t="s">
        <v>184</v>
      </c>
      <c r="O348" s="224" t="s">
        <v>285</v>
      </c>
      <c r="P348" s="218">
        <v>38</v>
      </c>
      <c r="Q348" s="218">
        <v>38</v>
      </c>
      <c r="R348" s="218">
        <v>38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142SAN MIGUEL</v>
      </c>
      <c r="B349" s="214">
        <v>142</v>
      </c>
      <c r="C349" s="212" t="s">
        <v>175</v>
      </c>
      <c r="D349" s="243" t="s">
        <v>226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 xml:space="preserve">129GERARDO BARRIOS </v>
      </c>
      <c r="M349" s="214">
        <v>129</v>
      </c>
      <c r="N349" s="212" t="s">
        <v>263</v>
      </c>
      <c r="O349" s="224" t="s">
        <v>286</v>
      </c>
      <c r="P349" s="218">
        <v>36</v>
      </c>
      <c r="Q349" s="218">
        <v>36</v>
      </c>
      <c r="R349" s="218">
        <v>36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142CHALATENANGO</v>
      </c>
      <c r="B350" s="213">
        <v>142</v>
      </c>
      <c r="C350" s="212" t="s">
        <v>177</v>
      </c>
      <c r="D350" s="243" t="s">
        <v>226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129SANTA TECLA</v>
      </c>
      <c r="M350" s="213">
        <v>129</v>
      </c>
      <c r="N350" s="212" t="s">
        <v>184</v>
      </c>
      <c r="O350" s="224" t="s">
        <v>286</v>
      </c>
      <c r="P350" s="218">
        <v>36</v>
      </c>
      <c r="Q350" s="218">
        <v>36</v>
      </c>
      <c r="R350" s="218">
        <v>36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143TIENDONA</v>
      </c>
      <c r="B351" s="214">
        <v>143</v>
      </c>
      <c r="C351" s="212" t="s">
        <v>191</v>
      </c>
      <c r="D351" s="243" t="s">
        <v>227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 xml:space="preserve">130GERARDO BARRIOS </v>
      </c>
      <c r="M351" s="214">
        <v>130</v>
      </c>
      <c r="N351" s="212" t="s">
        <v>263</v>
      </c>
      <c r="O351" s="224" t="s">
        <v>151</v>
      </c>
      <c r="P351" s="218">
        <v>3.2</v>
      </c>
      <c r="Q351" s="218">
        <v>3.2</v>
      </c>
      <c r="R351" s="218">
        <v>3.2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143SAN MIGUEL</v>
      </c>
      <c r="B352" s="214">
        <v>143</v>
      </c>
      <c r="C352" s="212" t="s">
        <v>175</v>
      </c>
      <c r="D352" s="243" t="s">
        <v>227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130SANTA ANA</v>
      </c>
      <c r="M352" s="214">
        <v>130</v>
      </c>
      <c r="N352" s="212" t="s">
        <v>173</v>
      </c>
      <c r="O352" s="224" t="s">
        <v>151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143CHALATENANGO</v>
      </c>
      <c r="B353" s="213">
        <v>143</v>
      </c>
      <c r="C353" s="212" t="s">
        <v>177</v>
      </c>
      <c r="D353" s="243" t="s">
        <v>227</v>
      </c>
      <c r="E353" s="218">
        <v>2.25</v>
      </c>
      <c r="F353" s="218">
        <v>2.25</v>
      </c>
      <c r="G353" s="218">
        <v>2.25</v>
      </c>
      <c r="H353" s="218"/>
      <c r="I353" s="218"/>
      <c r="J353" s="218"/>
      <c r="K353" s="55"/>
      <c r="L353" s="57" t="str">
        <f t="shared" si="16"/>
        <v>130SAN VICENTE</v>
      </c>
      <c r="M353" s="214">
        <v>130</v>
      </c>
      <c r="N353" s="212" t="s">
        <v>174</v>
      </c>
      <c r="O353" s="224" t="s">
        <v>151</v>
      </c>
      <c r="P353" s="218">
        <v>3.25</v>
      </c>
      <c r="Q353" s="218">
        <v>3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144TIENDONA</v>
      </c>
      <c r="B354" s="213">
        <v>144</v>
      </c>
      <c r="C354" s="212" t="s">
        <v>191</v>
      </c>
      <c r="D354" s="243" t="s">
        <v>245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130LA UNION</v>
      </c>
      <c r="M354" s="214">
        <v>130</v>
      </c>
      <c r="N354" s="212" t="s">
        <v>262</v>
      </c>
      <c r="O354" s="224" t="s">
        <v>151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145TIENDONA</v>
      </c>
      <c r="B355" s="213">
        <v>145</v>
      </c>
      <c r="C355" s="212" t="s">
        <v>191</v>
      </c>
      <c r="D355" s="243" t="s">
        <v>246</v>
      </c>
      <c r="E355" s="218">
        <v>5</v>
      </c>
      <c r="F355" s="218">
        <v>5</v>
      </c>
      <c r="G355" s="218">
        <v>5</v>
      </c>
      <c r="H355" s="218"/>
      <c r="I355" s="218"/>
      <c r="J355" s="218"/>
      <c r="K355" s="55"/>
      <c r="L355" s="57" t="str">
        <f t="shared" si="16"/>
        <v>130SANTA TECLA</v>
      </c>
      <c r="M355" s="213">
        <v>130</v>
      </c>
      <c r="N355" s="212" t="s">
        <v>184</v>
      </c>
      <c r="O355" s="224" t="s">
        <v>151</v>
      </c>
      <c r="P355" s="218">
        <v>3.3</v>
      </c>
      <c r="Q355" s="218">
        <v>3.3</v>
      </c>
      <c r="R355" s="218">
        <v>3.3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146TIENDONA</v>
      </c>
      <c r="B356" s="214">
        <v>146</v>
      </c>
      <c r="C356" s="212" t="s">
        <v>191</v>
      </c>
      <c r="D356" s="243" t="s">
        <v>247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 xml:space="preserve">132GERARDO BARRIOS </v>
      </c>
      <c r="M356" s="214">
        <v>132</v>
      </c>
      <c r="N356" s="212" t="s">
        <v>263</v>
      </c>
      <c r="O356" s="224" t="s">
        <v>152</v>
      </c>
      <c r="P356" s="218">
        <v>2.25</v>
      </c>
      <c r="Q356" s="218">
        <v>2.25</v>
      </c>
      <c r="R356" s="218">
        <v>2.25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146SAN MIGUEL</v>
      </c>
      <c r="B357" s="213">
        <v>146</v>
      </c>
      <c r="C357" s="212" t="s">
        <v>175</v>
      </c>
      <c r="D357" s="243" t="s">
        <v>247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132SANTA ANA</v>
      </c>
      <c r="M357" s="214">
        <v>132</v>
      </c>
      <c r="N357" s="212" t="s">
        <v>173</v>
      </c>
      <c r="O357" s="224" t="s">
        <v>152</v>
      </c>
      <c r="P357" s="218">
        <v>2.6</v>
      </c>
      <c r="Q357" s="218">
        <v>2.6</v>
      </c>
      <c r="R357" s="218">
        <v>2.6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147TIENDONA</v>
      </c>
      <c r="B358" s="214">
        <v>147</v>
      </c>
      <c r="C358" s="212" t="s">
        <v>191</v>
      </c>
      <c r="D358" s="243" t="s">
        <v>228</v>
      </c>
      <c r="E358" s="218">
        <v>2</v>
      </c>
      <c r="F358" s="218">
        <v>2</v>
      </c>
      <c r="G358" s="218">
        <v>2</v>
      </c>
      <c r="H358" s="218"/>
      <c r="I358" s="218"/>
      <c r="J358" s="218"/>
      <c r="K358" s="55"/>
      <c r="L358" s="57" t="str">
        <f t="shared" si="16"/>
        <v>132SAN VICENTE</v>
      </c>
      <c r="M358" s="214">
        <v>132</v>
      </c>
      <c r="N358" s="212" t="s">
        <v>174</v>
      </c>
      <c r="O358" s="224" t="s">
        <v>152</v>
      </c>
      <c r="P358" s="218">
        <v>2.5499999999999998</v>
      </c>
      <c r="Q358" s="218">
        <v>2.5</v>
      </c>
      <c r="R358" s="218">
        <v>2.6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147SAN MIGUEL</v>
      </c>
      <c r="B359" s="214">
        <v>147</v>
      </c>
      <c r="C359" s="212" t="s">
        <v>175</v>
      </c>
      <c r="D359" s="243" t="s">
        <v>228</v>
      </c>
      <c r="E359" s="218">
        <v>2</v>
      </c>
      <c r="F359" s="218">
        <v>2</v>
      </c>
      <c r="G359" s="218">
        <v>2</v>
      </c>
      <c r="H359" s="218"/>
      <c r="I359" s="218"/>
      <c r="J359" s="218"/>
      <c r="K359" s="55"/>
      <c r="L359" s="57" t="str">
        <f t="shared" si="16"/>
        <v>132LA UNION</v>
      </c>
      <c r="M359" s="214">
        <v>132</v>
      </c>
      <c r="N359" s="212" t="s">
        <v>262</v>
      </c>
      <c r="O359" s="224" t="s">
        <v>152</v>
      </c>
      <c r="P359" s="218">
        <v>2.5333333333333332</v>
      </c>
      <c r="Q359" s="218">
        <v>2.5</v>
      </c>
      <c r="R359" s="218">
        <v>2.6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147CHALATENANGO</v>
      </c>
      <c r="B360" s="213">
        <v>147</v>
      </c>
      <c r="C360" s="212" t="s">
        <v>177</v>
      </c>
      <c r="D360" s="243" t="s">
        <v>228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>132SANTA TECLA</v>
      </c>
      <c r="M360" s="213">
        <v>132</v>
      </c>
      <c r="N360" s="212" t="s">
        <v>184</v>
      </c>
      <c r="O360" s="224" t="s">
        <v>152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148TIENDONA</v>
      </c>
      <c r="B361" s="214">
        <v>148</v>
      </c>
      <c r="C361" s="212" t="s">
        <v>191</v>
      </c>
      <c r="D361" s="243" t="s">
        <v>248</v>
      </c>
      <c r="E361" s="218">
        <v>6</v>
      </c>
      <c r="F361" s="218">
        <v>6</v>
      </c>
      <c r="G361" s="218">
        <v>6</v>
      </c>
      <c r="H361" s="218"/>
      <c r="I361" s="218"/>
      <c r="J361" s="218"/>
      <c r="K361" s="55"/>
      <c r="L361" s="57" t="str">
        <f t="shared" si="16"/>
        <v xml:space="preserve">133GERARDO BARRIOS </v>
      </c>
      <c r="M361" s="214">
        <v>133</v>
      </c>
      <c r="N361" s="212" t="s">
        <v>263</v>
      </c>
      <c r="O361" s="224" t="s">
        <v>153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148SAN MIGUEL</v>
      </c>
      <c r="B362" s="213">
        <v>148</v>
      </c>
      <c r="C362" s="212" t="s">
        <v>175</v>
      </c>
      <c r="D362" s="243" t="s">
        <v>248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>133SANTA ANA</v>
      </c>
      <c r="M362" s="214">
        <v>133</v>
      </c>
      <c r="N362" s="212" t="s">
        <v>173</v>
      </c>
      <c r="O362" s="224" t="s">
        <v>153</v>
      </c>
      <c r="P362" s="218">
        <v>3.4</v>
      </c>
      <c r="Q362" s="218">
        <v>3.4</v>
      </c>
      <c r="R362" s="218">
        <v>3.4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149TIENDONA</v>
      </c>
      <c r="B363" s="214">
        <v>149</v>
      </c>
      <c r="C363" s="212" t="s">
        <v>191</v>
      </c>
      <c r="D363" s="243" t="s">
        <v>249</v>
      </c>
      <c r="E363" s="218">
        <v>2.75</v>
      </c>
      <c r="F363" s="218">
        <v>2.75</v>
      </c>
      <c r="G363" s="218">
        <v>2.75</v>
      </c>
      <c r="H363" s="218"/>
      <c r="I363" s="218"/>
      <c r="J363" s="218"/>
      <c r="K363" s="55"/>
      <c r="L363" s="57" t="str">
        <f t="shared" si="16"/>
        <v>133SAN VICENTE</v>
      </c>
      <c r="M363" s="214">
        <v>133</v>
      </c>
      <c r="N363" s="212" t="s">
        <v>174</v>
      </c>
      <c r="O363" s="224" t="s">
        <v>153</v>
      </c>
      <c r="P363" s="218">
        <v>4.5</v>
      </c>
      <c r="Q363" s="218">
        <v>4.5</v>
      </c>
      <c r="R363" s="218">
        <v>4.5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149SAN MIGUEL</v>
      </c>
      <c r="B364" s="213">
        <v>149</v>
      </c>
      <c r="C364" s="212" t="s">
        <v>175</v>
      </c>
      <c r="D364" s="243" t="s">
        <v>249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133LA UNION</v>
      </c>
      <c r="M364" s="214">
        <v>133</v>
      </c>
      <c r="N364" s="212" t="s">
        <v>262</v>
      </c>
      <c r="O364" s="224" t="s">
        <v>153</v>
      </c>
      <c r="P364" s="218">
        <v>4.75</v>
      </c>
      <c r="Q364" s="218">
        <v>4.5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150TIENDONA</v>
      </c>
      <c r="B365" s="213">
        <v>150</v>
      </c>
      <c r="C365" s="212" t="s">
        <v>191</v>
      </c>
      <c r="D365" s="243" t="s">
        <v>229</v>
      </c>
      <c r="E365" s="218">
        <v>1.25</v>
      </c>
      <c r="F365" s="218">
        <v>1.25</v>
      </c>
      <c r="G365" s="218">
        <v>1.25</v>
      </c>
      <c r="H365" s="218"/>
      <c r="I365" s="218"/>
      <c r="J365" s="218"/>
      <c r="K365" s="55"/>
      <c r="L365" s="57" t="str">
        <f t="shared" si="16"/>
        <v>133SANTA TECLA</v>
      </c>
      <c r="M365" s="213">
        <v>133</v>
      </c>
      <c r="N365" s="212" t="s">
        <v>184</v>
      </c>
      <c r="O365" s="224" t="s">
        <v>153</v>
      </c>
      <c r="P365" s="218">
        <v>3.75</v>
      </c>
      <c r="Q365" s="218">
        <v>3.75</v>
      </c>
      <c r="R365" s="218">
        <v>3.75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211CHALATENANGO</v>
      </c>
      <c r="B366" s="213">
        <v>211</v>
      </c>
      <c r="C366" s="212" t="s">
        <v>177</v>
      </c>
      <c r="D366" s="243" t="s">
        <v>300</v>
      </c>
      <c r="E366" s="218">
        <v>10</v>
      </c>
      <c r="F366" s="218">
        <v>10</v>
      </c>
      <c r="G366" s="218">
        <v>10</v>
      </c>
      <c r="H366" s="218"/>
      <c r="I366" s="218"/>
      <c r="J366" s="218"/>
      <c r="K366" s="55"/>
      <c r="L366" s="57" t="str">
        <f t="shared" si="16"/>
        <v xml:space="preserve">134GERARDO BARRIOS </v>
      </c>
      <c r="M366" s="214">
        <v>134</v>
      </c>
      <c r="N366" s="212" t="s">
        <v>263</v>
      </c>
      <c r="O366" s="224" t="s">
        <v>154</v>
      </c>
      <c r="P366" s="218">
        <v>4.4000000000000004</v>
      </c>
      <c r="Q366" s="218">
        <v>4.3</v>
      </c>
      <c r="R366" s="218">
        <v>4.5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216CHALATENANGO</v>
      </c>
      <c r="B367" s="213">
        <v>216</v>
      </c>
      <c r="C367" s="212" t="s">
        <v>177</v>
      </c>
      <c r="D367" s="243" t="s">
        <v>301</v>
      </c>
      <c r="E367" s="218">
        <v>5.5</v>
      </c>
      <c r="F367" s="218">
        <v>5.5</v>
      </c>
      <c r="G367" s="218">
        <v>5.5</v>
      </c>
      <c r="H367" s="218"/>
      <c r="I367" s="218"/>
      <c r="J367" s="218"/>
      <c r="K367" s="55"/>
      <c r="L367" s="57" t="str">
        <f t="shared" si="16"/>
        <v>134SAN VICENTE</v>
      </c>
      <c r="M367" s="214">
        <v>134</v>
      </c>
      <c r="N367" s="212" t="s">
        <v>174</v>
      </c>
      <c r="O367" s="224" t="s">
        <v>154</v>
      </c>
      <c r="P367" s="218">
        <v>6</v>
      </c>
      <c r="Q367" s="218">
        <v>6</v>
      </c>
      <c r="R367" s="218">
        <v>6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217CHALATENANGO</v>
      </c>
      <c r="B368" s="213">
        <v>217</v>
      </c>
      <c r="C368" s="212" t="s">
        <v>177</v>
      </c>
      <c r="D368" s="243" t="s">
        <v>302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K368" s="55"/>
      <c r="L368" s="57" t="str">
        <f t="shared" si="16"/>
        <v>134LA UNION</v>
      </c>
      <c r="M368" s="214">
        <v>134</v>
      </c>
      <c r="N368" s="212" t="s">
        <v>262</v>
      </c>
      <c r="O368" s="224" t="s">
        <v>154</v>
      </c>
      <c r="P368" s="218">
        <v>4.75</v>
      </c>
      <c r="Q368" s="218">
        <v>4.5</v>
      </c>
      <c r="R368" s="218">
        <v>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218CHALATENANGO</v>
      </c>
      <c r="B369" s="213">
        <v>218</v>
      </c>
      <c r="C369" s="212" t="s">
        <v>177</v>
      </c>
      <c r="D369" s="243" t="s">
        <v>303</v>
      </c>
      <c r="E369" s="218">
        <v>6.5</v>
      </c>
      <c r="F369" s="218">
        <v>6.5</v>
      </c>
      <c r="G369" s="218">
        <v>6.5</v>
      </c>
      <c r="H369" s="218"/>
      <c r="I369" s="218"/>
      <c r="J369" s="218"/>
      <c r="K369" s="55"/>
      <c r="L369" s="57" t="str">
        <f t="shared" si="16"/>
        <v>134SANTA TECLA</v>
      </c>
      <c r="M369" s="213">
        <v>134</v>
      </c>
      <c r="N369" s="212" t="s">
        <v>184</v>
      </c>
      <c r="O369" s="224" t="s">
        <v>154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18"/>
      <c r="F370" s="218"/>
      <c r="G370" s="218"/>
      <c r="H370" s="218"/>
      <c r="I370" s="218"/>
      <c r="J370" s="218"/>
      <c r="K370" s="55"/>
      <c r="L370" s="57" t="str">
        <f t="shared" si="16"/>
        <v xml:space="preserve">135GERARDO BARRIOS </v>
      </c>
      <c r="M370" s="214">
        <v>135</v>
      </c>
      <c r="N370" s="212" t="s">
        <v>263</v>
      </c>
      <c r="O370" s="224" t="s">
        <v>155</v>
      </c>
      <c r="P370" s="218">
        <v>1.5</v>
      </c>
      <c r="Q370" s="218">
        <v>1.5</v>
      </c>
      <c r="R370" s="218">
        <v>1.5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>135SANTA ANA</v>
      </c>
      <c r="M371" s="214">
        <v>135</v>
      </c>
      <c r="N371" s="212" t="s">
        <v>173</v>
      </c>
      <c r="O371" s="224" t="s">
        <v>155</v>
      </c>
      <c r="P371" s="218">
        <v>1.625</v>
      </c>
      <c r="Q371" s="218">
        <v>1.6</v>
      </c>
      <c r="R371" s="218">
        <v>1.65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>135SANTA TECLA</v>
      </c>
      <c r="M372" s="213">
        <v>135</v>
      </c>
      <c r="N372" s="212" t="s">
        <v>184</v>
      </c>
      <c r="O372" s="224" t="s">
        <v>155</v>
      </c>
      <c r="P372" s="218">
        <v>1.6</v>
      </c>
      <c r="Q372" s="218">
        <v>1.6</v>
      </c>
      <c r="R372" s="218">
        <v>1.6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>136TIENDONA</v>
      </c>
      <c r="M373" s="214">
        <v>136</v>
      </c>
      <c r="N373" s="212" t="s">
        <v>191</v>
      </c>
      <c r="O373" s="224" t="s">
        <v>224</v>
      </c>
      <c r="P373" s="218">
        <v>1.5</v>
      </c>
      <c r="Q373" s="218">
        <v>1.5</v>
      </c>
      <c r="R373" s="218">
        <v>1.5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>136SANTA ANA</v>
      </c>
      <c r="M374" s="214">
        <v>136</v>
      </c>
      <c r="N374" s="212" t="s">
        <v>173</v>
      </c>
      <c r="O374" s="224" t="s">
        <v>224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>136SAN VICENTE</v>
      </c>
      <c r="M375" s="214">
        <v>136</v>
      </c>
      <c r="N375" s="212" t="s">
        <v>174</v>
      </c>
      <c r="O375" s="224" t="s">
        <v>224</v>
      </c>
      <c r="P375" s="218">
        <v>1.5</v>
      </c>
      <c r="Q375" s="218">
        <v>1.5</v>
      </c>
      <c r="R375" s="218">
        <v>1.5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>136LA UNION</v>
      </c>
      <c r="M376" s="214">
        <v>136</v>
      </c>
      <c r="N376" s="212" t="s">
        <v>262</v>
      </c>
      <c r="O376" s="224" t="s">
        <v>224</v>
      </c>
      <c r="P376" s="218">
        <v>1.5</v>
      </c>
      <c r="Q376" s="218">
        <v>1.5</v>
      </c>
      <c r="R376" s="218">
        <v>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136SANTA TECLA</v>
      </c>
      <c r="M377" s="213">
        <v>136</v>
      </c>
      <c r="N377" s="212" t="s">
        <v>184</v>
      </c>
      <c r="O377" s="224" t="s">
        <v>224</v>
      </c>
      <c r="P377" s="218">
        <v>2</v>
      </c>
      <c r="Q377" s="218">
        <v>2</v>
      </c>
      <c r="R377" s="218">
        <v>2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137TIENDONA</v>
      </c>
      <c r="M378" s="214">
        <v>137</v>
      </c>
      <c r="N378" s="212" t="s">
        <v>191</v>
      </c>
      <c r="O378" s="224" t="s">
        <v>241</v>
      </c>
      <c r="P378" s="218">
        <v>4</v>
      </c>
      <c r="Q378" s="218">
        <v>4</v>
      </c>
      <c r="R378" s="218">
        <v>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>137SAN VICENTE</v>
      </c>
      <c r="M379" s="214">
        <v>137</v>
      </c>
      <c r="N379" s="212" t="s">
        <v>174</v>
      </c>
      <c r="O379" s="224" t="s">
        <v>241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137LA UNION</v>
      </c>
      <c r="M380" s="214">
        <v>137</v>
      </c>
      <c r="N380" s="212" t="s">
        <v>262</v>
      </c>
      <c r="O380" s="224" t="s">
        <v>241</v>
      </c>
      <c r="P380" s="218">
        <v>3</v>
      </c>
      <c r="Q380" s="218">
        <v>3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137SANTA TECLA</v>
      </c>
      <c r="M381" s="213">
        <v>137</v>
      </c>
      <c r="N381" s="212" t="s">
        <v>184</v>
      </c>
      <c r="O381" s="224" t="s">
        <v>241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138TIENDONA</v>
      </c>
      <c r="M382" s="214">
        <v>138</v>
      </c>
      <c r="N382" s="212" t="s">
        <v>191</v>
      </c>
      <c r="O382" s="224" t="s">
        <v>242</v>
      </c>
      <c r="P382" s="218">
        <v>6</v>
      </c>
      <c r="Q382" s="218">
        <v>6</v>
      </c>
      <c r="R382" s="218">
        <v>6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138SANTA ANA</v>
      </c>
      <c r="M383" s="214">
        <v>138</v>
      </c>
      <c r="N383" s="212" t="s">
        <v>173</v>
      </c>
      <c r="O383" s="224" t="s">
        <v>242</v>
      </c>
      <c r="P383" s="218">
        <v>7</v>
      </c>
      <c r="Q383" s="218">
        <v>7</v>
      </c>
      <c r="R383" s="218">
        <v>7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>138SAN VICENTE</v>
      </c>
      <c r="M384" s="214">
        <v>138</v>
      </c>
      <c r="N384" s="212" t="s">
        <v>174</v>
      </c>
      <c r="O384" s="224" t="s">
        <v>242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138LA UNION</v>
      </c>
      <c r="M385" s="214">
        <v>138</v>
      </c>
      <c r="N385" s="212" t="s">
        <v>262</v>
      </c>
      <c r="O385" s="224" t="s">
        <v>242</v>
      </c>
      <c r="P385" s="218">
        <v>4.25</v>
      </c>
      <c r="Q385" s="218">
        <v>4</v>
      </c>
      <c r="R385" s="218">
        <v>4.5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138SANTA TECLA</v>
      </c>
      <c r="M386" s="213">
        <v>138</v>
      </c>
      <c r="N386" s="212" t="s">
        <v>184</v>
      </c>
      <c r="O386" s="224" t="s">
        <v>242</v>
      </c>
      <c r="P386" s="218">
        <v>6.833333333333333</v>
      </c>
      <c r="Q386" s="218">
        <v>6.5</v>
      </c>
      <c r="R386" s="218">
        <v>7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139TIENDONA</v>
      </c>
      <c r="M387" s="214">
        <v>139</v>
      </c>
      <c r="N387" s="212" t="s">
        <v>191</v>
      </c>
      <c r="O387" s="224" t="s">
        <v>243</v>
      </c>
      <c r="P387" s="218">
        <v>4</v>
      </c>
      <c r="Q387" s="218">
        <v>4</v>
      </c>
      <c r="R387" s="218">
        <v>4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>139SAN VICENTE</v>
      </c>
      <c r="M388" s="214">
        <v>139</v>
      </c>
      <c r="N388" s="212" t="s">
        <v>174</v>
      </c>
      <c r="O388" s="224" t="s">
        <v>243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139SANTA TECLA</v>
      </c>
      <c r="M389" s="213">
        <v>139</v>
      </c>
      <c r="N389" s="212" t="s">
        <v>184</v>
      </c>
      <c r="O389" s="224" t="s">
        <v>243</v>
      </c>
      <c r="P389" s="218">
        <v>3.5</v>
      </c>
      <c r="Q389" s="218">
        <v>3.5</v>
      </c>
      <c r="R389" s="218">
        <v>3.5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140TIENDONA</v>
      </c>
      <c r="M390" s="214">
        <v>140</v>
      </c>
      <c r="N390" s="212" t="s">
        <v>191</v>
      </c>
      <c r="O390" s="224" t="s">
        <v>225</v>
      </c>
      <c r="P390" s="218">
        <v>8</v>
      </c>
      <c r="Q390" s="218">
        <v>8</v>
      </c>
      <c r="R390" s="218">
        <v>8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140SANTA ANA</v>
      </c>
      <c r="M391" s="214">
        <v>140</v>
      </c>
      <c r="N391" s="212" t="s">
        <v>173</v>
      </c>
      <c r="O391" s="224" t="s">
        <v>225</v>
      </c>
      <c r="P391" s="218">
        <v>9</v>
      </c>
      <c r="Q391" s="218">
        <v>9</v>
      </c>
      <c r="R391" s="218">
        <v>9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140LA UNION</v>
      </c>
      <c r="M392" s="214">
        <v>140</v>
      </c>
      <c r="N392" s="212" t="s">
        <v>262</v>
      </c>
      <c r="O392" s="224" t="s">
        <v>225</v>
      </c>
      <c r="P392" s="218">
        <v>5.5</v>
      </c>
      <c r="Q392" s="218">
        <v>5.5</v>
      </c>
      <c r="R392" s="218">
        <v>5.5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>140SANTA TECLA</v>
      </c>
      <c r="M393" s="213">
        <v>140</v>
      </c>
      <c r="N393" s="212" t="s">
        <v>184</v>
      </c>
      <c r="O393" s="224" t="s">
        <v>225</v>
      </c>
      <c r="P393" s="218">
        <v>9</v>
      </c>
      <c r="Q393" s="218">
        <v>9</v>
      </c>
      <c r="R393" s="218">
        <v>9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141TIENDONA</v>
      </c>
      <c r="M394" s="214">
        <v>141</v>
      </c>
      <c r="N394" s="212" t="s">
        <v>191</v>
      </c>
      <c r="O394" s="224" t="s">
        <v>244</v>
      </c>
      <c r="P394" s="218">
        <v>5</v>
      </c>
      <c r="Q394" s="218">
        <v>5</v>
      </c>
      <c r="R394" s="218">
        <v>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141SAN VICENTE</v>
      </c>
      <c r="M395" s="214">
        <v>141</v>
      </c>
      <c r="N395" s="212" t="s">
        <v>174</v>
      </c>
      <c r="O395" s="224" t="s">
        <v>244</v>
      </c>
      <c r="P395" s="218">
        <v>8</v>
      </c>
      <c r="Q395" s="218">
        <v>8</v>
      </c>
      <c r="R395" s="218">
        <v>8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141LA UNION</v>
      </c>
      <c r="M396" s="214">
        <v>141</v>
      </c>
      <c r="N396" s="212" t="s">
        <v>262</v>
      </c>
      <c r="O396" s="224" t="s">
        <v>244</v>
      </c>
      <c r="P396" s="218">
        <v>4.5</v>
      </c>
      <c r="Q396" s="218">
        <v>4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141SANTA TECLA</v>
      </c>
      <c r="M397" s="213">
        <v>141</v>
      </c>
      <c r="N397" s="212" t="s">
        <v>184</v>
      </c>
      <c r="O397" s="224" t="s">
        <v>244</v>
      </c>
      <c r="P397" s="218">
        <v>5</v>
      </c>
      <c r="Q397" s="218">
        <v>5</v>
      </c>
      <c r="R397" s="218">
        <v>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142TIENDONA</v>
      </c>
      <c r="M398" s="214">
        <v>142</v>
      </c>
      <c r="N398" s="212" t="s">
        <v>191</v>
      </c>
      <c r="O398" s="224" t="s">
        <v>226</v>
      </c>
      <c r="P398" s="218">
        <v>3.375</v>
      </c>
      <c r="Q398" s="218">
        <v>3.25</v>
      </c>
      <c r="R398" s="218">
        <v>3.5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142SANTA ANA</v>
      </c>
      <c r="M399" s="214">
        <v>142</v>
      </c>
      <c r="N399" s="212" t="s">
        <v>173</v>
      </c>
      <c r="O399" s="224" t="s">
        <v>226</v>
      </c>
      <c r="P399" s="218">
        <v>3.5</v>
      </c>
      <c r="Q399" s="218">
        <v>3.5</v>
      </c>
      <c r="R399" s="218">
        <v>3.5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142SAN VICENTE</v>
      </c>
      <c r="M400" s="214">
        <v>142</v>
      </c>
      <c r="N400" s="212" t="s">
        <v>174</v>
      </c>
      <c r="O400" s="224" t="s">
        <v>226</v>
      </c>
      <c r="P400" s="218">
        <v>4</v>
      </c>
      <c r="Q400" s="218">
        <v>4</v>
      </c>
      <c r="R400" s="218">
        <v>4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142LA UNION</v>
      </c>
      <c r="M401" s="214">
        <v>142</v>
      </c>
      <c r="N401" s="212" t="s">
        <v>262</v>
      </c>
      <c r="O401" s="224" t="s">
        <v>226</v>
      </c>
      <c r="P401" s="218">
        <v>2.5</v>
      </c>
      <c r="Q401" s="218">
        <v>2.5</v>
      </c>
      <c r="R401" s="218">
        <v>2.5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142SANTA TECLA</v>
      </c>
      <c r="M402" s="213">
        <v>142</v>
      </c>
      <c r="N402" s="212" t="s">
        <v>184</v>
      </c>
      <c r="O402" s="224" t="s">
        <v>226</v>
      </c>
      <c r="P402" s="218">
        <v>5</v>
      </c>
      <c r="Q402" s="218">
        <v>5</v>
      </c>
      <c r="R402" s="218">
        <v>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143TIENDONA</v>
      </c>
      <c r="M403" s="214">
        <v>143</v>
      </c>
      <c r="N403" s="212" t="s">
        <v>191</v>
      </c>
      <c r="O403" s="224" t="s">
        <v>227</v>
      </c>
      <c r="P403" s="218">
        <v>2.5</v>
      </c>
      <c r="Q403" s="218">
        <v>2.5</v>
      </c>
      <c r="R403" s="218">
        <v>2.5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143SANTA ANA</v>
      </c>
      <c r="M404" s="214">
        <v>143</v>
      </c>
      <c r="N404" s="212" t="s">
        <v>173</v>
      </c>
      <c r="O404" s="224" t="s">
        <v>227</v>
      </c>
      <c r="P404" s="218">
        <v>2.25</v>
      </c>
      <c r="Q404" s="218">
        <v>2.25</v>
      </c>
      <c r="R404" s="218">
        <v>2.25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143SAN VICENTE</v>
      </c>
      <c r="M405" s="214">
        <v>143</v>
      </c>
      <c r="N405" s="212" t="s">
        <v>174</v>
      </c>
      <c r="O405" s="224" t="s">
        <v>227</v>
      </c>
      <c r="P405" s="218">
        <v>3</v>
      </c>
      <c r="Q405" s="218">
        <v>3</v>
      </c>
      <c r="R405" s="218">
        <v>3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143LA UNION</v>
      </c>
      <c r="M406" s="214">
        <v>143</v>
      </c>
      <c r="N406" s="212" t="s">
        <v>262</v>
      </c>
      <c r="O406" s="224" t="s">
        <v>227</v>
      </c>
      <c r="P406" s="218">
        <v>2.875</v>
      </c>
      <c r="Q406" s="218">
        <v>2.75</v>
      </c>
      <c r="R406" s="218">
        <v>3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143SANTA TECLA</v>
      </c>
      <c r="M407" s="213">
        <v>143</v>
      </c>
      <c r="N407" s="212" t="s">
        <v>184</v>
      </c>
      <c r="O407" s="224" t="s">
        <v>227</v>
      </c>
      <c r="P407" s="218">
        <v>3</v>
      </c>
      <c r="Q407" s="218">
        <v>3</v>
      </c>
      <c r="R407" s="218">
        <v>3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144TIENDONA</v>
      </c>
      <c r="M408" s="214">
        <v>144</v>
      </c>
      <c r="N408" s="212" t="s">
        <v>191</v>
      </c>
      <c r="O408" s="224" t="s">
        <v>245</v>
      </c>
      <c r="P408" s="218">
        <v>4</v>
      </c>
      <c r="Q408" s="218">
        <v>4</v>
      </c>
      <c r="R408" s="218">
        <v>4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144SAN VICENTE</v>
      </c>
      <c r="M409" s="213">
        <v>144</v>
      </c>
      <c r="N409" s="212" t="s">
        <v>174</v>
      </c>
      <c r="O409" s="224" t="s">
        <v>245</v>
      </c>
      <c r="P409" s="218">
        <v>4</v>
      </c>
      <c r="Q409" s="218">
        <v>4</v>
      </c>
      <c r="R409" s="218">
        <v>4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145TIENDONA</v>
      </c>
      <c r="M410" s="214">
        <v>145</v>
      </c>
      <c r="N410" s="212" t="s">
        <v>191</v>
      </c>
      <c r="O410" s="224" t="s">
        <v>246</v>
      </c>
      <c r="P410" s="218">
        <v>4.5</v>
      </c>
      <c r="Q410" s="218">
        <v>4.5</v>
      </c>
      <c r="R410" s="218">
        <v>4.5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145SANTA TECLA</v>
      </c>
      <c r="M411" s="213">
        <v>145</v>
      </c>
      <c r="N411" s="212" t="s">
        <v>184</v>
      </c>
      <c r="O411" s="224" t="s">
        <v>246</v>
      </c>
      <c r="P411" s="218">
        <v>4.666666666666667</v>
      </c>
      <c r="Q411" s="218">
        <v>4</v>
      </c>
      <c r="R411" s="218">
        <v>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146TIENDONA</v>
      </c>
      <c r="M412" s="214">
        <v>146</v>
      </c>
      <c r="N412" s="212" t="s">
        <v>191</v>
      </c>
      <c r="O412" s="224" t="s">
        <v>247</v>
      </c>
      <c r="P412" s="218">
        <v>4</v>
      </c>
      <c r="Q412" s="218">
        <v>4</v>
      </c>
      <c r="R412" s="218">
        <v>4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146SAN VICENTE</v>
      </c>
      <c r="M413" s="214">
        <v>146</v>
      </c>
      <c r="N413" s="212" t="s">
        <v>174</v>
      </c>
      <c r="O413" s="224" t="s">
        <v>247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146LA UNION</v>
      </c>
      <c r="M414" s="214">
        <v>146</v>
      </c>
      <c r="N414" s="212" t="s">
        <v>262</v>
      </c>
      <c r="O414" s="224" t="s">
        <v>247</v>
      </c>
      <c r="P414" s="218">
        <v>3</v>
      </c>
      <c r="Q414" s="218">
        <v>3</v>
      </c>
      <c r="R414" s="218">
        <v>3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146SANTA TECLA</v>
      </c>
      <c r="M415" s="213">
        <v>146</v>
      </c>
      <c r="N415" s="212" t="s">
        <v>184</v>
      </c>
      <c r="O415" s="224" t="s">
        <v>247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>147TIENDONA</v>
      </c>
      <c r="M416" s="214">
        <v>147</v>
      </c>
      <c r="N416" s="212" t="s">
        <v>191</v>
      </c>
      <c r="O416" s="224" t="s">
        <v>228</v>
      </c>
      <c r="P416" s="218">
        <v>2</v>
      </c>
      <c r="Q416" s="218">
        <v>2</v>
      </c>
      <c r="R416" s="218">
        <v>2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>147SANTA ANA</v>
      </c>
      <c r="M417" s="214">
        <v>147</v>
      </c>
      <c r="N417" s="212" t="s">
        <v>173</v>
      </c>
      <c r="O417" s="224" t="s">
        <v>228</v>
      </c>
      <c r="P417" s="218">
        <v>2.25</v>
      </c>
      <c r="Q417" s="218">
        <v>2.25</v>
      </c>
      <c r="R417" s="218">
        <v>2.25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>147LA UNION</v>
      </c>
      <c r="M418" s="214">
        <v>147</v>
      </c>
      <c r="N418" s="212" t="s">
        <v>262</v>
      </c>
      <c r="O418" s="224" t="s">
        <v>228</v>
      </c>
      <c r="P418" s="218">
        <v>2</v>
      </c>
      <c r="Q418" s="218">
        <v>2</v>
      </c>
      <c r="R418" s="218">
        <v>2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>147SANTA TECLA</v>
      </c>
      <c r="M419" s="213">
        <v>147</v>
      </c>
      <c r="N419" s="212" t="s">
        <v>184</v>
      </c>
      <c r="O419" s="224" t="s">
        <v>228</v>
      </c>
      <c r="P419" s="218">
        <v>2</v>
      </c>
      <c r="Q419" s="218">
        <v>2</v>
      </c>
      <c r="R419" s="218">
        <v>2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>148TIENDONA</v>
      </c>
      <c r="M420" s="214">
        <v>148</v>
      </c>
      <c r="N420" s="212" t="s">
        <v>191</v>
      </c>
      <c r="O420" s="224" t="s">
        <v>248</v>
      </c>
      <c r="P420" s="218">
        <v>6</v>
      </c>
      <c r="Q420" s="218">
        <v>6</v>
      </c>
      <c r="R420" s="218">
        <v>6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>148SAN VICENTE</v>
      </c>
      <c r="M421" s="214">
        <v>148</v>
      </c>
      <c r="N421" s="212" t="s">
        <v>174</v>
      </c>
      <c r="O421" s="224" t="s">
        <v>248</v>
      </c>
      <c r="P421" s="218">
        <v>6</v>
      </c>
      <c r="Q421" s="218">
        <v>6</v>
      </c>
      <c r="R421" s="218">
        <v>6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>148LA UNION</v>
      </c>
      <c r="M422" s="214">
        <v>148</v>
      </c>
      <c r="N422" s="212" t="s">
        <v>262</v>
      </c>
      <c r="O422" s="224" t="s">
        <v>248</v>
      </c>
      <c r="P422" s="218">
        <v>4.5</v>
      </c>
      <c r="Q422" s="218">
        <v>4.5</v>
      </c>
      <c r="R422" s="218">
        <v>4.5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>148SANTA TECLA</v>
      </c>
      <c r="M423" s="213">
        <v>148</v>
      </c>
      <c r="N423" s="212" t="s">
        <v>184</v>
      </c>
      <c r="O423" s="224" t="s">
        <v>248</v>
      </c>
      <c r="P423" s="218">
        <v>6</v>
      </c>
      <c r="Q423" s="218">
        <v>6</v>
      </c>
      <c r="R423" s="218">
        <v>6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>149TIENDONA</v>
      </c>
      <c r="M424" s="214">
        <v>149</v>
      </c>
      <c r="N424" s="212" t="s">
        <v>191</v>
      </c>
      <c r="O424" s="224" t="s">
        <v>249</v>
      </c>
      <c r="P424" s="218">
        <v>2.875</v>
      </c>
      <c r="Q424" s="218">
        <v>2.75</v>
      </c>
      <c r="R424" s="218">
        <v>3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>149SAN VICENTE</v>
      </c>
      <c r="M425" s="214">
        <v>149</v>
      </c>
      <c r="N425" s="212" t="s">
        <v>174</v>
      </c>
      <c r="O425" s="224" t="s">
        <v>249</v>
      </c>
      <c r="P425" s="218">
        <v>2.5</v>
      </c>
      <c r="Q425" s="218">
        <v>2.5</v>
      </c>
      <c r="R425" s="218">
        <v>2.5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>149LA UNION</v>
      </c>
      <c r="M426" s="214">
        <v>149</v>
      </c>
      <c r="N426" s="212" t="s">
        <v>262</v>
      </c>
      <c r="O426" s="224" t="s">
        <v>249</v>
      </c>
      <c r="P426" s="218">
        <v>2.8333333333333335</v>
      </c>
      <c r="Q426" s="218">
        <v>2.75</v>
      </c>
      <c r="R426" s="218">
        <v>3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>149SANTA TECLA</v>
      </c>
      <c r="M427" s="213">
        <v>149</v>
      </c>
      <c r="N427" s="212" t="s">
        <v>184</v>
      </c>
      <c r="O427" s="224" t="s">
        <v>249</v>
      </c>
      <c r="P427" s="218">
        <v>3</v>
      </c>
      <c r="Q427" s="218">
        <v>3</v>
      </c>
      <c r="R427" s="218">
        <v>3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>150TIENDONA</v>
      </c>
      <c r="M428" s="214">
        <v>150</v>
      </c>
      <c r="N428" s="212" t="s">
        <v>191</v>
      </c>
      <c r="O428" s="224" t="s">
        <v>229</v>
      </c>
      <c r="P428" s="218">
        <v>1.25</v>
      </c>
      <c r="Q428" s="218">
        <v>1.25</v>
      </c>
      <c r="R428" s="218">
        <v>1.25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>150SAN VICENTE</v>
      </c>
      <c r="M429" s="214">
        <v>150</v>
      </c>
      <c r="N429" s="212" t="s">
        <v>174</v>
      </c>
      <c r="O429" s="224" t="s">
        <v>229</v>
      </c>
      <c r="P429" s="218">
        <v>1.75</v>
      </c>
      <c r="Q429" s="218">
        <v>1.75</v>
      </c>
      <c r="R429" s="218">
        <v>1.75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>150SANTA TECLA</v>
      </c>
      <c r="M430" s="213">
        <v>150</v>
      </c>
      <c r="N430" s="212" t="s">
        <v>184</v>
      </c>
      <c r="O430" s="224" t="s">
        <v>229</v>
      </c>
      <c r="P430" s="218">
        <v>2</v>
      </c>
      <c r="Q430" s="218">
        <v>2</v>
      </c>
      <c r="R430" s="218">
        <v>2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>151SANTA ANA</v>
      </c>
      <c r="M431" s="213">
        <v>151</v>
      </c>
      <c r="N431" s="212" t="s">
        <v>173</v>
      </c>
      <c r="O431" s="224" t="s">
        <v>291</v>
      </c>
      <c r="P431" s="218">
        <v>28.5</v>
      </c>
      <c r="Q431" s="218">
        <v>28.5</v>
      </c>
      <c r="R431" s="218">
        <v>28.5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>152SANTA ANA</v>
      </c>
      <c r="M432" s="213">
        <v>152</v>
      </c>
      <c r="N432" s="212" t="s">
        <v>173</v>
      </c>
      <c r="O432" s="224" t="s">
        <v>292</v>
      </c>
      <c r="P432" s="218">
        <v>28.5</v>
      </c>
      <c r="Q432" s="218">
        <v>28.5</v>
      </c>
      <c r="R432" s="218">
        <v>28.5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>157SANTA ANA</v>
      </c>
      <c r="M433" s="213">
        <v>157</v>
      </c>
      <c r="N433" s="212" t="s">
        <v>173</v>
      </c>
      <c r="O433" s="224" t="s">
        <v>293</v>
      </c>
      <c r="P433" s="218">
        <v>16.45</v>
      </c>
      <c r="Q433" s="218">
        <v>16.45</v>
      </c>
      <c r="R433" s="218">
        <v>16.45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>158SANTA ANA</v>
      </c>
      <c r="M434" s="213">
        <v>158</v>
      </c>
      <c r="N434" s="212" t="s">
        <v>173</v>
      </c>
      <c r="O434" s="224" t="s">
        <v>298</v>
      </c>
      <c r="P434" s="218">
        <v>17.75</v>
      </c>
      <c r="Q434" s="218">
        <v>17.75</v>
      </c>
      <c r="R434" s="218">
        <v>17.75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>164SANTA ANA</v>
      </c>
      <c r="M435" s="213">
        <v>164</v>
      </c>
      <c r="N435" s="212" t="s">
        <v>173</v>
      </c>
      <c r="O435" s="224" t="s">
        <v>294</v>
      </c>
      <c r="P435" s="218">
        <v>9.3000000000000007</v>
      </c>
      <c r="Q435" s="218">
        <v>9.3000000000000007</v>
      </c>
      <c r="R435" s="218">
        <v>9.3000000000000007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>166SANTA ANA</v>
      </c>
      <c r="M436" s="213">
        <v>166</v>
      </c>
      <c r="N436" s="212" t="s">
        <v>173</v>
      </c>
      <c r="O436" s="224" t="s">
        <v>295</v>
      </c>
      <c r="P436" s="218">
        <v>27</v>
      </c>
      <c r="Q436" s="218">
        <v>27</v>
      </c>
      <c r="R436" s="218">
        <v>27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>169SANTA ANA</v>
      </c>
      <c r="M437" s="213">
        <v>169</v>
      </c>
      <c r="N437" s="212" t="s">
        <v>173</v>
      </c>
      <c r="O437" s="224" t="s">
        <v>296</v>
      </c>
      <c r="P437" s="218">
        <v>25</v>
      </c>
      <c r="Q437" s="218">
        <v>25</v>
      </c>
      <c r="R437" s="218">
        <v>25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>174SANTA ANA</v>
      </c>
      <c r="M438" s="213">
        <v>174</v>
      </c>
      <c r="N438" s="212" t="s">
        <v>173</v>
      </c>
      <c r="O438" s="224" t="s">
        <v>297</v>
      </c>
      <c r="P438" s="218">
        <v>13.5</v>
      </c>
      <c r="Q438" s="218">
        <v>13.5</v>
      </c>
      <c r="R438" s="218">
        <v>13.5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3" t="s">
        <v>277</v>
      </c>
      <c r="E5" s="243" t="s">
        <v>278</v>
      </c>
      <c r="F5" s="243" t="s">
        <v>279</v>
      </c>
      <c r="G5" s="243" t="s">
        <v>280</v>
      </c>
      <c r="H5" s="243" t="s">
        <v>281</v>
      </c>
      <c r="I5" s="243" t="s">
        <v>282</v>
      </c>
    </row>
    <row r="6" spans="1:9">
      <c r="A6" s="243">
        <v>1</v>
      </c>
      <c r="B6" s="243" t="s">
        <v>263</v>
      </c>
      <c r="C6" s="24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175</v>
      </c>
      <c r="C7" s="243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3">
        <v>1</v>
      </c>
      <c r="B8" s="243" t="s">
        <v>177</v>
      </c>
      <c r="C8" s="243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43">
        <v>1</v>
      </c>
      <c r="B9" s="243" t="s">
        <v>180</v>
      </c>
      <c r="C9" s="243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43">
        <v>2</v>
      </c>
      <c r="B10" s="243" t="s">
        <v>263</v>
      </c>
      <c r="C10" s="24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2</v>
      </c>
      <c r="B11" s="243" t="s">
        <v>180</v>
      </c>
      <c r="C11" s="243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43">
        <v>3</v>
      </c>
      <c r="B12" s="243" t="s">
        <v>263</v>
      </c>
      <c r="C12" s="243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43">
        <v>4</v>
      </c>
      <c r="B13" s="243" t="s">
        <v>263</v>
      </c>
      <c r="C13" s="243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43">
        <v>4</v>
      </c>
      <c r="B14" s="243" t="s">
        <v>175</v>
      </c>
      <c r="C14" s="243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43">
        <v>4</v>
      </c>
      <c r="B15" s="243" t="s">
        <v>177</v>
      </c>
      <c r="C15" s="243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43">
        <v>4</v>
      </c>
      <c r="B16" s="243" t="s">
        <v>180</v>
      </c>
      <c r="C16" s="243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43">
        <v>5</v>
      </c>
      <c r="B17" s="243" t="s">
        <v>263</v>
      </c>
      <c r="C17" s="243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43">
        <v>5</v>
      </c>
      <c r="B18" s="243" t="s">
        <v>177</v>
      </c>
      <c r="C18" s="243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43">
        <v>6</v>
      </c>
      <c r="B19" s="243" t="s">
        <v>263</v>
      </c>
      <c r="C19" s="243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43">
        <v>6</v>
      </c>
      <c r="B20" s="243" t="s">
        <v>175</v>
      </c>
      <c r="C20" s="243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43">
        <v>6</v>
      </c>
      <c r="B21" s="243" t="s">
        <v>177</v>
      </c>
      <c r="C21" s="243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43">
        <v>6</v>
      </c>
      <c r="B22" s="243" t="s">
        <v>180</v>
      </c>
      <c r="C22" s="243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43">
        <v>7</v>
      </c>
      <c r="B23" s="243" t="s">
        <v>263</v>
      </c>
      <c r="C23" s="243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3">
        <v>7</v>
      </c>
      <c r="B24" s="243" t="s">
        <v>175</v>
      </c>
      <c r="C24" s="243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43">
        <v>7</v>
      </c>
      <c r="B25" s="243" t="s">
        <v>177</v>
      </c>
      <c r="C25" s="243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43">
        <v>7</v>
      </c>
      <c r="B26" s="243" t="s">
        <v>180</v>
      </c>
      <c r="C26" s="243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43">
        <v>8</v>
      </c>
      <c r="B27" s="243" t="s">
        <v>263</v>
      </c>
      <c r="C27" s="243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3">
        <v>9</v>
      </c>
      <c r="B28" s="243" t="s">
        <v>263</v>
      </c>
      <c r="C28" s="243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43">
        <v>9</v>
      </c>
      <c r="B29" s="243" t="s">
        <v>175</v>
      </c>
      <c r="C29" s="243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43">
        <v>9</v>
      </c>
      <c r="B30" s="243" t="s">
        <v>177</v>
      </c>
      <c r="C30" s="243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43">
        <v>9</v>
      </c>
      <c r="B31" s="243" t="s">
        <v>180</v>
      </c>
      <c r="C31" s="243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3">
        <v>10</v>
      </c>
      <c r="B32" s="243" t="s">
        <v>263</v>
      </c>
      <c r="C32" s="243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43">
        <v>10</v>
      </c>
      <c r="B33" s="243" t="s">
        <v>175</v>
      </c>
      <c r="C33" s="243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43">
        <v>10</v>
      </c>
      <c r="B34" s="243" t="s">
        <v>177</v>
      </c>
      <c r="C34" s="243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43">
        <v>10</v>
      </c>
      <c r="B35" s="243" t="s">
        <v>180</v>
      </c>
      <c r="C35" s="243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43">
        <v>11</v>
      </c>
      <c r="B36" s="243" t="s">
        <v>191</v>
      </c>
      <c r="C36" s="243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43">
        <v>11</v>
      </c>
      <c r="B37" s="243" t="s">
        <v>175</v>
      </c>
      <c r="C37" s="243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43">
        <v>11</v>
      </c>
      <c r="B38" s="243" t="s">
        <v>180</v>
      </c>
      <c r="C38" s="243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43">
        <v>12</v>
      </c>
      <c r="B39" s="243" t="s">
        <v>191</v>
      </c>
      <c r="C39" s="243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3">
        <v>12</v>
      </c>
      <c r="B40" s="243" t="s">
        <v>175</v>
      </c>
      <c r="C40" s="243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43">
        <v>13</v>
      </c>
      <c r="B41" s="243" t="s">
        <v>191</v>
      </c>
      <c r="C41" s="243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43">
        <v>14</v>
      </c>
      <c r="B42" s="243" t="s">
        <v>191</v>
      </c>
      <c r="C42" s="243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43">
        <v>14</v>
      </c>
      <c r="B43" s="243" t="s">
        <v>175</v>
      </c>
      <c r="C43" s="243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3">
        <v>14</v>
      </c>
      <c r="B44" s="243" t="s">
        <v>177</v>
      </c>
      <c r="C44" s="243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3">
        <v>14</v>
      </c>
      <c r="B45" s="243" t="s">
        <v>180</v>
      </c>
      <c r="C45" s="243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43">
        <v>15</v>
      </c>
      <c r="B46" s="243" t="s">
        <v>191</v>
      </c>
      <c r="C46" s="243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43">
        <v>15</v>
      </c>
      <c r="B47" s="243" t="s">
        <v>180</v>
      </c>
      <c r="C47" s="243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43">
        <v>16</v>
      </c>
      <c r="B48" s="243" t="s">
        <v>177</v>
      </c>
      <c r="C48" s="243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43">
        <v>17</v>
      </c>
      <c r="B49" s="243" t="s">
        <v>191</v>
      </c>
      <c r="C49" s="243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43">
        <v>17</v>
      </c>
      <c r="B50" s="243" t="s">
        <v>175</v>
      </c>
      <c r="C50" s="243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43">
        <v>17</v>
      </c>
      <c r="B51" s="243" t="s">
        <v>180</v>
      </c>
      <c r="C51" s="243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43">
        <v>18</v>
      </c>
      <c r="B52" s="243" t="s">
        <v>191</v>
      </c>
      <c r="C52" s="243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43">
        <v>19</v>
      </c>
      <c r="B53" s="243" t="s">
        <v>191</v>
      </c>
      <c r="C53" s="243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43">
        <v>20</v>
      </c>
      <c r="B54" s="243" t="s">
        <v>191</v>
      </c>
      <c r="C54" s="243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43">
        <v>20</v>
      </c>
      <c r="B55" s="243" t="s">
        <v>175</v>
      </c>
      <c r="C55" s="243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43">
        <v>20</v>
      </c>
      <c r="B56" s="243" t="s">
        <v>177</v>
      </c>
      <c r="C56" s="243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43">
        <v>20</v>
      </c>
      <c r="B57" s="243" t="s">
        <v>180</v>
      </c>
      <c r="C57" s="243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43">
        <v>21</v>
      </c>
      <c r="B58" s="243" t="s">
        <v>191</v>
      </c>
      <c r="C58" s="243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43">
        <v>22</v>
      </c>
      <c r="B59" s="243" t="s">
        <v>191</v>
      </c>
      <c r="C59" s="243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43">
        <v>22</v>
      </c>
      <c r="B60" s="243" t="s">
        <v>175</v>
      </c>
      <c r="C60" s="243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43">
        <v>22</v>
      </c>
      <c r="B61" s="243" t="s">
        <v>180</v>
      </c>
      <c r="C61" s="243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43">
        <v>23</v>
      </c>
      <c r="B62" s="243" t="s">
        <v>191</v>
      </c>
      <c r="C62" s="243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43">
        <v>24</v>
      </c>
      <c r="B63" s="243" t="s">
        <v>191</v>
      </c>
      <c r="C63" s="243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43">
        <v>24</v>
      </c>
      <c r="B64" s="243" t="s">
        <v>175</v>
      </c>
      <c r="C64" s="243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43">
        <v>24</v>
      </c>
      <c r="B65" s="243" t="s">
        <v>177</v>
      </c>
      <c r="C65" s="243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43">
        <v>24</v>
      </c>
      <c r="B66" s="243" t="s">
        <v>180</v>
      </c>
      <c r="C66" s="243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43">
        <v>25</v>
      </c>
      <c r="B67" s="243" t="s">
        <v>191</v>
      </c>
      <c r="C67" s="243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43">
        <v>25</v>
      </c>
      <c r="B68" s="243" t="s">
        <v>175</v>
      </c>
      <c r="C68" s="243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43">
        <v>25</v>
      </c>
      <c r="B69" s="243" t="s">
        <v>177</v>
      </c>
      <c r="C69" s="243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43">
        <v>25</v>
      </c>
      <c r="B70" s="243" t="s">
        <v>180</v>
      </c>
      <c r="C70" s="243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3">
        <v>26</v>
      </c>
      <c r="B71" s="243" t="s">
        <v>191</v>
      </c>
      <c r="C71" s="243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3">
        <v>26</v>
      </c>
      <c r="B72" s="243" t="s">
        <v>175</v>
      </c>
      <c r="C72" s="243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3">
        <v>26</v>
      </c>
      <c r="B73" s="243" t="s">
        <v>177</v>
      </c>
      <c r="C73" s="243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43">
        <v>26</v>
      </c>
      <c r="B74" s="243" t="s">
        <v>180</v>
      </c>
      <c r="C74" s="243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43">
        <v>27</v>
      </c>
      <c r="B75" s="243" t="s">
        <v>191</v>
      </c>
      <c r="C75" s="243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43">
        <v>27</v>
      </c>
      <c r="B76" s="243" t="s">
        <v>175</v>
      </c>
      <c r="C76" s="243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43">
        <v>27</v>
      </c>
      <c r="B77" s="243" t="s">
        <v>177</v>
      </c>
      <c r="C77" s="243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3">
        <v>27</v>
      </c>
      <c r="B78" s="243" t="s">
        <v>180</v>
      </c>
      <c r="C78" s="243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43">
        <v>28</v>
      </c>
      <c r="B79" s="243" t="s">
        <v>191</v>
      </c>
      <c r="C79" s="243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43">
        <v>29</v>
      </c>
      <c r="B80" s="243" t="s">
        <v>191</v>
      </c>
      <c r="C80" s="243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43">
        <v>29</v>
      </c>
      <c r="B81" s="243" t="s">
        <v>175</v>
      </c>
      <c r="C81" s="243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3">
        <v>29</v>
      </c>
      <c r="B82" s="243" t="s">
        <v>180</v>
      </c>
      <c r="C82" s="243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43">
        <v>30</v>
      </c>
      <c r="B83" s="243" t="s">
        <v>191</v>
      </c>
      <c r="C83" s="243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43">
        <v>30</v>
      </c>
      <c r="B84" s="243" t="s">
        <v>175</v>
      </c>
      <c r="C84" s="243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43">
        <v>31</v>
      </c>
      <c r="B85" s="243" t="s">
        <v>191</v>
      </c>
      <c r="C85" s="243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43">
        <v>31</v>
      </c>
      <c r="B86" s="243" t="s">
        <v>175</v>
      </c>
      <c r="C86" s="243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43">
        <v>31</v>
      </c>
      <c r="B87" s="243" t="s">
        <v>177</v>
      </c>
      <c r="C87" s="243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3">
        <v>31</v>
      </c>
      <c r="B88" s="243" t="s">
        <v>180</v>
      </c>
      <c r="C88" s="243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3">
        <v>32</v>
      </c>
      <c r="B89" s="243" t="s">
        <v>191</v>
      </c>
      <c r="C89" s="243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43">
        <v>33</v>
      </c>
      <c r="B90" s="243" t="s">
        <v>191</v>
      </c>
      <c r="C90" s="243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43">
        <v>33</v>
      </c>
      <c r="B91" s="243" t="s">
        <v>175</v>
      </c>
      <c r="C91" s="243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43">
        <v>33</v>
      </c>
      <c r="B92" s="243" t="s">
        <v>177</v>
      </c>
      <c r="C92" s="243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43">
        <v>34</v>
      </c>
      <c r="B93" s="243" t="s">
        <v>191</v>
      </c>
      <c r="C93" s="243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43">
        <v>34</v>
      </c>
      <c r="B94" s="243" t="s">
        <v>175</v>
      </c>
      <c r="C94" s="243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43">
        <v>34</v>
      </c>
      <c r="B95" s="243" t="s">
        <v>177</v>
      </c>
      <c r="C95" s="243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3">
        <v>34</v>
      </c>
      <c r="B96" s="243" t="s">
        <v>180</v>
      </c>
      <c r="C96" s="243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3">
        <v>35</v>
      </c>
      <c r="B97" s="243" t="s">
        <v>175</v>
      </c>
      <c r="C97" s="243" t="s">
        <v>299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3">
        <v>36</v>
      </c>
      <c r="B98" s="243" t="s">
        <v>191</v>
      </c>
      <c r="C98" s="243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43">
        <v>37</v>
      </c>
      <c r="B99" s="243" t="s">
        <v>191</v>
      </c>
      <c r="C99" s="243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3">
        <v>37</v>
      </c>
      <c r="B100" s="243" t="s">
        <v>175</v>
      </c>
      <c r="C100" s="243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43">
        <v>37</v>
      </c>
      <c r="B101" s="243" t="s">
        <v>180</v>
      </c>
      <c r="C101" s="243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43">
        <v>38</v>
      </c>
      <c r="B102" s="243" t="s">
        <v>191</v>
      </c>
      <c r="C102" s="243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43">
        <v>38</v>
      </c>
      <c r="B103" s="243" t="s">
        <v>175</v>
      </c>
      <c r="C103" s="243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43">
        <v>38</v>
      </c>
      <c r="B104" s="243" t="s">
        <v>180</v>
      </c>
      <c r="C104" s="243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43">
        <v>39</v>
      </c>
      <c r="B105" s="243" t="s">
        <v>191</v>
      </c>
      <c r="C105" s="243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43">
        <v>40</v>
      </c>
      <c r="B106" s="243" t="s">
        <v>191</v>
      </c>
      <c r="C106" s="243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43">
        <v>40</v>
      </c>
      <c r="B107" s="243" t="s">
        <v>175</v>
      </c>
      <c r="C107" s="243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43">
        <v>40</v>
      </c>
      <c r="B108" s="243" t="s">
        <v>177</v>
      </c>
      <c r="C108" s="243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43">
        <v>40</v>
      </c>
      <c r="B109" s="243" t="s">
        <v>180</v>
      </c>
      <c r="C109" s="243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43">
        <v>41</v>
      </c>
      <c r="B110" s="243" t="s">
        <v>191</v>
      </c>
      <c r="C110" s="243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43">
        <v>42</v>
      </c>
      <c r="B111" s="243" t="s">
        <v>191</v>
      </c>
      <c r="C111" s="243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43">
        <v>42</v>
      </c>
      <c r="B112" s="243" t="s">
        <v>175</v>
      </c>
      <c r="C112" s="243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43">
        <v>42</v>
      </c>
      <c r="B113" s="243" t="s">
        <v>180</v>
      </c>
      <c r="C113" s="243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43">
        <v>43</v>
      </c>
      <c r="B114" s="243" t="s">
        <v>191</v>
      </c>
      <c r="C114" s="243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43">
        <v>44</v>
      </c>
      <c r="B115" s="243" t="s">
        <v>191</v>
      </c>
      <c r="C115" s="243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43">
        <v>44</v>
      </c>
      <c r="B116" s="243" t="s">
        <v>177</v>
      </c>
      <c r="C116" s="243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3">
        <v>45</v>
      </c>
      <c r="B117" s="243" t="s">
        <v>191</v>
      </c>
      <c r="C117" s="243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43">
        <v>45</v>
      </c>
      <c r="B118" s="243" t="s">
        <v>175</v>
      </c>
      <c r="C118" s="243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43">
        <v>45</v>
      </c>
      <c r="B119" s="243" t="s">
        <v>177</v>
      </c>
      <c r="C119" s="243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43">
        <v>45</v>
      </c>
      <c r="B120" s="243" t="s">
        <v>180</v>
      </c>
      <c r="C120" s="243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43">
        <v>46</v>
      </c>
      <c r="B121" s="243" t="s">
        <v>191</v>
      </c>
      <c r="C121" s="243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43">
        <v>46</v>
      </c>
      <c r="B122" s="243" t="s">
        <v>175</v>
      </c>
      <c r="C122" s="243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43">
        <v>46</v>
      </c>
      <c r="B123" s="243" t="s">
        <v>180</v>
      </c>
      <c r="C123" s="243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43">
        <v>47</v>
      </c>
      <c r="B124" s="243" t="s">
        <v>191</v>
      </c>
      <c r="C124" s="243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43">
        <v>48</v>
      </c>
      <c r="B125" s="243" t="s">
        <v>191</v>
      </c>
      <c r="C125" s="243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43">
        <v>49</v>
      </c>
      <c r="B126" s="243" t="s">
        <v>191</v>
      </c>
      <c r="C126" s="243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3">
        <v>49</v>
      </c>
      <c r="B127" s="243" t="s">
        <v>175</v>
      </c>
      <c r="C127" s="243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43">
        <v>49</v>
      </c>
      <c r="B128" s="243" t="s">
        <v>177</v>
      </c>
      <c r="C128" s="243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43">
        <v>49</v>
      </c>
      <c r="B129" s="243" t="s">
        <v>180</v>
      </c>
      <c r="C129" s="243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43">
        <v>50</v>
      </c>
      <c r="B130" s="243" t="s">
        <v>191</v>
      </c>
      <c r="C130" s="243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43">
        <v>51</v>
      </c>
      <c r="B131" s="243" t="s">
        <v>191</v>
      </c>
      <c r="C131" s="243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43">
        <v>52</v>
      </c>
      <c r="B132" s="243" t="s">
        <v>191</v>
      </c>
      <c r="C132" s="243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43">
        <v>52</v>
      </c>
      <c r="B133" s="243" t="s">
        <v>175</v>
      </c>
      <c r="C133" s="243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43">
        <v>52</v>
      </c>
      <c r="B134" s="243" t="s">
        <v>180</v>
      </c>
      <c r="C134" s="243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43">
        <v>53</v>
      </c>
      <c r="B135" s="243" t="s">
        <v>191</v>
      </c>
      <c r="C135" s="243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43">
        <v>53</v>
      </c>
      <c r="B136" s="243" t="s">
        <v>175</v>
      </c>
      <c r="C136" s="243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43">
        <v>54</v>
      </c>
      <c r="B137" s="243" t="s">
        <v>191</v>
      </c>
      <c r="C137" s="243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43">
        <v>54</v>
      </c>
      <c r="B138" s="243" t="s">
        <v>180</v>
      </c>
      <c r="C138" s="243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43">
        <v>55</v>
      </c>
      <c r="B139" s="243" t="s">
        <v>175</v>
      </c>
      <c r="C139" s="243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43">
        <v>56</v>
      </c>
      <c r="B140" s="243" t="s">
        <v>191</v>
      </c>
      <c r="C140" s="243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43">
        <v>56</v>
      </c>
      <c r="B141" s="243" t="s">
        <v>175</v>
      </c>
      <c r="C141" s="243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43">
        <v>56</v>
      </c>
      <c r="B142" s="243" t="s">
        <v>177</v>
      </c>
      <c r="C142" s="243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43">
        <v>56</v>
      </c>
      <c r="B143" s="243" t="s">
        <v>180</v>
      </c>
      <c r="C143" s="243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43">
        <v>57</v>
      </c>
      <c r="B144" s="243" t="s">
        <v>191</v>
      </c>
      <c r="C144" s="243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43">
        <v>57</v>
      </c>
      <c r="B145" s="243" t="s">
        <v>175</v>
      </c>
      <c r="C145" s="243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43">
        <v>58</v>
      </c>
      <c r="B146" s="243" t="s">
        <v>191</v>
      </c>
      <c r="C146" s="243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43">
        <v>58</v>
      </c>
      <c r="B147" s="243" t="s">
        <v>175</v>
      </c>
      <c r="C147" s="243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43">
        <v>58</v>
      </c>
      <c r="B148" s="243" t="s">
        <v>177</v>
      </c>
      <c r="C148" s="243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43">
        <v>58</v>
      </c>
      <c r="B149" s="243" t="s">
        <v>180</v>
      </c>
      <c r="C149" s="243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43">
        <v>59</v>
      </c>
      <c r="B150" s="243" t="s">
        <v>191</v>
      </c>
      <c r="C150" s="243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43">
        <v>59</v>
      </c>
      <c r="B151" s="243" t="s">
        <v>175</v>
      </c>
      <c r="C151" s="243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3">
        <v>59</v>
      </c>
      <c r="B152" s="243" t="s">
        <v>180</v>
      </c>
      <c r="C152" s="243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43">
        <v>62</v>
      </c>
      <c r="B153" s="243" t="s">
        <v>191</v>
      </c>
      <c r="C153" s="243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43">
        <v>62</v>
      </c>
      <c r="B154" s="243" t="s">
        <v>175</v>
      </c>
      <c r="C154" s="243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43">
        <v>62</v>
      </c>
      <c r="B155" s="243" t="s">
        <v>177</v>
      </c>
      <c r="C155" s="243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43">
        <v>62</v>
      </c>
      <c r="B156" s="243" t="s">
        <v>180</v>
      </c>
      <c r="C156" s="243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43">
        <v>63</v>
      </c>
      <c r="B157" s="243" t="s">
        <v>191</v>
      </c>
      <c r="C157" s="243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43">
        <v>63</v>
      </c>
      <c r="B158" s="243" t="s">
        <v>175</v>
      </c>
      <c r="C158" s="243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43">
        <v>63</v>
      </c>
      <c r="B159" s="243" t="s">
        <v>177</v>
      </c>
      <c r="C159" s="243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43">
        <v>63</v>
      </c>
      <c r="B160" s="243" t="s">
        <v>180</v>
      </c>
      <c r="C160" s="243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43">
        <v>64</v>
      </c>
      <c r="B161" s="243" t="s">
        <v>191</v>
      </c>
      <c r="C161" s="243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43">
        <v>64</v>
      </c>
      <c r="B162" s="243" t="s">
        <v>175</v>
      </c>
      <c r="C162" s="243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43">
        <v>64</v>
      </c>
      <c r="B163" s="243" t="s">
        <v>180</v>
      </c>
      <c r="C163" s="243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3">
        <v>65</v>
      </c>
      <c r="B164" s="243" t="s">
        <v>191</v>
      </c>
      <c r="C164" s="243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3">
        <v>65</v>
      </c>
      <c r="B165" s="243" t="s">
        <v>175</v>
      </c>
      <c r="C165" s="243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43">
        <v>65</v>
      </c>
      <c r="B166" s="243" t="s">
        <v>180</v>
      </c>
      <c r="C166" s="243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3">
        <v>66</v>
      </c>
      <c r="B167" s="243" t="s">
        <v>191</v>
      </c>
      <c r="C167" s="243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43">
        <v>66</v>
      </c>
      <c r="B168" s="243" t="s">
        <v>175</v>
      </c>
      <c r="C168" s="243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43">
        <v>67</v>
      </c>
      <c r="B169" s="243" t="s">
        <v>191</v>
      </c>
      <c r="C169" s="243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43">
        <v>68</v>
      </c>
      <c r="B170" s="243" t="s">
        <v>191</v>
      </c>
      <c r="C170" s="243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3">
        <v>68</v>
      </c>
      <c r="B171" s="243" t="s">
        <v>175</v>
      </c>
      <c r="C171" s="243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43">
        <v>68</v>
      </c>
      <c r="B172" s="243" t="s">
        <v>180</v>
      </c>
      <c r="C172" s="243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43">
        <v>69</v>
      </c>
      <c r="B173" s="243" t="s">
        <v>191</v>
      </c>
      <c r="C173" s="243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3">
        <v>69</v>
      </c>
      <c r="B174" s="243" t="s">
        <v>177</v>
      </c>
      <c r="C174" s="243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3">
        <v>69</v>
      </c>
      <c r="B175" s="243" t="s">
        <v>180</v>
      </c>
      <c r="C175" s="243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3">
        <v>72</v>
      </c>
      <c r="B176" s="243" t="s">
        <v>191</v>
      </c>
      <c r="C176" s="243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43">
        <v>72</v>
      </c>
      <c r="B177" s="243" t="s">
        <v>175</v>
      </c>
      <c r="C177" s="243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43">
        <v>72</v>
      </c>
      <c r="B178" s="243" t="s">
        <v>177</v>
      </c>
      <c r="C178" s="243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43">
        <v>72</v>
      </c>
      <c r="B179" s="243" t="s">
        <v>180</v>
      </c>
      <c r="C179" s="243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43">
        <v>73</v>
      </c>
      <c r="B180" s="243" t="s">
        <v>191</v>
      </c>
      <c r="C180" s="243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43">
        <v>74</v>
      </c>
      <c r="B181" s="243" t="s">
        <v>191</v>
      </c>
      <c r="C181" s="243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3">
        <v>74</v>
      </c>
      <c r="B182" s="243" t="s">
        <v>180</v>
      </c>
      <c r="C182" s="243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3">
        <v>75</v>
      </c>
      <c r="B183" s="243" t="s">
        <v>191</v>
      </c>
      <c r="C183" s="243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43">
        <v>76</v>
      </c>
      <c r="B184" s="243" t="s">
        <v>191</v>
      </c>
      <c r="C184" s="243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43">
        <v>76</v>
      </c>
      <c r="B185" s="243" t="s">
        <v>180</v>
      </c>
      <c r="C185" s="243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43">
        <v>77</v>
      </c>
      <c r="B186" s="243" t="s">
        <v>191</v>
      </c>
      <c r="C186" s="243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43">
        <v>77</v>
      </c>
      <c r="B187" s="243" t="s">
        <v>180</v>
      </c>
      <c r="C187" s="243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43">
        <v>78</v>
      </c>
      <c r="B188" s="243" t="s">
        <v>191</v>
      </c>
      <c r="C188" s="243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43">
        <v>78</v>
      </c>
      <c r="B189" s="243" t="s">
        <v>175</v>
      </c>
      <c r="C189" s="243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43">
        <v>78</v>
      </c>
      <c r="B190" s="243" t="s">
        <v>180</v>
      </c>
      <c r="C190" s="243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43">
        <v>79</v>
      </c>
      <c r="B191" s="243" t="s">
        <v>191</v>
      </c>
      <c r="C191" s="243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43">
        <v>79</v>
      </c>
      <c r="B192" s="243" t="s">
        <v>175</v>
      </c>
      <c r="C192" s="243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43">
        <v>79</v>
      </c>
      <c r="B193" s="243" t="s">
        <v>177</v>
      </c>
      <c r="C193" s="243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43">
        <v>80</v>
      </c>
      <c r="B194" s="243" t="s">
        <v>191</v>
      </c>
      <c r="C194" s="243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3">
        <v>80</v>
      </c>
      <c r="B195" s="243" t="s">
        <v>175</v>
      </c>
      <c r="C195" s="243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43">
        <v>80</v>
      </c>
      <c r="B196" s="243" t="s">
        <v>177</v>
      </c>
      <c r="C196" s="243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43">
        <v>80</v>
      </c>
      <c r="B197" s="243" t="s">
        <v>180</v>
      </c>
      <c r="C197" s="243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43">
        <v>81</v>
      </c>
      <c r="B198" s="243" t="s">
        <v>191</v>
      </c>
      <c r="C198" s="243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43">
        <v>82</v>
      </c>
      <c r="B199" s="243" t="s">
        <v>191</v>
      </c>
      <c r="C199" s="243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43">
        <v>82</v>
      </c>
      <c r="B200" s="243" t="s">
        <v>180</v>
      </c>
      <c r="C200" s="243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43">
        <v>83</v>
      </c>
      <c r="B201" s="243" t="s">
        <v>191</v>
      </c>
      <c r="C201" s="243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43">
        <v>84</v>
      </c>
      <c r="B202" s="243" t="s">
        <v>191</v>
      </c>
      <c r="C202" s="243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43">
        <v>84</v>
      </c>
      <c r="B203" s="243" t="s">
        <v>175</v>
      </c>
      <c r="C203" s="243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43">
        <v>84</v>
      </c>
      <c r="B204" s="243" t="s">
        <v>177</v>
      </c>
      <c r="C204" s="243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43">
        <v>84</v>
      </c>
      <c r="B205" s="243" t="s">
        <v>180</v>
      </c>
      <c r="C205" s="243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3">
        <v>85</v>
      </c>
      <c r="B206" s="243" t="s">
        <v>191</v>
      </c>
      <c r="C206" s="243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43">
        <v>86</v>
      </c>
      <c r="B207" s="243" t="s">
        <v>191</v>
      </c>
      <c r="C207" s="243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43">
        <v>86</v>
      </c>
      <c r="B208" s="243" t="s">
        <v>175</v>
      </c>
      <c r="C208" s="243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43">
        <v>86</v>
      </c>
      <c r="B209" s="243" t="s">
        <v>180</v>
      </c>
      <c r="C209" s="243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43">
        <v>87</v>
      </c>
      <c r="B210" s="243" t="s">
        <v>191</v>
      </c>
      <c r="C210" s="243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43">
        <v>88</v>
      </c>
      <c r="B211" s="243" t="s">
        <v>191</v>
      </c>
      <c r="C211" s="243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43">
        <v>88</v>
      </c>
      <c r="B212" s="243" t="s">
        <v>175</v>
      </c>
      <c r="C212" s="243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43">
        <v>89</v>
      </c>
      <c r="B213" s="243" t="s">
        <v>191</v>
      </c>
      <c r="C213" s="243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43">
        <v>89</v>
      </c>
      <c r="B214" s="243" t="s">
        <v>175</v>
      </c>
      <c r="C214" s="243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43">
        <v>89</v>
      </c>
      <c r="B215" s="243" t="s">
        <v>177</v>
      </c>
      <c r="C215" s="243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43">
        <v>89</v>
      </c>
      <c r="B216" s="243" t="s">
        <v>180</v>
      </c>
      <c r="C216" s="243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43">
        <v>90</v>
      </c>
      <c r="B217" s="243" t="s">
        <v>191</v>
      </c>
      <c r="C217" s="243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43">
        <v>90</v>
      </c>
      <c r="B218" s="243" t="s">
        <v>175</v>
      </c>
      <c r="C218" s="243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43">
        <v>92</v>
      </c>
      <c r="B219" s="243" t="s">
        <v>191</v>
      </c>
      <c r="C219" s="243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43">
        <v>92</v>
      </c>
      <c r="B220" s="243" t="s">
        <v>175</v>
      </c>
      <c r="C220" s="243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43">
        <v>92</v>
      </c>
      <c r="B221" s="243" t="s">
        <v>180</v>
      </c>
      <c r="C221" s="243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43">
        <v>93</v>
      </c>
      <c r="B222" s="243" t="s">
        <v>191</v>
      </c>
      <c r="C222" s="243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43">
        <v>94</v>
      </c>
      <c r="B223" s="243" t="s">
        <v>263</v>
      </c>
      <c r="C223" s="243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3">
        <v>95</v>
      </c>
      <c r="B224" s="243" t="s">
        <v>263</v>
      </c>
      <c r="C224" s="243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43">
        <v>95</v>
      </c>
      <c r="B225" s="243" t="s">
        <v>175</v>
      </c>
      <c r="C225" s="243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43">
        <v>95</v>
      </c>
      <c r="B226" s="243" t="s">
        <v>177</v>
      </c>
      <c r="C226" s="243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43">
        <v>96</v>
      </c>
      <c r="B227" s="243" t="s">
        <v>263</v>
      </c>
      <c r="C227" s="243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43">
        <v>96</v>
      </c>
      <c r="B228" s="243" t="s">
        <v>175</v>
      </c>
      <c r="C228" s="243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43">
        <v>96</v>
      </c>
      <c r="B229" s="243" t="s">
        <v>177</v>
      </c>
      <c r="C229" s="243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43">
        <v>96</v>
      </c>
      <c r="B230" s="243" t="s">
        <v>180</v>
      </c>
      <c r="C230" s="243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43">
        <v>97</v>
      </c>
      <c r="B231" s="243" t="s">
        <v>263</v>
      </c>
      <c r="C231" s="243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43">
        <v>97</v>
      </c>
      <c r="B232" s="243" t="s">
        <v>175</v>
      </c>
      <c r="C232" s="243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43">
        <v>98</v>
      </c>
      <c r="B233" s="243" t="s">
        <v>263</v>
      </c>
      <c r="C233" s="243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43">
        <v>98</v>
      </c>
      <c r="B234" s="243" t="s">
        <v>175</v>
      </c>
      <c r="C234" s="243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43">
        <v>98</v>
      </c>
      <c r="B235" s="243" t="s">
        <v>177</v>
      </c>
      <c r="C235" s="243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43">
        <v>99</v>
      </c>
      <c r="B236" s="243" t="s">
        <v>263</v>
      </c>
      <c r="C236" s="243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43">
        <v>99</v>
      </c>
      <c r="B237" s="243" t="s">
        <v>175</v>
      </c>
      <c r="C237" s="243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43">
        <v>100</v>
      </c>
      <c r="B238" s="243" t="s">
        <v>175</v>
      </c>
      <c r="C238" s="243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43">
        <v>100</v>
      </c>
      <c r="B239" s="243" t="s">
        <v>180</v>
      </c>
      <c r="C239" s="243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43">
        <v>101</v>
      </c>
      <c r="B240" s="243" t="s">
        <v>175</v>
      </c>
      <c r="C240" s="243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43">
        <v>101</v>
      </c>
      <c r="B241" s="243" t="s">
        <v>180</v>
      </c>
      <c r="C241" s="243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43">
        <v>102</v>
      </c>
      <c r="B242" s="243" t="s">
        <v>263</v>
      </c>
      <c r="C242" s="243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43">
        <v>102</v>
      </c>
      <c r="B243" s="243" t="s">
        <v>177</v>
      </c>
      <c r="C243" s="243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43">
        <v>102</v>
      </c>
      <c r="B244" s="243" t="s">
        <v>180</v>
      </c>
      <c r="C244" s="243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43">
        <v>103</v>
      </c>
      <c r="B245" s="243" t="s">
        <v>263</v>
      </c>
      <c r="C245" s="243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43">
        <v>103</v>
      </c>
      <c r="B246" s="243" t="s">
        <v>175</v>
      </c>
      <c r="C246" s="243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43">
        <v>103</v>
      </c>
      <c r="B247" s="243" t="s">
        <v>177</v>
      </c>
      <c r="C247" s="243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43">
        <v>103</v>
      </c>
      <c r="B248" s="243" t="s">
        <v>180</v>
      </c>
      <c r="C248" s="243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43">
        <v>104</v>
      </c>
      <c r="B249" s="243" t="s">
        <v>180</v>
      </c>
      <c r="C249" s="243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43">
        <v>105</v>
      </c>
      <c r="B250" s="243" t="s">
        <v>263</v>
      </c>
      <c r="C250" s="243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43">
        <v>105</v>
      </c>
      <c r="B251" s="243" t="s">
        <v>175</v>
      </c>
      <c r="C251" s="243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43">
        <v>105</v>
      </c>
      <c r="B252" s="243" t="s">
        <v>177</v>
      </c>
      <c r="C252" s="243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43">
        <v>105</v>
      </c>
      <c r="B253" s="243" t="s">
        <v>180</v>
      </c>
      <c r="C253" s="243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43">
        <v>106</v>
      </c>
      <c r="B254" s="243" t="s">
        <v>263</v>
      </c>
      <c r="C254" s="243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43">
        <v>106</v>
      </c>
      <c r="B255" s="243" t="s">
        <v>175</v>
      </c>
      <c r="C255" s="243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43">
        <v>107</v>
      </c>
      <c r="B256" s="243" t="s">
        <v>263</v>
      </c>
      <c r="C256" s="243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3">
        <v>107</v>
      </c>
      <c r="B257" s="243" t="s">
        <v>175</v>
      </c>
      <c r="C257" s="243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43">
        <v>109</v>
      </c>
      <c r="B258" s="243" t="s">
        <v>263</v>
      </c>
      <c r="C258" s="243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43">
        <v>109</v>
      </c>
      <c r="B259" s="243" t="s">
        <v>175</v>
      </c>
      <c r="C259" s="243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3">
        <v>109</v>
      </c>
      <c r="B260" s="243" t="s">
        <v>177</v>
      </c>
      <c r="C260" s="243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3">
        <v>110</v>
      </c>
      <c r="B261" s="243" t="s">
        <v>263</v>
      </c>
      <c r="C261" s="243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43">
        <v>110</v>
      </c>
      <c r="B262" s="243" t="s">
        <v>175</v>
      </c>
      <c r="C262" s="243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3">
        <v>110</v>
      </c>
      <c r="B263" s="243" t="s">
        <v>177</v>
      </c>
      <c r="C263" s="243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3">
        <v>111</v>
      </c>
      <c r="B264" s="243" t="s">
        <v>263</v>
      </c>
      <c r="C264" s="243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43">
        <v>111</v>
      </c>
      <c r="B265" s="243" t="s">
        <v>175</v>
      </c>
      <c r="C265" s="243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3">
        <v>111</v>
      </c>
      <c r="B266" s="243" t="s">
        <v>177</v>
      </c>
      <c r="C266" s="243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3">
        <v>112</v>
      </c>
      <c r="B267" s="243" t="s">
        <v>263</v>
      </c>
      <c r="C267" s="243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3">
        <v>112</v>
      </c>
      <c r="B268" s="243" t="s">
        <v>175</v>
      </c>
      <c r="C268" s="243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3">
        <v>112</v>
      </c>
      <c r="B269" s="243" t="s">
        <v>177</v>
      </c>
      <c r="C269" s="243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43">
        <v>113</v>
      </c>
      <c r="B270" s="243" t="s">
        <v>263</v>
      </c>
      <c r="C270" s="243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3">
        <v>113</v>
      </c>
      <c r="B271" s="243" t="s">
        <v>175</v>
      </c>
      <c r="C271" s="243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3">
        <v>113</v>
      </c>
      <c r="B272" s="243" t="s">
        <v>177</v>
      </c>
      <c r="C272" s="243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43">
        <v>114</v>
      </c>
      <c r="B273" s="243" t="s">
        <v>263</v>
      </c>
      <c r="C273" s="243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3">
        <v>114</v>
      </c>
      <c r="B274" s="243" t="s">
        <v>175</v>
      </c>
      <c r="C274" s="243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43">
        <v>114</v>
      </c>
      <c r="B275" s="243" t="s">
        <v>177</v>
      </c>
      <c r="C275" s="243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43">
        <v>115</v>
      </c>
      <c r="B276" s="243" t="s">
        <v>263</v>
      </c>
      <c r="C276" s="243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43">
        <v>115</v>
      </c>
      <c r="B277" s="243" t="s">
        <v>175</v>
      </c>
      <c r="C277" s="243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3">
        <v>115</v>
      </c>
      <c r="B278" s="243" t="s">
        <v>177</v>
      </c>
      <c r="C278" s="243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43">
        <v>116</v>
      </c>
      <c r="B279" s="243" t="s">
        <v>263</v>
      </c>
      <c r="C279" s="243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3">
        <v>116</v>
      </c>
      <c r="B280" s="243" t="s">
        <v>175</v>
      </c>
      <c r="C280" s="243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3">
        <v>116</v>
      </c>
      <c r="B281" s="243" t="s">
        <v>177</v>
      </c>
      <c r="C281" s="243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43">
        <v>119</v>
      </c>
      <c r="B282" s="243" t="s">
        <v>263</v>
      </c>
      <c r="C282" s="243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43">
        <v>119</v>
      </c>
      <c r="B283" s="243" t="s">
        <v>175</v>
      </c>
      <c r="C283" s="243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3">
        <v>119</v>
      </c>
      <c r="B284" s="243" t="s">
        <v>177</v>
      </c>
      <c r="C284" s="243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43">
        <v>120</v>
      </c>
      <c r="B285" s="243" t="s">
        <v>263</v>
      </c>
      <c r="C285" s="243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3">
        <v>120</v>
      </c>
      <c r="B286" s="243" t="s">
        <v>175</v>
      </c>
      <c r="C286" s="243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3">
        <v>120</v>
      </c>
      <c r="B287" s="243" t="s">
        <v>177</v>
      </c>
      <c r="C287" s="243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3">
        <v>121</v>
      </c>
      <c r="B288" s="243" t="s">
        <v>263</v>
      </c>
      <c r="C288" s="243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3">
        <v>121</v>
      </c>
      <c r="B289" s="243" t="s">
        <v>175</v>
      </c>
      <c r="C289" s="243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3">
        <v>121</v>
      </c>
      <c r="B290" s="243" t="s">
        <v>177</v>
      </c>
      <c r="C290" s="243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3">
        <v>122</v>
      </c>
      <c r="B291" s="243" t="s">
        <v>263</v>
      </c>
      <c r="C291" s="243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43">
        <v>122</v>
      </c>
      <c r="B292" s="243" t="s">
        <v>175</v>
      </c>
      <c r="C292" s="243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43">
        <v>122</v>
      </c>
      <c r="B293" s="243" t="s">
        <v>177</v>
      </c>
      <c r="C293" s="243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3">
        <v>123</v>
      </c>
      <c r="B294" s="243" t="s">
        <v>263</v>
      </c>
      <c r="C294" s="243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43">
        <v>123</v>
      </c>
      <c r="B295" s="243" t="s">
        <v>177</v>
      </c>
      <c r="C295" s="243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43">
        <v>124</v>
      </c>
      <c r="B296" s="243" t="s">
        <v>263</v>
      </c>
      <c r="C296" s="243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43">
        <v>124</v>
      </c>
      <c r="B297" s="243" t="s">
        <v>175</v>
      </c>
      <c r="C297" s="243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43">
        <v>124</v>
      </c>
      <c r="B298" s="243" t="s">
        <v>180</v>
      </c>
      <c r="C298" s="243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43">
        <v>125</v>
      </c>
      <c r="B299" s="243" t="s">
        <v>263</v>
      </c>
      <c r="C299" s="243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43">
        <v>125</v>
      </c>
      <c r="B300" s="243" t="s">
        <v>175</v>
      </c>
      <c r="C300" s="243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43">
        <v>125</v>
      </c>
      <c r="B301" s="243" t="s">
        <v>180</v>
      </c>
      <c r="C301" s="243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43">
        <v>126</v>
      </c>
      <c r="B302" s="243" t="s">
        <v>263</v>
      </c>
      <c r="C302" s="243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43">
        <v>126</v>
      </c>
      <c r="B303" s="243" t="s">
        <v>175</v>
      </c>
      <c r="C303" s="243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43">
        <v>126</v>
      </c>
      <c r="B304" s="243" t="s">
        <v>177</v>
      </c>
      <c r="C304" s="243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43">
        <v>126</v>
      </c>
      <c r="B305" s="243" t="s">
        <v>180</v>
      </c>
      <c r="C305" s="243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43">
        <v>127</v>
      </c>
      <c r="B306" s="243" t="s">
        <v>263</v>
      </c>
      <c r="C306" s="243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3">
        <v>127</v>
      </c>
      <c r="B307" s="243" t="s">
        <v>175</v>
      </c>
      <c r="C307" s="243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3">
        <v>127</v>
      </c>
      <c r="B308" s="243" t="s">
        <v>177</v>
      </c>
      <c r="C308" s="243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43">
        <v>127</v>
      </c>
      <c r="B309" s="243" t="s">
        <v>180</v>
      </c>
      <c r="C309" s="243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43">
        <v>128</v>
      </c>
      <c r="B310" s="243" t="s">
        <v>263</v>
      </c>
      <c r="C310" s="243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43">
        <v>128</v>
      </c>
      <c r="B311" s="243" t="s">
        <v>180</v>
      </c>
      <c r="C311" s="243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43">
        <v>129</v>
      </c>
      <c r="B312" s="243" t="s">
        <v>263</v>
      </c>
      <c r="C312" s="243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43">
        <v>129</v>
      </c>
      <c r="B313" s="243" t="s">
        <v>180</v>
      </c>
      <c r="C313" s="243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43">
        <v>130</v>
      </c>
      <c r="B314" s="243" t="s">
        <v>263</v>
      </c>
      <c r="C314" s="243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43">
        <v>130</v>
      </c>
      <c r="B315" s="243" t="s">
        <v>175</v>
      </c>
      <c r="C315" s="243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43">
        <v>130</v>
      </c>
      <c r="B316" s="243" t="s">
        <v>177</v>
      </c>
      <c r="C316" s="243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3">
        <v>130</v>
      </c>
      <c r="B317" s="243" t="s">
        <v>180</v>
      </c>
      <c r="C317" s="243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43">
        <v>132</v>
      </c>
      <c r="B318" s="243" t="s">
        <v>263</v>
      </c>
      <c r="C318" s="243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43">
        <v>132</v>
      </c>
      <c r="B319" s="243" t="s">
        <v>175</v>
      </c>
      <c r="C319" s="243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43">
        <v>132</v>
      </c>
      <c r="B320" s="243" t="s">
        <v>177</v>
      </c>
      <c r="C320" s="243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43">
        <v>132</v>
      </c>
      <c r="B321" s="243" t="s">
        <v>180</v>
      </c>
      <c r="C321" s="243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43">
        <v>133</v>
      </c>
      <c r="B322" s="243" t="s">
        <v>263</v>
      </c>
      <c r="C322" s="243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43">
        <v>133</v>
      </c>
      <c r="B323" s="243" t="s">
        <v>175</v>
      </c>
      <c r="C323" s="243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43">
        <v>133</v>
      </c>
      <c r="B324" s="243" t="s">
        <v>177</v>
      </c>
      <c r="C324" s="243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43">
        <v>133</v>
      </c>
      <c r="B325" s="243" t="s">
        <v>180</v>
      </c>
      <c r="C325" s="243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43">
        <v>134</v>
      </c>
      <c r="B326" s="243" t="s">
        <v>263</v>
      </c>
      <c r="C326" s="243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43">
        <v>134</v>
      </c>
      <c r="B327" s="243" t="s">
        <v>175</v>
      </c>
      <c r="C327" s="243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43">
        <v>134</v>
      </c>
      <c r="B328" s="243" t="s">
        <v>177</v>
      </c>
      <c r="C328" s="243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43">
        <v>134</v>
      </c>
      <c r="B329" s="243" t="s">
        <v>180</v>
      </c>
      <c r="C329" s="243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43">
        <v>135</v>
      </c>
      <c r="B330" s="243" t="s">
        <v>263</v>
      </c>
      <c r="C330" s="243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43">
        <v>135</v>
      </c>
      <c r="B331" s="243" t="s">
        <v>180</v>
      </c>
      <c r="C331" s="243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43">
        <v>136</v>
      </c>
      <c r="B332" s="243" t="s">
        <v>191</v>
      </c>
      <c r="C332" s="243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3">
        <v>136</v>
      </c>
      <c r="B333" s="243" t="s">
        <v>175</v>
      </c>
      <c r="C333" s="243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43">
        <v>136</v>
      </c>
      <c r="B334" s="243" t="s">
        <v>177</v>
      </c>
      <c r="C334" s="243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43">
        <v>137</v>
      </c>
      <c r="B335" s="243" t="s">
        <v>191</v>
      </c>
      <c r="C335" s="243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43">
        <v>137</v>
      </c>
      <c r="B336" s="243" t="s">
        <v>175</v>
      </c>
      <c r="C336" s="243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43">
        <v>138</v>
      </c>
      <c r="B337" s="243" t="s">
        <v>191</v>
      </c>
      <c r="C337" s="243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43">
        <v>138</v>
      </c>
      <c r="B338" s="243" t="s">
        <v>175</v>
      </c>
      <c r="C338" s="243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43">
        <v>138</v>
      </c>
      <c r="B339" s="243" t="s">
        <v>177</v>
      </c>
      <c r="C339" s="243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43">
        <v>139</v>
      </c>
      <c r="B340" s="243" t="s">
        <v>191</v>
      </c>
      <c r="C340" s="243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43">
        <v>139</v>
      </c>
      <c r="B341" s="243" t="s">
        <v>175</v>
      </c>
      <c r="C341" s="243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3">
        <v>140</v>
      </c>
      <c r="B342" s="243" t="s">
        <v>191</v>
      </c>
      <c r="C342" s="243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43">
        <v>140</v>
      </c>
      <c r="B343" s="243" t="s">
        <v>175</v>
      </c>
      <c r="C343" s="243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43">
        <v>140</v>
      </c>
      <c r="B344" s="243" t="s">
        <v>177</v>
      </c>
      <c r="C344" s="243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43">
        <v>141</v>
      </c>
      <c r="B345" s="243" t="s">
        <v>191</v>
      </c>
      <c r="C345" s="243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3">
        <v>141</v>
      </c>
      <c r="B346" s="243" t="s">
        <v>175</v>
      </c>
      <c r="C346" s="243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43">
        <v>142</v>
      </c>
      <c r="B347" s="243" t="s">
        <v>191</v>
      </c>
      <c r="C347" s="243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3">
        <v>142</v>
      </c>
      <c r="B348" s="243" t="s">
        <v>175</v>
      </c>
      <c r="C348" s="243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43">
        <v>142</v>
      </c>
      <c r="B349" s="243" t="s">
        <v>177</v>
      </c>
      <c r="C349" s="243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3">
        <v>143</v>
      </c>
      <c r="B350" s="243" t="s">
        <v>191</v>
      </c>
      <c r="C350" s="243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3">
        <v>143</v>
      </c>
      <c r="B351" s="243" t="s">
        <v>175</v>
      </c>
      <c r="C351" s="243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3">
        <v>143</v>
      </c>
      <c r="B352" s="243" t="s">
        <v>177</v>
      </c>
      <c r="C352" s="243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43">
        <v>144</v>
      </c>
      <c r="B353" s="243" t="s">
        <v>191</v>
      </c>
      <c r="C353" s="243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3">
        <v>145</v>
      </c>
      <c r="B354" s="243" t="s">
        <v>191</v>
      </c>
      <c r="C354" s="243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43">
        <v>146</v>
      </c>
      <c r="B355" s="243" t="s">
        <v>191</v>
      </c>
      <c r="C355" s="243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3">
        <v>146</v>
      </c>
      <c r="B356" s="243" t="s">
        <v>175</v>
      </c>
      <c r="C356" s="243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3">
        <v>147</v>
      </c>
      <c r="B357" s="243" t="s">
        <v>191</v>
      </c>
      <c r="C357" s="243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43">
        <v>147</v>
      </c>
      <c r="B358" s="243" t="s">
        <v>175</v>
      </c>
      <c r="C358" s="243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43">
        <v>147</v>
      </c>
      <c r="B359" s="243" t="s">
        <v>177</v>
      </c>
      <c r="C359" s="243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43">
        <v>148</v>
      </c>
      <c r="B360" s="243" t="s">
        <v>191</v>
      </c>
      <c r="C360" s="243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43">
        <v>148</v>
      </c>
      <c r="B361" s="243" t="s">
        <v>175</v>
      </c>
      <c r="C361" s="243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3">
        <v>149</v>
      </c>
      <c r="B362" s="243" t="s">
        <v>191</v>
      </c>
      <c r="C362" s="243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43">
        <v>149</v>
      </c>
      <c r="B363" s="243" t="s">
        <v>175</v>
      </c>
      <c r="C363" s="243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3">
        <v>150</v>
      </c>
      <c r="B364" s="243" t="s">
        <v>191</v>
      </c>
      <c r="C364" s="243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43">
        <v>211</v>
      </c>
      <c r="B365" s="243" t="s">
        <v>177</v>
      </c>
      <c r="C365" s="243" t="s">
        <v>300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43">
        <v>216</v>
      </c>
      <c r="B366" s="243" t="s">
        <v>177</v>
      </c>
      <c r="C366" s="243" t="s">
        <v>301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43">
        <v>217</v>
      </c>
      <c r="B367" s="243" t="s">
        <v>177</v>
      </c>
      <c r="C367" s="243" t="s">
        <v>302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43">
        <v>218</v>
      </c>
      <c r="B368" s="243" t="s">
        <v>177</v>
      </c>
      <c r="C368" s="243" t="s">
        <v>303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INDECAEA0150122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INDECAEA0150122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INDECAEA0150122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21/ene</v>
      </c>
      <c r="E6" s="116" t="s">
        <v>0</v>
      </c>
      <c r="F6" s="116" t="s">
        <v>1</v>
      </c>
      <c r="G6" s="117" t="str">
        <f>CONCATENATE(AC5," ",TEXT(AD8,"dd/mmm"))</f>
        <v>Promedio 20/ene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44582</v>
      </c>
      <c r="AD7" s="23">
        <f>+AC7</f>
        <v>44582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44581</v>
      </c>
      <c r="AD8" s="23">
        <f>+AC8</f>
        <v>44581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60.75</v>
      </c>
      <c r="E9" s="83">
        <f t="shared" si="1"/>
        <v>60</v>
      </c>
      <c r="F9" s="83">
        <f t="shared" si="2"/>
        <v>63</v>
      </c>
      <c r="G9" s="83">
        <f t="shared" si="3"/>
        <v>61</v>
      </c>
      <c r="H9" s="203" t="str">
        <f t="shared" si="4"/>
        <v>↓</v>
      </c>
      <c r="I9" s="204">
        <f t="shared" si="5"/>
        <v>-0.25</v>
      </c>
      <c r="J9" s="205">
        <f t="shared" si="6"/>
        <v>-4.0983606557377051E-3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63.2</v>
      </c>
      <c r="E10" s="83">
        <f t="shared" si="1"/>
        <v>60</v>
      </c>
      <c r="F10" s="83">
        <f t="shared" si="2"/>
        <v>65</v>
      </c>
      <c r="G10" s="83">
        <f t="shared" si="3"/>
        <v>63.2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↓</v>
      </c>
      <c r="I11" s="204">
        <f t="shared" si="5"/>
        <v>-0.4166666666666643</v>
      </c>
      <c r="J11" s="205">
        <f t="shared" si="6"/>
        <v>-7.9113924050632466E-3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54.2</v>
      </c>
      <c r="E12" s="83">
        <f t="shared" si="1"/>
        <v>53</v>
      </c>
      <c r="F12" s="83">
        <f t="shared" si="2"/>
        <v>55</v>
      </c>
      <c r="G12" s="83">
        <f t="shared" si="3"/>
        <v>53.6</v>
      </c>
      <c r="H12" s="203" t="str">
        <f t="shared" si="4"/>
        <v>↑</v>
      </c>
      <c r="I12" s="204">
        <f t="shared" si="5"/>
        <v>0.60000000000000142</v>
      </c>
      <c r="J12" s="205">
        <f t="shared" si="6"/>
        <v>1.1194029850746294E-2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20.100000000000001</v>
      </c>
      <c r="H15" s="203" t="str">
        <f t="shared" si="4"/>
        <v>↓</v>
      </c>
      <c r="I15" s="204">
        <f t="shared" si="5"/>
        <v>-0.10000000000000142</v>
      </c>
      <c r="J15" s="205">
        <f t="shared" si="6"/>
        <v>-4.9751243781095229E-3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19.785714285714285</v>
      </c>
      <c r="E16" s="83">
        <f t="shared" si="1"/>
        <v>19</v>
      </c>
      <c r="F16" s="83">
        <f t="shared" si="2"/>
        <v>20</v>
      </c>
      <c r="G16" s="83">
        <f t="shared" si="3"/>
        <v>19.75</v>
      </c>
      <c r="H16" s="203" t="str">
        <f t="shared" si="4"/>
        <v>↑</v>
      </c>
      <c r="I16" s="204">
        <f t="shared" si="5"/>
        <v>3.5714285714284699E-2</v>
      </c>
      <c r="J16" s="205">
        <f t="shared" si="6"/>
        <v>1.8083182640144151E-3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INDECAEA0150122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44582</v>
      </c>
      <c r="B24" s="225">
        <f>AC7</f>
        <v>44582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21/ene</v>
      </c>
      <c r="E27" s="116" t="s">
        <v>0</v>
      </c>
      <c r="F27" s="116" t="s">
        <v>1</v>
      </c>
      <c r="G27" s="117" t="str">
        <f>CONCATENATE(AC26," ",TEXT(AD29,"dd/mmm"))</f>
        <v>Promedio 20/ene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44582</v>
      </c>
      <c r="AD28" s="23">
        <f>+AC28</f>
        <v>44582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44581</v>
      </c>
      <c r="AD29" s="23">
        <f>+AC29</f>
        <v>44581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-3.3333333333333361E-2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-1.3333333333333345E-2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-1.4285714285714141E-2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0.25187500000000002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↑</v>
      </c>
      <c r="I36" s="149">
        <f t="shared" si="24"/>
        <v>1.8750000000000155E-3</v>
      </c>
      <c r="J36" s="205">
        <f t="shared" si="25"/>
        <v>7.5000000000000622E-3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0.25214285714285717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2.1428571428571686E-3</v>
      </c>
      <c r="J37" s="205">
        <f t="shared" si="25"/>
        <v>8.5714285714286742E-3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INDECAEA0150122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177</v>
      </c>
      <c r="M5" s="228"/>
      <c r="N5" s="229"/>
      <c r="O5" s="112"/>
      <c r="P5" s="228" t="s">
        <v>180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21/ene</v>
      </c>
      <c r="E6" s="116" t="s">
        <v>0</v>
      </c>
      <c r="F6" s="116" t="s">
        <v>1</v>
      </c>
      <c r="G6" s="117" t="str">
        <f>CONCATENATE(Y5," ",TEXT(Z8,"dd/mmm"))</f>
        <v>Promedio 20/ene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44582</v>
      </c>
      <c r="Z7" s="23">
        <f>+Y7</f>
        <v>44582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41</v>
      </c>
      <c r="Q8" s="83">
        <f t="shared" si="11"/>
        <v>40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44581</v>
      </c>
      <c r="Z8" s="23">
        <f>+Y8</f>
        <v>44581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60.75</v>
      </c>
      <c r="E9" s="83">
        <f t="shared" si="1"/>
        <v>60</v>
      </c>
      <c r="F9" s="83">
        <f t="shared" si="2"/>
        <v>63</v>
      </c>
      <c r="G9" s="83">
        <f t="shared" si="3"/>
        <v>61</v>
      </c>
      <c r="H9" s="203" t="str">
        <f t="shared" si="4"/>
        <v>↓</v>
      </c>
      <c r="I9" s="204">
        <f t="shared" si="5"/>
        <v>-0.25</v>
      </c>
      <c r="J9" s="205">
        <f t="shared" si="6"/>
        <v>-4.0983606557377051E-3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63.2</v>
      </c>
      <c r="E10" s="83">
        <f t="shared" si="1"/>
        <v>60</v>
      </c>
      <c r="F10" s="83">
        <f t="shared" si="2"/>
        <v>65</v>
      </c>
      <c r="G10" s="83">
        <f t="shared" si="3"/>
        <v>63.2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7"/>
        <v>64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66.714285714285708</v>
      </c>
      <c r="Q10" s="83">
        <f t="shared" si="11"/>
        <v>63</v>
      </c>
      <c r="R10" s="83">
        <f t="shared" si="12"/>
        <v>70</v>
      </c>
      <c r="S10" s="84"/>
      <c r="T10" s="83">
        <f t="shared" si="13"/>
        <v>65</v>
      </c>
      <c r="U10" s="83">
        <f t="shared" si="14"/>
        <v>62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52.25</v>
      </c>
      <c r="E11" s="83">
        <f t="shared" si="1"/>
        <v>52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↓</v>
      </c>
      <c r="I11" s="204">
        <f t="shared" si="5"/>
        <v>-0.4166666666666643</v>
      </c>
      <c r="J11" s="205">
        <f t="shared" si="6"/>
        <v>-7.9113924050632466E-3</v>
      </c>
      <c r="K11" s="231"/>
      <c r="L11" s="83">
        <f t="shared" si="7"/>
        <v>65</v>
      </c>
      <c r="M11" s="83">
        <f t="shared" si="8"/>
        <v>65</v>
      </c>
      <c r="N11" s="83">
        <f t="shared" si="9"/>
        <v>65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54.2</v>
      </c>
      <c r="E12" s="83">
        <f t="shared" si="1"/>
        <v>53</v>
      </c>
      <c r="F12" s="83">
        <f t="shared" si="2"/>
        <v>55</v>
      </c>
      <c r="G12" s="83">
        <f t="shared" si="3"/>
        <v>53.6</v>
      </c>
      <c r="H12" s="203" t="str">
        <f t="shared" si="4"/>
        <v>↑</v>
      </c>
      <c r="I12" s="204">
        <f t="shared" si="5"/>
        <v>0.60000000000000142</v>
      </c>
      <c r="J12" s="205">
        <f t="shared" si="6"/>
        <v>1.1194029850746294E-2</v>
      </c>
      <c r="K12" s="231"/>
      <c r="L12" s="83">
        <f t="shared" si="7"/>
        <v>59.333333333333336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60.857142857142854</v>
      </c>
      <c r="Q12" s="83">
        <f t="shared" si="11"/>
        <v>58</v>
      </c>
      <c r="R12" s="83">
        <f t="shared" si="12"/>
        <v>65</v>
      </c>
      <c r="S12" s="84"/>
      <c r="T12" s="83">
        <f t="shared" si="13"/>
        <v>58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125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20.100000000000001</v>
      </c>
      <c r="H15" s="203" t="str">
        <f t="shared" ref="H15:H16" si="16">IF(D15="n.d.","",IF(G15="n.d.","",IF(D15=G15,"=",IF(D15&gt;G15,"↑","↓"))))</f>
        <v>↓</v>
      </c>
      <c r="I15" s="204">
        <f t="shared" si="5"/>
        <v>-0.10000000000000142</v>
      </c>
      <c r="J15" s="205">
        <f t="shared" si="6"/>
        <v>-4.9751243781095229E-3</v>
      </c>
      <c r="K15" s="85"/>
      <c r="L15" s="83">
        <f t="shared" si="7"/>
        <v>22.333333333333332</v>
      </c>
      <c r="M15" s="83">
        <f t="shared" si="8"/>
        <v>21</v>
      </c>
      <c r="N15" s="83">
        <f t="shared" si="9"/>
        <v>23</v>
      </c>
      <c r="O15" s="84"/>
      <c r="P15" s="83">
        <f t="shared" si="10"/>
        <v>20.714285714285715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21.09090909090909</v>
      </c>
      <c r="U15" s="83">
        <f t="shared" si="14"/>
        <v>20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19.785714285714285</v>
      </c>
      <c r="E16" s="83">
        <f t="shared" si="1"/>
        <v>19</v>
      </c>
      <c r="F16" s="83">
        <f t="shared" si="2"/>
        <v>20</v>
      </c>
      <c r="G16" s="83">
        <f t="shared" si="3"/>
        <v>19.75</v>
      </c>
      <c r="H16" s="203" t="str">
        <f t="shared" si="16"/>
        <v>↑</v>
      </c>
      <c r="I16" s="204">
        <f t="shared" si="5"/>
        <v>3.5714285714284699E-2</v>
      </c>
      <c r="J16" s="205">
        <f t="shared" si="6"/>
        <v>1.8083182640144151E-3</v>
      </c>
      <c r="K16" s="85"/>
      <c r="L16" s="83">
        <f t="shared" si="7"/>
        <v>21.666666666666668</v>
      </c>
      <c r="M16" s="83">
        <f t="shared" si="8"/>
        <v>21</v>
      </c>
      <c r="N16" s="83">
        <f t="shared" si="9"/>
        <v>22</v>
      </c>
      <c r="O16" s="84"/>
      <c r="P16" s="83">
        <f t="shared" si="10"/>
        <v>22.142857142857142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20.9</v>
      </c>
      <c r="U16" s="83">
        <f t="shared" si="14"/>
        <v>20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INDECAEA0150122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44582</v>
      </c>
      <c r="B24" s="225">
        <f>Y7</f>
        <v>44582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CHALATENANGO</v>
      </c>
      <c r="M26" s="228"/>
      <c r="N26" s="229"/>
      <c r="O26" s="112"/>
      <c r="P26" s="228" t="str">
        <f>+P5</f>
        <v>COJUTEPEQUE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21/ene</v>
      </c>
      <c r="E27" s="116" t="s">
        <v>0</v>
      </c>
      <c r="F27" s="116" t="s">
        <v>1</v>
      </c>
      <c r="G27" s="117" t="str">
        <f>CONCATENATE(Y26," ",TEXT(Z29,"dd/mmm"))</f>
        <v>Promedio 20/ene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44582</v>
      </c>
      <c r="Z28" s="23">
        <f>+Y28</f>
        <v>44582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44581</v>
      </c>
      <c r="Z29" s="23">
        <f>+Y29</f>
        <v>44581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-3.3333333333333361E-2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-1.3333333333333345E-2</v>
      </c>
      <c r="K31" s="231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0.79374999999999996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0.72499999999999998</v>
      </c>
      <c r="U31" s="149">
        <f t="shared" si="30"/>
        <v>0.7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1"/>
      <c r="L32" s="149">
        <f t="shared" si="32"/>
        <v>0.8</v>
      </c>
      <c r="M32" s="149">
        <f t="shared" si="24"/>
        <v>0.8</v>
      </c>
      <c r="N32" s="149">
        <f t="shared" si="25"/>
        <v>0.8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-1.4285714285714141E-2</v>
      </c>
      <c r="K33" s="231"/>
      <c r="L33" s="149">
        <f t="shared" si="32"/>
        <v>0.73333333333333339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0.73571428571428577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0.68125000000000002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1.675</v>
      </c>
      <c r="Q34" s="149">
        <f t="shared" si="27"/>
        <v>1.6</v>
      </c>
      <c r="R34" s="149">
        <f t="shared" si="28"/>
        <v>1.75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0.25187500000000002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↑</v>
      </c>
      <c r="I36" s="149">
        <f t="shared" si="22"/>
        <v>1.8750000000000155E-3</v>
      </c>
      <c r="J36" s="205">
        <f t="shared" si="23"/>
        <v>7.5000000000000622E-3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0.25214285714285717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2.1428571428571686E-3</v>
      </c>
      <c r="J37" s="205">
        <f t="shared" si="23"/>
        <v>8.5714285714286742E-3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0.29285714285714287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INDECAEA0150122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21/ene</v>
      </c>
      <c r="E6" s="116" t="s">
        <v>0</v>
      </c>
      <c r="F6" s="116" t="s">
        <v>1</v>
      </c>
      <c r="G6" s="117" t="str">
        <f>CONCATENATE(Y5," ",TEXT(Z8,"dd/mmm"))</f>
        <v>Promedio 20/ene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2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44582</v>
      </c>
      <c r="Z7" s="23">
        <f>+Y7</f>
        <v>44582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44581</v>
      </c>
      <c r="Z8" s="23">
        <f>+Y8</f>
        <v>44581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58.75</v>
      </c>
      <c r="E9" s="128">
        <f t="shared" si="1"/>
        <v>55</v>
      </c>
      <c r="F9" s="128">
        <f t="shared" si="2"/>
        <v>65</v>
      </c>
      <c r="G9" s="128">
        <f t="shared" si="3"/>
        <v>61.25</v>
      </c>
      <c r="H9" s="206" t="str">
        <f t="shared" si="4"/>
        <v>↓</v>
      </c>
      <c r="I9" s="207">
        <f t="shared" si="5"/>
        <v>-2.5</v>
      </c>
      <c r="J9" s="208">
        <f>IF(D9="n.d.","",IF(G9="n.d.","",(D9-G9)/G9))</f>
        <v>-4.0816326530612242E-2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2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24.125</v>
      </c>
      <c r="E16" s="128">
        <f t="shared" si="1"/>
        <v>24</v>
      </c>
      <c r="F16" s="128">
        <f t="shared" si="2"/>
        <v>25</v>
      </c>
      <c r="G16" s="128">
        <f t="shared" si="3"/>
        <v>24</v>
      </c>
      <c r="H16" s="206" t="str">
        <f t="shared" si="16"/>
        <v>↑</v>
      </c>
      <c r="I16" s="207">
        <f t="shared" si="17"/>
        <v>0.125</v>
      </c>
      <c r="J16" s="208">
        <f t="shared" si="18"/>
        <v>5.208333333333333E-3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26</v>
      </c>
      <c r="U16" s="129">
        <f t="shared" si="14"/>
        <v>25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22.125</v>
      </c>
      <c r="E17" s="128">
        <f t="shared" si="1"/>
        <v>22</v>
      </c>
      <c r="F17" s="128">
        <f t="shared" si="2"/>
        <v>23</v>
      </c>
      <c r="G17" s="128">
        <f t="shared" si="3"/>
        <v>22</v>
      </c>
      <c r="H17" s="206" t="str">
        <f t="shared" si="16"/>
        <v>↑</v>
      </c>
      <c r="I17" s="207">
        <f t="shared" si="17"/>
        <v>0.125</v>
      </c>
      <c r="J17" s="208">
        <f t="shared" si="18"/>
        <v>5.681818181818182E-3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24.875</v>
      </c>
      <c r="H18" s="206" t="str">
        <f t="shared" si="16"/>
        <v>↑</v>
      </c>
      <c r="I18" s="207">
        <f t="shared" si="17"/>
        <v>0.125</v>
      </c>
      <c r="J18" s="208">
        <f t="shared" si="18"/>
        <v>5.0251256281407036E-3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22</v>
      </c>
      <c r="U18" s="129">
        <f t="shared" si="14"/>
        <v>20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11</v>
      </c>
      <c r="H19" s="206" t="str">
        <f t="shared" si="16"/>
        <v>↓</v>
      </c>
      <c r="I19" s="207">
        <f t="shared" si="17"/>
        <v>-1</v>
      </c>
      <c r="J19" s="208">
        <f t="shared" si="18"/>
        <v>-9.0909090909090912E-2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26.4</v>
      </c>
      <c r="H20" s="206" t="str">
        <f t="shared" si="16"/>
        <v>↑</v>
      </c>
      <c r="I20" s="207">
        <f t="shared" si="17"/>
        <v>1.6000000000000014</v>
      </c>
      <c r="J20" s="208">
        <f t="shared" si="18"/>
        <v>6.0606060606060663E-2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26</v>
      </c>
      <c r="U20" s="129">
        <f t="shared" si="14"/>
        <v>25</v>
      </c>
      <c r="V20" s="129">
        <f t="shared" si="15"/>
        <v>27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13</v>
      </c>
      <c r="H21" s="206" t="str">
        <f t="shared" si="16"/>
        <v>↓</v>
      </c>
      <c r="I21" s="207">
        <f t="shared" si="17"/>
        <v>-1</v>
      </c>
      <c r="J21" s="208">
        <f t="shared" si="18"/>
        <v>-7.6923076923076927E-2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15.666666666666666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13.857142857142858</v>
      </c>
      <c r="H22" s="206" t="str">
        <f t="shared" si="16"/>
        <v>↑</v>
      </c>
      <c r="I22" s="207">
        <f t="shared" si="17"/>
        <v>0.14285714285714235</v>
      </c>
      <c r="J22" s="208">
        <f t="shared" si="18"/>
        <v>1.0309278350515427E-2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13.857142857142858</v>
      </c>
      <c r="E23" s="128">
        <f t="shared" si="1"/>
        <v>13</v>
      </c>
      <c r="F23" s="128">
        <f t="shared" si="2"/>
        <v>14</v>
      </c>
      <c r="G23" s="128">
        <f t="shared" si="3"/>
        <v>13.625</v>
      </c>
      <c r="H23" s="206" t="str">
        <f t="shared" si="16"/>
        <v>↑</v>
      </c>
      <c r="I23" s="207">
        <f t="shared" si="17"/>
        <v>0.23214285714285765</v>
      </c>
      <c r="J23" s="208">
        <f t="shared" si="18"/>
        <v>1.7038007863695973E-2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29</v>
      </c>
      <c r="E24" s="128">
        <f t="shared" si="1"/>
        <v>28</v>
      </c>
      <c r="F24" s="128">
        <f t="shared" si="2"/>
        <v>30</v>
      </c>
      <c r="G24" s="128">
        <f t="shared" si="3"/>
        <v>29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3.3333333333333395E-2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15</v>
      </c>
      <c r="M27" s="130">
        <f t="shared" si="8"/>
        <v>15</v>
      </c>
      <c r="N27" s="130">
        <f t="shared" si="9"/>
        <v>15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12.5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21.5</v>
      </c>
      <c r="E29" s="128">
        <f t="shared" si="1"/>
        <v>20</v>
      </c>
      <c r="F29" s="128">
        <f t="shared" si="2"/>
        <v>22</v>
      </c>
      <c r="G29" s="128">
        <f t="shared" si="3"/>
        <v>21.333333333333332</v>
      </c>
      <c r="H29" s="206" t="str">
        <f t="shared" si="16"/>
        <v>↑</v>
      </c>
      <c r="I29" s="207">
        <f t="shared" si="17"/>
        <v>0.16666666666666785</v>
      </c>
      <c r="J29" s="208">
        <f t="shared" si="18"/>
        <v>7.8125000000000555E-3</v>
      </c>
      <c r="K29" s="130"/>
      <c r="L29" s="130">
        <f t="shared" si="7"/>
        <v>25</v>
      </c>
      <c r="M29" s="130">
        <f t="shared" si="8"/>
        <v>25</v>
      </c>
      <c r="N29" s="130">
        <f t="shared" si="9"/>
        <v>25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10.333333333333334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14</v>
      </c>
      <c r="U31" s="129">
        <f t="shared" si="14"/>
        <v>14</v>
      </c>
      <c r="V31" s="129">
        <f t="shared" si="15"/>
        <v>14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50</v>
      </c>
      <c r="Q33" s="129">
        <f t="shared" si="11"/>
        <v>50</v>
      </c>
      <c r="R33" s="129">
        <f t="shared" si="12"/>
        <v>50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35</v>
      </c>
      <c r="Q34" s="129">
        <f t="shared" si="11"/>
        <v>35</v>
      </c>
      <c r="R34" s="129">
        <f t="shared" si="12"/>
        <v>35</v>
      </c>
      <c r="S34" s="129"/>
      <c r="T34" s="129">
        <f t="shared" si="13"/>
        <v>55</v>
      </c>
      <c r="U34" s="129">
        <f t="shared" si="14"/>
        <v>50</v>
      </c>
      <c r="V34" s="129">
        <f t="shared" si="15"/>
        <v>60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35.5</v>
      </c>
      <c r="E36" s="128">
        <f t="shared" si="1"/>
        <v>34</v>
      </c>
      <c r="F36" s="128">
        <f t="shared" si="2"/>
        <v>36</v>
      </c>
      <c r="G36" s="128">
        <f t="shared" si="3"/>
        <v>35.25</v>
      </c>
      <c r="H36" s="206" t="str">
        <f t="shared" si="16"/>
        <v>↑</v>
      </c>
      <c r="I36" s="207">
        <f t="shared" si="17"/>
        <v>0.25</v>
      </c>
      <c r="J36" s="208">
        <f t="shared" si="18"/>
        <v>7.0921985815602835E-3</v>
      </c>
      <c r="K36" s="130"/>
      <c r="L36" s="130">
        <f t="shared" si="7"/>
        <v>40</v>
      </c>
      <c r="M36" s="130">
        <f t="shared" si="8"/>
        <v>40</v>
      </c>
      <c r="N36" s="130">
        <f t="shared" si="9"/>
        <v>40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34.25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33.5</v>
      </c>
      <c r="E37" s="128">
        <f t="shared" si="1"/>
        <v>32</v>
      </c>
      <c r="F37" s="128">
        <f t="shared" si="2"/>
        <v>34</v>
      </c>
      <c r="G37" s="128">
        <f t="shared" si="3"/>
        <v>33.25</v>
      </c>
      <c r="H37" s="206" t="str">
        <f t="shared" si="16"/>
        <v>↑</v>
      </c>
      <c r="I37" s="207">
        <f t="shared" si="17"/>
        <v>0.25</v>
      </c>
      <c r="J37" s="208">
        <f t="shared" si="18"/>
        <v>7.5187969924812026E-3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15.25</v>
      </c>
      <c r="U38" s="129">
        <f t="shared" si="14"/>
        <v>14</v>
      </c>
      <c r="V38" s="129">
        <f t="shared" si="15"/>
        <v>17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-1</v>
      </c>
      <c r="J39" s="208">
        <f t="shared" si="18"/>
        <v>-4.7619047619047616E-2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16</v>
      </c>
      <c r="M41" s="130">
        <f t="shared" si="24"/>
        <v>16</v>
      </c>
      <c r="N41" s="130">
        <f t="shared" si="25"/>
        <v>16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13.25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8.9166666666666661</v>
      </c>
      <c r="E50" s="128">
        <f t="shared" si="20"/>
        <v>8</v>
      </c>
      <c r="F50" s="128">
        <f t="shared" si="21"/>
        <v>10</v>
      </c>
      <c r="G50" s="128">
        <f t="shared" si="22"/>
        <v>9.1666666666666661</v>
      </c>
      <c r="H50" s="206" t="str">
        <f t="shared" si="16"/>
        <v>↓</v>
      </c>
      <c r="I50" s="207">
        <f t="shared" si="17"/>
        <v>-0.25</v>
      </c>
      <c r="J50" s="208">
        <f t="shared" si="18"/>
        <v>-2.7272727272727275E-2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16</v>
      </c>
      <c r="U51" s="129">
        <f t="shared" si="30"/>
        <v>16</v>
      </c>
      <c r="V51" s="129">
        <f t="shared" si="31"/>
        <v>16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10.916666666666666</v>
      </c>
      <c r="E52" s="128">
        <f t="shared" si="20"/>
        <v>10</v>
      </c>
      <c r="F52" s="128">
        <f t="shared" si="21"/>
        <v>12</v>
      </c>
      <c r="G52" s="128">
        <f t="shared" si="22"/>
        <v>11.166666666666666</v>
      </c>
      <c r="H52" s="206" t="str">
        <f t="shared" si="16"/>
        <v>↓</v>
      </c>
      <c r="I52" s="207">
        <f t="shared" si="17"/>
        <v>-0.25</v>
      </c>
      <c r="J52" s="208">
        <f t="shared" si="18"/>
        <v>-2.2388059701492539E-2</v>
      </c>
      <c r="K52" s="130"/>
      <c r="L52" s="130">
        <f t="shared" si="23"/>
        <v>12</v>
      </c>
      <c r="M52" s="130">
        <f t="shared" si="24"/>
        <v>12</v>
      </c>
      <c r="N52" s="130">
        <f t="shared" si="25"/>
        <v>12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14</v>
      </c>
      <c r="U52" s="129">
        <f t="shared" si="30"/>
        <v>14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INDECAEA0150122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21/ene</v>
      </c>
      <c r="E6" s="116" t="s">
        <v>0</v>
      </c>
      <c r="F6" s="116" t="s">
        <v>1</v>
      </c>
      <c r="G6" s="117" t="str">
        <f>CONCATENATE(Y5," ",TEXT(Z8,"dd/mmm"))</f>
        <v>Promedio 20/ene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44582</v>
      </c>
      <c r="Z7" s="23">
        <f>+Y7</f>
        <v>44582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44581</v>
      </c>
      <c r="Z8" s="23">
        <f>+Y8</f>
        <v>44581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30.4</v>
      </c>
      <c r="E9" s="140">
        <f t="shared" si="1"/>
        <v>30</v>
      </c>
      <c r="F9" s="140">
        <f t="shared" si="2"/>
        <v>31</v>
      </c>
      <c r="G9" s="140">
        <f t="shared" si="3"/>
        <v>30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1.3333333333333286E-2</v>
      </c>
      <c r="K9" s="233"/>
      <c r="L9" s="140">
        <f t="shared" si="7"/>
        <v>42</v>
      </c>
      <c r="M9" s="140">
        <f t="shared" si="8"/>
        <v>42</v>
      </c>
      <c r="N9" s="140">
        <f t="shared" si="9"/>
        <v>42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28.2</v>
      </c>
      <c r="E10" s="140">
        <f t="shared" si="1"/>
        <v>28</v>
      </c>
      <c r="F10" s="140">
        <f t="shared" si="2"/>
        <v>29</v>
      </c>
      <c r="G10" s="140">
        <f t="shared" si="3"/>
        <v>28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7.1428571428571175E-3</v>
      </c>
      <c r="K10" s="233"/>
      <c r="L10" s="140">
        <f t="shared" si="7"/>
        <v>28</v>
      </c>
      <c r="M10" s="140">
        <f t="shared" si="8"/>
        <v>28</v>
      </c>
      <c r="N10" s="140">
        <f t="shared" si="9"/>
        <v>28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26.5</v>
      </c>
      <c r="U10" s="140">
        <f t="shared" si="14"/>
        <v>26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</v>
      </c>
      <c r="E11" s="140">
        <f t="shared" si="1"/>
        <v>11</v>
      </c>
      <c r="F11" s="140">
        <f t="shared" si="2"/>
        <v>11</v>
      </c>
      <c r="G11" s="140">
        <f t="shared" si="3"/>
        <v>11.25</v>
      </c>
      <c r="H11" s="206" t="str">
        <f t="shared" si="16"/>
        <v>↓</v>
      </c>
      <c r="I11" s="207">
        <f t="shared" si="17"/>
        <v>-0.25</v>
      </c>
      <c r="J11" s="208">
        <f t="shared" si="18"/>
        <v>-2.2222222222222223E-2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80</v>
      </c>
      <c r="H14" s="206" t="str">
        <f t="shared" si="16"/>
        <v>↓</v>
      </c>
      <c r="I14" s="207">
        <f t="shared" si="17"/>
        <v>-5</v>
      </c>
      <c r="J14" s="208">
        <f t="shared" si="18"/>
        <v>-6.25E-2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17.333333333333332</v>
      </c>
      <c r="E19" s="140">
        <f t="shared" si="1"/>
        <v>16</v>
      </c>
      <c r="F19" s="140">
        <f t="shared" si="2"/>
        <v>18</v>
      </c>
      <c r="G19" s="140">
        <f t="shared" si="3"/>
        <v>14</v>
      </c>
      <c r="H19" s="206" t="str">
        <f t="shared" si="16"/>
        <v>↑</v>
      </c>
      <c r="I19" s="207">
        <f t="shared" si="17"/>
        <v>3.3333333333333321</v>
      </c>
      <c r="J19" s="208">
        <f t="shared" si="18"/>
        <v>0.238095238095238</v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15</v>
      </c>
      <c r="Q19" s="144">
        <f t="shared" si="11"/>
        <v>15</v>
      </c>
      <c r="R19" s="144">
        <f t="shared" si="12"/>
        <v>15</v>
      </c>
      <c r="S19" s="141"/>
      <c r="T19" s="144">
        <f t="shared" si="13"/>
        <v>15.5</v>
      </c>
      <c r="U19" s="144">
        <f t="shared" si="14"/>
        <v>14</v>
      </c>
      <c r="V19" s="144">
        <f t="shared" si="15"/>
        <v>17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15.333333333333334</v>
      </c>
      <c r="E20" s="140">
        <f t="shared" si="1"/>
        <v>14</v>
      </c>
      <c r="F20" s="140">
        <f t="shared" si="2"/>
        <v>16</v>
      </c>
      <c r="G20" s="140">
        <f t="shared" si="3"/>
        <v>12</v>
      </c>
      <c r="H20" s="206" t="str">
        <f t="shared" si="16"/>
        <v>↑</v>
      </c>
      <c r="I20" s="207">
        <f t="shared" si="17"/>
        <v>3.3333333333333339</v>
      </c>
      <c r="J20" s="208">
        <f t="shared" si="18"/>
        <v>0.27777777777777785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20</v>
      </c>
      <c r="U25" s="144">
        <f t="shared" si="14"/>
        <v>19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7.5</v>
      </c>
      <c r="E26" s="140">
        <f t="shared" si="1"/>
        <v>7</v>
      </c>
      <c r="F26" s="140">
        <f t="shared" si="2"/>
        <v>8</v>
      </c>
      <c r="G26" s="140">
        <f t="shared" si="3"/>
        <v>7.5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11</v>
      </c>
      <c r="Q27" s="144">
        <f t="shared" si="11"/>
        <v>11</v>
      </c>
      <c r="R27" s="144">
        <f t="shared" si="12"/>
        <v>11</v>
      </c>
      <c r="S27" s="141"/>
      <c r="T27" s="144">
        <f t="shared" si="13"/>
        <v>8.75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13</v>
      </c>
      <c r="U31" s="144">
        <f t="shared" si="14"/>
        <v>13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102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12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123.33333333333333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-1.4285714285714235E-2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INDECAEA0150122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44582</v>
      </c>
      <c r="Z7" s="23">
        <f>+Y7</f>
        <v>44582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48.166666666666664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44581</v>
      </c>
      <c r="Z8" s="23">
        <f>+Y8</f>
        <v>44581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69</v>
      </c>
      <c r="U9" s="83">
        <f t="shared" si="10"/>
        <v>68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>
        <f t="shared" si="3"/>
        <v>155</v>
      </c>
      <c r="M10" s="83">
        <f t="shared" si="4"/>
        <v>155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21.175000000000001</v>
      </c>
      <c r="U11" s="83">
        <f t="shared" si="10"/>
        <v>21</v>
      </c>
      <c r="V11" s="83">
        <f t="shared" si="11"/>
        <v>21.35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18.25</v>
      </c>
      <c r="Q12" s="83">
        <f t="shared" si="7"/>
        <v>18.25</v>
      </c>
      <c r="R12" s="83">
        <f t="shared" si="8"/>
        <v>18.25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17.5</v>
      </c>
      <c r="U13" s="83">
        <f t="shared" si="10"/>
        <v>17.5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5.75</v>
      </c>
      <c r="Q14" s="83">
        <f t="shared" si="7"/>
        <v>5.5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12.125</v>
      </c>
      <c r="U17" s="83">
        <f t="shared" si="10"/>
        <v>12</v>
      </c>
      <c r="V17" s="83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INDECAEA0150122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44582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CHALATENANGO</v>
      </c>
      <c r="M27" s="228"/>
      <c r="N27" s="229"/>
      <c r="O27" s="112"/>
      <c r="P27" s="228" t="str">
        <f>+P5</f>
        <v>COJUTEPEQUE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0.95000000000000007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44582</v>
      </c>
      <c r="Z29" s="23">
        <f>+Y29</f>
        <v>44582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0.49000000000000005</v>
      </c>
      <c r="E30" s="149">
        <f t="shared" si="13"/>
        <v>0.4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44581</v>
      </c>
      <c r="Z30" s="23">
        <f>+Y30</f>
        <v>44581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0.83333333333333337</v>
      </c>
      <c r="U31" s="149">
        <f t="shared" si="22"/>
        <v>0.8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1.6833333333333333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0.85</v>
      </c>
      <c r="N37" s="191">
        <f t="shared" si="17"/>
        <v>0.85</v>
      </c>
      <c r="O37" s="193"/>
      <c r="P37" s="149">
        <f t="shared" si="18"/>
        <v>1.175</v>
      </c>
      <c r="Q37" s="149">
        <f t="shared" si="19"/>
        <v>1.1000000000000001</v>
      </c>
      <c r="R37" s="149">
        <f t="shared" si="20"/>
        <v>1.25</v>
      </c>
      <c r="S37" s="187"/>
      <c r="T37" s="149">
        <f t="shared" si="21"/>
        <v>1.125</v>
      </c>
      <c r="U37" s="149">
        <f t="shared" si="22"/>
        <v>1.1000000000000001</v>
      </c>
      <c r="V37" s="149">
        <f t="shared" si="23"/>
        <v>1.1499999999999999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INDECAEA0150122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44582</v>
      </c>
      <c r="B3" s="225">
        <f>U7</f>
        <v>44582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263</v>
      </c>
      <c r="E5" s="238"/>
      <c r="F5" s="238"/>
      <c r="G5" s="164"/>
      <c r="H5" s="238" t="str">
        <f>+GranosBasicos!L5</f>
        <v>CHALATENANGO</v>
      </c>
      <c r="I5" s="238"/>
      <c r="J5" s="238"/>
      <c r="K5" s="169"/>
      <c r="L5" s="238" t="str">
        <f>+GranosBasicos!P5</f>
        <v>COJUTEPEQUE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44582</v>
      </c>
      <c r="V7" s="23">
        <f>+U7</f>
        <v>44582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44581</v>
      </c>
      <c r="V8" s="23">
        <f>+U8</f>
        <v>44581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3.625</v>
      </c>
      <c r="Q13" s="149">
        <f t="shared" si="10"/>
        <v>3.5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3.4</v>
      </c>
      <c r="E14" s="149">
        <f t="shared" si="1"/>
        <v>3.4</v>
      </c>
      <c r="F14" s="149">
        <f t="shared" si="2"/>
        <v>3.4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14.333333333333334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37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1.175</v>
      </c>
      <c r="E23" s="149">
        <f>IF( ISERROR(VLOOKUP(CONCATENATE(A23,$D$5),sansalvador,6,FALSE)),"n.d.",VLOOKUP(CONCATENATE(A23,$D$5),sansalvador,6,FALSE))</f>
        <v>1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>
        <f>IF(ISERROR(VLOOKUP(CONCATENATE(A24,$H$5),sansalvador,5,FALSE)),"n.d.",VLOOKUP(CONCATENATE(A24,$H$5),sansalvador,5,FALSE))</f>
        <v>3.2749999999999999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3.5333333333333332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3.6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2.95</v>
      </c>
      <c r="I25" s="187">
        <f>IF(ISERROR(VLOOKUP(CONCATENATE(A25,$H$5),sansalvador,6,FALSE)),"n.d.",VLOOKUP(CONCATENATE(A25,$H$5),sansalvador,6,FALSE))</f>
        <v>2.9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3.3250000000000002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3.4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3.25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2.375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>
        <f>IF(ISERROR(VLOOKUP(CONCATENATE(A30,$H$5),sansalvador,5,FALSE)),"n.d.",VLOOKUP(CONCATENATE(A30,$H$5),sansalvador,5,FALSE))</f>
        <v>6</v>
      </c>
      <c r="I30" s="187">
        <f>IF(ISERROR(VLOOKUP(CONCATENATE(A30,$H$5),sansalvador,6,FALSE)),"n.d.",VLOOKUP(CONCATENATE(A30,$H$5),sansalvador,6,FALSE))</f>
        <v>6</v>
      </c>
      <c r="J30" s="187">
        <f>IF(ISERROR(VLOOKUP(CONCATENATE(A30,$H$5),sansalvador,7,FALSE)),"n.d.",VLOOKUP(CONCATENATE(A30,$H$5),sansalvador,7,FALSE))</f>
        <v>6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2022-01-21T19:38:30Z</dcterms:modified>
</cp:coreProperties>
</file>