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60" windowWidth="20490" windowHeight="72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<sst xmlns="http://schemas.openxmlformats.org/spreadsheetml/2006/main" count="3675" uniqueCount="299">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</sst>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INDECAEA0770422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44678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INDECAEA0770422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44678</v>
      </c>
      <c r="B3" s="238">
        <f>U7</f>
        <v>44678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260</v>
      </c>
      <c r="I5" s="250"/>
      <c r="J5" s="250"/>
      <c r="K5" s="168"/>
      <c r="L5" s="250" t="s">
        <v>180</v>
      </c>
      <c r="M5" s="250"/>
      <c r="N5" s="250"/>
      <c r="O5" s="168"/>
      <c r="P5" s="250" t="s">
        <v>182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6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>
        <f t="shared" ref="L7:L15" si="6">IF(ISERROR(VLOOKUP(CONCATENATE(A7,$L$5),sansalvador,5,FALSE)),"n.d.",VLOOKUP(CONCATENATE(A7,$L$5),sansalvador,5,FALSE))</f>
        <v>1.5</v>
      </c>
      <c r="M7" s="148">
        <f t="shared" ref="M7:M15" si="7">IF(ISERROR(VLOOKUP(CONCATENATE(A7,$L$5),sansalvador,6,FALSE)),"n.d.",VLOOKUP(CONCATENATE(A7,$L$5),sansalvador,6,FALSE))</f>
        <v>1.5</v>
      </c>
      <c r="N7" s="148">
        <f t="shared" ref="N7:N15" si="8">IF(ISERROR(VLOOKUP(CONCATENATE(A7,$L$5),sansalvador,7,FALSE)),"n.d.",VLOOKUP(CONCATENATE(A7,$L$5),sansalvador,7,FALSE))</f>
        <v>1.5</v>
      </c>
      <c r="O7" s="189"/>
      <c r="P7" s="148" t="str">
        <f t="shared" ref="P7:P15" si="9">IF(ISERROR(VLOOKUP(CONCATENATE(A7,$P$5),sansalvador,5,FALSE)),"n.d.",VLOOKUP(CONCATENATE(A7,$P$5),sansalvador,5,FALSE))</f>
        <v>n.d.</v>
      </c>
      <c r="Q7" s="148" t="str">
        <f t="shared" ref="Q7:Q15" si="10">IF(ISERROR(VLOOKUP(CONCATENATE(A7,$P$5),sansalvador,6,FALSE)),"n.d.",VLOOKUP(CONCATENATE(A7,$P$5),sansalvador,6,FALSE))</f>
        <v>n.d.</v>
      </c>
      <c r="R7" s="148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44678</v>
      </c>
      <c r="V7" s="23">
        <f>+U7</f>
        <v>44678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3.75</v>
      </c>
      <c r="E8" s="148">
        <f t="shared" si="1"/>
        <v>3.75</v>
      </c>
      <c r="F8" s="148">
        <f t="shared" si="2"/>
        <v>3.75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>
        <f t="shared" si="6"/>
        <v>3.5</v>
      </c>
      <c r="M8" s="148">
        <f t="shared" si="7"/>
        <v>3.5</v>
      </c>
      <c r="N8" s="148">
        <f t="shared" si="8"/>
        <v>3.5</v>
      </c>
      <c r="O8" s="189"/>
      <c r="P8" s="148" t="str">
        <f t="shared" si="9"/>
        <v>n.d.</v>
      </c>
      <c r="Q8" s="148" t="str">
        <f t="shared" si="10"/>
        <v>n.d.</v>
      </c>
      <c r="R8" s="148" t="str">
        <f t="shared" si="11"/>
        <v>n.d.</v>
      </c>
      <c r="T8" s="6" t="s">
        <v>178</v>
      </c>
      <c r="U8" s="23">
        <f>+VLOOKUP(9999,sansalvador,3,FALSE)</f>
        <v>44677</v>
      </c>
      <c r="V8" s="23">
        <f>+U8</f>
        <v>44677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</v>
      </c>
      <c r="E9" s="148">
        <f t="shared" si="1"/>
        <v>8</v>
      </c>
      <c r="F9" s="148">
        <f t="shared" si="2"/>
        <v>8</v>
      </c>
      <c r="G9" s="246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>
        <f t="shared" si="6"/>
        <v>4</v>
      </c>
      <c r="M9" s="148">
        <f t="shared" si="7"/>
        <v>4</v>
      </c>
      <c r="N9" s="148">
        <f t="shared" si="8"/>
        <v>4</v>
      </c>
      <c r="O9" s="189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3.5</v>
      </c>
      <c r="E10" s="148">
        <f t="shared" si="1"/>
        <v>3.5</v>
      </c>
      <c r="F10" s="148">
        <f t="shared" si="2"/>
        <v>3.5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>
        <f t="shared" si="6"/>
        <v>3</v>
      </c>
      <c r="M10" s="148">
        <f t="shared" si="7"/>
        <v>3</v>
      </c>
      <c r="N10" s="148">
        <f t="shared" si="8"/>
        <v>3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6"/>
      <c r="H11" s="148">
        <f t="shared" si="3"/>
        <v>8</v>
      </c>
      <c r="I11" s="148">
        <f t="shared" si="4"/>
        <v>8</v>
      </c>
      <c r="J11" s="148">
        <f t="shared" si="5"/>
        <v>8</v>
      </c>
      <c r="K11" s="188"/>
      <c r="L11" s="148">
        <f t="shared" si="6"/>
        <v>9</v>
      </c>
      <c r="M11" s="148">
        <f t="shared" si="7"/>
        <v>9</v>
      </c>
      <c r="N11" s="148">
        <f t="shared" si="8"/>
        <v>9</v>
      </c>
      <c r="O11" s="189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>
        <f t="shared" si="6"/>
        <v>8</v>
      </c>
      <c r="M12" s="148">
        <f t="shared" si="7"/>
        <v>8</v>
      </c>
      <c r="N12" s="148">
        <f t="shared" si="8"/>
        <v>8</v>
      </c>
      <c r="O12" s="189"/>
      <c r="P12" s="148" t="str">
        <f t="shared" si="9"/>
        <v>n.d.</v>
      </c>
      <c r="Q12" s="148" t="str">
        <f t="shared" si="10"/>
        <v>n.d.</v>
      </c>
      <c r="R12" s="148" t="str">
        <f t="shared" si="11"/>
        <v>n.d.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</v>
      </c>
      <c r="E13" s="148">
        <f t="shared" si="1"/>
        <v>3</v>
      </c>
      <c r="F13" s="148">
        <f t="shared" si="2"/>
        <v>3</v>
      </c>
      <c r="G13" s="246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>
        <f t="shared" si="6"/>
        <v>4</v>
      </c>
      <c r="M13" s="148">
        <f t="shared" si="7"/>
        <v>4</v>
      </c>
      <c r="N13" s="148">
        <f t="shared" si="8"/>
        <v>4</v>
      </c>
      <c r="O13" s="189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2.75</v>
      </c>
      <c r="E14" s="148">
        <f t="shared" si="1"/>
        <v>2.75</v>
      </c>
      <c r="F14" s="148">
        <f t="shared" si="2"/>
        <v>2.75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>
        <f t="shared" si="6"/>
        <v>2.75</v>
      </c>
      <c r="M14" s="148">
        <f t="shared" si="7"/>
        <v>2.75</v>
      </c>
      <c r="N14" s="148">
        <f t="shared" si="8"/>
        <v>2.75</v>
      </c>
      <c r="O14" s="189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5.5</v>
      </c>
      <c r="E15" s="148">
        <f t="shared" si="1"/>
        <v>5.5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4.75</v>
      </c>
      <c r="E16" s="148">
        <f t="shared" si="1"/>
        <v>4.75</v>
      </c>
      <c r="F16" s="148">
        <f t="shared" si="2"/>
        <v>4.75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>
        <f t="shared" ref="L16:L21" si="12">IF(ISERROR(VLOOKUP(CONCATENATE(A16,$L$5),sansalvador,5,FALSE)),"n.d.",VLOOKUP(CONCATENATE(A16,$L$5),sansalvador,5,FALSE))</f>
        <v>4.5</v>
      </c>
      <c r="M16" s="148">
        <f t="shared" ref="M16:M21" si="13">IF(ISERROR(VLOOKUP(CONCATENATE(A16,$L$5),sansalvador,6,FALSE)),"n.d.",VLOOKUP(CONCATENATE(A16,$L$5),sansalvador,6,FALSE))</f>
        <v>4.5</v>
      </c>
      <c r="N16" s="148">
        <f t="shared" ref="N16:N21" si="14">IF(ISERROR(VLOOKUP(CONCATENATE(A16,$L$5),sansalvador,7,FALSE)),"n.d.",VLOOKUP(CONCATENATE(A16,$L$5),sansalvador,7,FALSE))</f>
        <v>4.5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>
        <f t="shared" si="12"/>
        <v>4</v>
      </c>
      <c r="M17" s="148">
        <f t="shared" si="13"/>
        <v>4</v>
      </c>
      <c r="N17" s="148">
        <f t="shared" si="14"/>
        <v>4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1.75</v>
      </c>
      <c r="E18" s="148">
        <f t="shared" si="19"/>
        <v>1.75</v>
      </c>
      <c r="F18" s="148">
        <f t="shared" si="20"/>
        <v>1.75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>
        <f t="shared" si="12"/>
        <v>6</v>
      </c>
      <c r="M19" s="148">
        <f t="shared" si="13"/>
        <v>6</v>
      </c>
      <c r="N19" s="148">
        <f t="shared" si="14"/>
        <v>6</v>
      </c>
      <c r="O19" s="189"/>
      <c r="P19" s="148" t="str">
        <f t="shared" si="15"/>
        <v>n.d.</v>
      </c>
      <c r="Q19" s="148" t="str">
        <f t="shared" si="16"/>
        <v>n.d.</v>
      </c>
      <c r="R19" s="148" t="str">
        <f t="shared" si="17"/>
        <v>n.d.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 t="str">
        <f t="shared" si="18"/>
        <v>n.d.</v>
      </c>
      <c r="E20" s="148" t="str">
        <f t="shared" si="19"/>
        <v>n.d.</v>
      </c>
      <c r="F20" s="148" t="str">
        <f t="shared" si="20"/>
        <v>n.d.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>
        <f t="shared" si="12"/>
        <v>2</v>
      </c>
      <c r="M20" s="148">
        <f t="shared" si="13"/>
        <v>2</v>
      </c>
      <c r="N20" s="148">
        <f t="shared" si="14"/>
        <v>2</v>
      </c>
      <c r="O20" s="189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2.75</v>
      </c>
      <c r="E21" s="148">
        <f t="shared" si="19"/>
        <v>2.75</v>
      </c>
      <c r="F21" s="148">
        <f t="shared" si="20"/>
        <v>2.75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>
        <f t="shared" si="12"/>
        <v>1.75</v>
      </c>
      <c r="M21" s="148">
        <f t="shared" si="13"/>
        <v>1.75</v>
      </c>
      <c r="N21" s="148">
        <f t="shared" si="14"/>
        <v>1.75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95" zoomScale="85" zoomScaleNormal="85" workbookViewId="0">
      <selection activeCell="E321" sqref="E321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44678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44677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INDECAEA0770422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1ZACATECOLUCA</v>
      </c>
      <c r="B7" s="211">
        <v>1</v>
      </c>
      <c r="C7" s="211" t="s">
        <v>180</v>
      </c>
      <c r="D7" s="225" t="s">
        <v>124</v>
      </c>
      <c r="E7" s="222">
        <v>47.5</v>
      </c>
      <c r="F7" s="222">
        <v>46</v>
      </c>
      <c r="G7" s="222">
        <v>48</v>
      </c>
      <c r="H7" s="222">
        <v>0.55000000000000004</v>
      </c>
      <c r="I7" s="222">
        <v>0.55000000000000004</v>
      </c>
      <c r="J7" s="222">
        <v>0.55000000000000004</v>
      </c>
      <c r="L7" s="56" t="str">
        <f t="shared" ref="L7:L70" si="0">+M7&amp;N7</f>
        <v>|SONSONATE</v>
      </c>
      <c r="M7" s="211" t="s">
        <v>298</v>
      </c>
      <c r="N7" s="211" t="s">
        <v>175</v>
      </c>
      <c r="O7" s="225" t="s">
        <v>124</v>
      </c>
      <c r="P7" s="222">
        <v>47.5</v>
      </c>
      <c r="Q7" s="222">
        <v>47</v>
      </c>
      <c r="R7" s="222">
        <v>48</v>
      </c>
      <c r="S7" s="222">
        <v>0.6</v>
      </c>
      <c r="T7" s="222">
        <v>0.6</v>
      </c>
      <c r="U7" s="222">
        <v>0.6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1AHUACHAPAN</v>
      </c>
      <c r="B8" s="211">
        <v>1</v>
      </c>
      <c r="C8" s="211" t="s">
        <v>260</v>
      </c>
      <c r="D8" s="225" t="s">
        <v>124</v>
      </c>
      <c r="E8" s="222">
        <v>47.666666666666664</v>
      </c>
      <c r="F8" s="222">
        <v>47</v>
      </c>
      <c r="G8" s="222">
        <v>48</v>
      </c>
      <c r="H8" s="222">
        <v>0.6</v>
      </c>
      <c r="I8" s="222">
        <v>0.6</v>
      </c>
      <c r="J8" s="222">
        <v>0.6</v>
      </c>
      <c r="L8" s="56" t="str">
        <f t="shared" si="0"/>
        <v>1SANTA ROSA DE LIMA</v>
      </c>
      <c r="M8" s="211">
        <v>1</v>
      </c>
      <c r="N8" s="211" t="s">
        <v>198</v>
      </c>
      <c r="O8" s="225" t="s">
        <v>124</v>
      </c>
      <c r="P8" s="222">
        <v>48</v>
      </c>
      <c r="Q8" s="222">
        <v>47</v>
      </c>
      <c r="R8" s="222">
        <v>49</v>
      </c>
      <c r="S8" s="222">
        <v>0.55833333333333346</v>
      </c>
      <c r="T8" s="222">
        <v>0.55000000000000004</v>
      </c>
      <c r="U8" s="222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1SAN FRANCISCO GOTERA</v>
      </c>
      <c r="B9" s="211">
        <v>1</v>
      </c>
      <c r="C9" s="211" t="s">
        <v>182</v>
      </c>
      <c r="D9" s="225" t="s">
        <v>124</v>
      </c>
      <c r="E9" s="222">
        <v>46.2</v>
      </c>
      <c r="F9" s="222">
        <v>44</v>
      </c>
      <c r="G9" s="222">
        <v>48</v>
      </c>
      <c r="H9" s="222">
        <v>0.5357142857142857</v>
      </c>
      <c r="I9" s="222">
        <v>0.5</v>
      </c>
      <c r="J9" s="222">
        <v>0.6</v>
      </c>
      <c r="L9" s="56" t="str">
        <f t="shared" si="0"/>
        <v xml:space="preserve">1GERARDO BARRIOS </v>
      </c>
      <c r="M9" s="212">
        <v>1</v>
      </c>
      <c r="N9" s="211" t="s">
        <v>262</v>
      </c>
      <c r="O9" s="225" t="s">
        <v>124</v>
      </c>
      <c r="P9" s="222">
        <v>44</v>
      </c>
      <c r="Q9" s="222">
        <v>40</v>
      </c>
      <c r="R9" s="222">
        <v>45</v>
      </c>
      <c r="S9" s="222">
        <v>0.50454545454545452</v>
      </c>
      <c r="T9" s="222">
        <v>0.5</v>
      </c>
      <c r="U9" s="222">
        <v>0.55000000000000004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44.111111111111114</v>
      </c>
      <c r="F10" s="222">
        <v>42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>2SONSONATE</v>
      </c>
      <c r="M10" s="211">
        <v>2</v>
      </c>
      <c r="N10" s="211" t="s">
        <v>175</v>
      </c>
      <c r="O10" s="225" t="s">
        <v>125</v>
      </c>
      <c r="P10" s="222">
        <v>44.333333333333336</v>
      </c>
      <c r="Q10" s="222">
        <v>44</v>
      </c>
      <c r="R10" s="222">
        <v>45</v>
      </c>
      <c r="S10" s="222">
        <v>0.55000000000000004</v>
      </c>
      <c r="T10" s="222">
        <v>0.55000000000000004</v>
      </c>
      <c r="U10" s="222">
        <v>0.55000000000000004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>2AHUACHAPAN</v>
      </c>
      <c r="B11" s="211">
        <v>2</v>
      </c>
      <c r="C11" s="211" t="s">
        <v>260</v>
      </c>
      <c r="D11" s="225" t="s">
        <v>125</v>
      </c>
      <c r="E11" s="222">
        <v>46</v>
      </c>
      <c r="F11" s="222">
        <v>46</v>
      </c>
      <c r="G11" s="222">
        <v>46</v>
      </c>
      <c r="H11" s="222">
        <v>0.55000000000000004</v>
      </c>
      <c r="I11" s="222">
        <v>0.55000000000000004</v>
      </c>
      <c r="J11" s="222">
        <v>0.55000000000000004</v>
      </c>
      <c r="L11" s="56" t="str">
        <f t="shared" si="0"/>
        <v xml:space="preserve">2GERARDO BARRIOS </v>
      </c>
      <c r="M11" s="212">
        <v>2</v>
      </c>
      <c r="N11" s="211" t="s">
        <v>262</v>
      </c>
      <c r="O11" s="225" t="s">
        <v>125</v>
      </c>
      <c r="P11" s="222">
        <v>42</v>
      </c>
      <c r="Q11" s="222">
        <v>42</v>
      </c>
      <c r="R11" s="222">
        <v>42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2SAN FRANCISCO GOTERA</v>
      </c>
      <c r="B12" s="211">
        <v>2</v>
      </c>
      <c r="C12" s="211" t="s">
        <v>182</v>
      </c>
      <c r="D12" s="225" t="s">
        <v>125</v>
      </c>
      <c r="E12" s="222">
        <v>44</v>
      </c>
      <c r="F12" s="222">
        <v>44</v>
      </c>
      <c r="G12" s="222">
        <v>44</v>
      </c>
      <c r="H12" s="222">
        <v>0.5</v>
      </c>
      <c r="I12" s="222">
        <v>0.5</v>
      </c>
      <c r="J12" s="222">
        <v>0.5</v>
      </c>
      <c r="L12" s="56" t="str">
        <f t="shared" si="0"/>
        <v>3SONSONATE</v>
      </c>
      <c r="M12" s="211">
        <v>3</v>
      </c>
      <c r="N12" s="211" t="s">
        <v>175</v>
      </c>
      <c r="O12" s="225" t="s">
        <v>126</v>
      </c>
      <c r="P12" s="222">
        <v>70</v>
      </c>
      <c r="Q12" s="222">
        <v>70</v>
      </c>
      <c r="R12" s="222">
        <v>70</v>
      </c>
      <c r="S12" s="222">
        <v>0.85</v>
      </c>
      <c r="T12" s="222">
        <v>0.85</v>
      </c>
      <c r="U12" s="222">
        <v>0.85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 xml:space="preserve">2GERARDO BARRIOS </v>
      </c>
      <c r="B13" s="212">
        <v>2</v>
      </c>
      <c r="C13" s="211" t="s">
        <v>262</v>
      </c>
      <c r="D13" s="225" t="s">
        <v>125</v>
      </c>
      <c r="E13" s="222">
        <v>42</v>
      </c>
      <c r="F13" s="222">
        <v>42</v>
      </c>
      <c r="G13" s="222">
        <v>42</v>
      </c>
      <c r="H13" s="222">
        <v>0.5</v>
      </c>
      <c r="I13" s="222">
        <v>0.5</v>
      </c>
      <c r="J13" s="222">
        <v>0.5</v>
      </c>
      <c r="L13" s="56" t="str">
        <f t="shared" si="0"/>
        <v>3SANTA ROSA DE LIMA</v>
      </c>
      <c r="M13" s="211">
        <v>3</v>
      </c>
      <c r="N13" s="211" t="s">
        <v>198</v>
      </c>
      <c r="O13" s="225" t="s">
        <v>126</v>
      </c>
      <c r="P13" s="222">
        <v>70.8</v>
      </c>
      <c r="Q13" s="222">
        <v>70</v>
      </c>
      <c r="R13" s="222">
        <v>72</v>
      </c>
      <c r="S13" s="222">
        <v>0.80999999999999994</v>
      </c>
      <c r="T13" s="222">
        <v>0.75</v>
      </c>
      <c r="U13" s="222">
        <v>0.85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>3ZACATECOLUCA</v>
      </c>
      <c r="B14" s="211">
        <v>3</v>
      </c>
      <c r="C14" s="211" t="s">
        <v>180</v>
      </c>
      <c r="D14" s="225" t="s">
        <v>126</v>
      </c>
      <c r="E14" s="222">
        <v>75</v>
      </c>
      <c r="F14" s="222">
        <v>75</v>
      </c>
      <c r="G14" s="222">
        <v>75</v>
      </c>
      <c r="H14" s="222">
        <v>0.9</v>
      </c>
      <c r="I14" s="222">
        <v>0.9</v>
      </c>
      <c r="J14" s="222">
        <v>0.9</v>
      </c>
      <c r="L14" s="56" t="str">
        <f t="shared" si="0"/>
        <v xml:space="preserve">3GERARDO BARRIOS </v>
      </c>
      <c r="M14" s="212">
        <v>3</v>
      </c>
      <c r="N14" s="211" t="s">
        <v>262</v>
      </c>
      <c r="O14" s="225" t="s">
        <v>126</v>
      </c>
      <c r="P14" s="222">
        <v>68.400000000000006</v>
      </c>
      <c r="Q14" s="222">
        <v>68</v>
      </c>
      <c r="R14" s="222">
        <v>69</v>
      </c>
      <c r="S14" s="222">
        <v>0.82999999999999985</v>
      </c>
      <c r="T14" s="222">
        <v>0.75</v>
      </c>
      <c r="U14" s="222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3SAN FRANCISCO GOTERA</v>
      </c>
      <c r="B15" s="211">
        <v>3</v>
      </c>
      <c r="C15" s="211" t="s">
        <v>182</v>
      </c>
      <c r="D15" s="225" t="s">
        <v>126</v>
      </c>
      <c r="E15" s="222">
        <v>70</v>
      </c>
      <c r="F15" s="222">
        <v>67</v>
      </c>
      <c r="G15" s="222">
        <v>72</v>
      </c>
      <c r="H15" s="222">
        <v>0.80000000000000016</v>
      </c>
      <c r="I15" s="222">
        <v>0.75</v>
      </c>
      <c r="J15" s="222">
        <v>0.85</v>
      </c>
      <c r="L15" s="56" t="str">
        <f t="shared" si="0"/>
        <v>4SONSONATE</v>
      </c>
      <c r="M15" s="211">
        <v>4</v>
      </c>
      <c r="N15" s="211" t="s">
        <v>175</v>
      </c>
      <c r="O15" s="225" t="s">
        <v>127</v>
      </c>
      <c r="P15" s="222">
        <v>69</v>
      </c>
      <c r="Q15" s="222">
        <v>68</v>
      </c>
      <c r="R15" s="222">
        <v>70</v>
      </c>
      <c r="S15" s="222">
        <v>0.82499999999999996</v>
      </c>
      <c r="T15" s="222">
        <v>0.8</v>
      </c>
      <c r="U15" s="222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 xml:space="preserve">3GERARDO BARRIOS </v>
      </c>
      <c r="B16" s="212">
        <v>3</v>
      </c>
      <c r="C16" s="211" t="s">
        <v>262</v>
      </c>
      <c r="D16" s="225" t="s">
        <v>126</v>
      </c>
      <c r="E16" s="222">
        <v>68.285714285714292</v>
      </c>
      <c r="F16" s="222">
        <v>68</v>
      </c>
      <c r="G16" s="222">
        <v>69</v>
      </c>
      <c r="H16" s="222">
        <v>0.79285714285714282</v>
      </c>
      <c r="I16" s="222">
        <v>0.75</v>
      </c>
      <c r="J16" s="222">
        <v>0.85</v>
      </c>
      <c r="L16" s="56" t="str">
        <f t="shared" si="0"/>
        <v>4SANTA ROSA DE LIMA</v>
      </c>
      <c r="M16" s="211">
        <v>4</v>
      </c>
      <c r="N16" s="211" t="s">
        <v>198</v>
      </c>
      <c r="O16" s="225" t="s">
        <v>127</v>
      </c>
      <c r="P16" s="222">
        <v>69</v>
      </c>
      <c r="Q16" s="222">
        <v>68</v>
      </c>
      <c r="R16" s="222">
        <v>70</v>
      </c>
      <c r="S16" s="222">
        <v>0.83333333333333337</v>
      </c>
      <c r="T16" s="222">
        <v>0.75</v>
      </c>
      <c r="U16" s="222">
        <v>0.9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4ZACATECOLUCA</v>
      </c>
      <c r="B17" s="211">
        <v>4</v>
      </c>
      <c r="C17" s="211" t="s">
        <v>180</v>
      </c>
      <c r="D17" s="225" t="s">
        <v>127</v>
      </c>
      <c r="E17" s="222">
        <v>81.333333333333329</v>
      </c>
      <c r="F17" s="222">
        <v>80</v>
      </c>
      <c r="G17" s="222">
        <v>84</v>
      </c>
      <c r="H17" s="222">
        <v>1</v>
      </c>
      <c r="I17" s="222">
        <v>1</v>
      </c>
      <c r="J17" s="222">
        <v>1</v>
      </c>
      <c r="L17" s="56" t="str">
        <f t="shared" si="0"/>
        <v xml:space="preserve">4GERARDO BARRIOS </v>
      </c>
      <c r="M17" s="212">
        <v>4</v>
      </c>
      <c r="N17" s="211" t="s">
        <v>262</v>
      </c>
      <c r="O17" s="225" t="s">
        <v>127</v>
      </c>
      <c r="P17" s="222">
        <v>70</v>
      </c>
      <c r="Q17" s="222">
        <v>68</v>
      </c>
      <c r="R17" s="222">
        <v>72</v>
      </c>
      <c r="S17" s="222">
        <v>0.83571428571428563</v>
      </c>
      <c r="T17" s="222">
        <v>0.75</v>
      </c>
      <c r="U17" s="222">
        <v>0.85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>4AHUACHAPAN</v>
      </c>
      <c r="B18" s="211">
        <v>4</v>
      </c>
      <c r="C18" s="211" t="s">
        <v>260</v>
      </c>
      <c r="D18" s="225" t="s">
        <v>127</v>
      </c>
      <c r="E18" s="222">
        <v>69.599999999999994</v>
      </c>
      <c r="F18" s="222">
        <v>68</v>
      </c>
      <c r="G18" s="222">
        <v>70</v>
      </c>
      <c r="H18" s="222">
        <v>0.85</v>
      </c>
      <c r="I18" s="222">
        <v>0.85</v>
      </c>
      <c r="J18" s="222">
        <v>0.85</v>
      </c>
      <c r="L18" s="56" t="str">
        <f t="shared" si="0"/>
        <v xml:space="preserve">5GERARDO BARRIOS </v>
      </c>
      <c r="M18" s="212">
        <v>5</v>
      </c>
      <c r="N18" s="211" t="s">
        <v>262</v>
      </c>
      <c r="O18" s="225" t="s">
        <v>131</v>
      </c>
      <c r="P18" s="222">
        <v>65.8</v>
      </c>
      <c r="Q18" s="222">
        <v>65</v>
      </c>
      <c r="R18" s="222">
        <v>66</v>
      </c>
      <c r="S18" s="222">
        <v>0.7</v>
      </c>
      <c r="T18" s="222">
        <v>0.7</v>
      </c>
      <c r="U18" s="222">
        <v>0.7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4SAN FRANCISCO GOTERA</v>
      </c>
      <c r="B19" s="211">
        <v>4</v>
      </c>
      <c r="C19" s="211" t="s">
        <v>182</v>
      </c>
      <c r="D19" s="225" t="s">
        <v>127</v>
      </c>
      <c r="E19" s="222">
        <v>67.5</v>
      </c>
      <c r="F19" s="222">
        <v>67</v>
      </c>
      <c r="G19" s="222">
        <v>68</v>
      </c>
      <c r="H19" s="222">
        <v>0.84000000000000008</v>
      </c>
      <c r="I19" s="222">
        <v>0.75</v>
      </c>
      <c r="J19" s="222">
        <v>0.9</v>
      </c>
      <c r="L19" s="56" t="str">
        <f t="shared" si="0"/>
        <v>6SONSONATE</v>
      </c>
      <c r="M19" s="213">
        <v>6</v>
      </c>
      <c r="N19" s="211" t="s">
        <v>175</v>
      </c>
      <c r="O19" s="225" t="s">
        <v>128</v>
      </c>
      <c r="P19" s="222">
        <v>64.8</v>
      </c>
      <c r="Q19" s="222">
        <v>64</v>
      </c>
      <c r="R19" s="222">
        <v>65</v>
      </c>
      <c r="S19" s="222">
        <v>0.8</v>
      </c>
      <c r="T19" s="222">
        <v>0.8</v>
      </c>
      <c r="U19" s="222">
        <v>0.8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 xml:space="preserve">4GERARDO BARRIOS </v>
      </c>
      <c r="B20" s="212">
        <v>4</v>
      </c>
      <c r="C20" s="211" t="s">
        <v>262</v>
      </c>
      <c r="D20" s="225" t="s">
        <v>127</v>
      </c>
      <c r="E20" s="222">
        <v>70</v>
      </c>
      <c r="F20" s="222">
        <v>68</v>
      </c>
      <c r="G20" s="222">
        <v>72</v>
      </c>
      <c r="H20" s="222">
        <v>0.85</v>
      </c>
      <c r="I20" s="222">
        <v>0.85</v>
      </c>
      <c r="J20" s="222">
        <v>0.85</v>
      </c>
      <c r="L20" s="56" t="str">
        <f t="shared" si="0"/>
        <v>6SANTA ROSA DE LIMA</v>
      </c>
      <c r="M20" s="213">
        <v>6</v>
      </c>
      <c r="N20" s="211" t="s">
        <v>198</v>
      </c>
      <c r="O20" s="225" t="s">
        <v>128</v>
      </c>
      <c r="P20" s="222">
        <v>65</v>
      </c>
      <c r="Q20" s="222">
        <v>65</v>
      </c>
      <c r="R20" s="222">
        <v>65</v>
      </c>
      <c r="S20" s="222">
        <v>0.75</v>
      </c>
      <c r="T20" s="222">
        <v>0.7</v>
      </c>
      <c r="U20" s="222">
        <v>0.8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 xml:space="preserve">5GERARDO BARRIOS </v>
      </c>
      <c r="B21" s="212">
        <v>5</v>
      </c>
      <c r="C21" s="211" t="s">
        <v>262</v>
      </c>
      <c r="D21" s="225" t="s">
        <v>131</v>
      </c>
      <c r="E21" s="222">
        <v>65.714285714285708</v>
      </c>
      <c r="F21" s="222">
        <v>65</v>
      </c>
      <c r="G21" s="222">
        <v>66</v>
      </c>
      <c r="H21" s="222">
        <v>0.70000000000000007</v>
      </c>
      <c r="I21" s="222">
        <v>0.7</v>
      </c>
      <c r="J21" s="222">
        <v>0.7</v>
      </c>
      <c r="L21" s="56" t="str">
        <f t="shared" si="0"/>
        <v xml:space="preserve">6GERARDO BARRIOS </v>
      </c>
      <c r="M21" s="212">
        <v>6</v>
      </c>
      <c r="N21" s="211" t="s">
        <v>262</v>
      </c>
      <c r="O21" s="225" t="s">
        <v>128</v>
      </c>
      <c r="P21" s="222">
        <v>62.142857142857146</v>
      </c>
      <c r="Q21" s="222">
        <v>60</v>
      </c>
      <c r="R21" s="222">
        <v>65</v>
      </c>
      <c r="S21" s="222">
        <v>0.70000000000000007</v>
      </c>
      <c r="T21" s="222">
        <v>0.7</v>
      </c>
      <c r="U21" s="222">
        <v>0.7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6ZACATECOLUCA</v>
      </c>
      <c r="B22" s="213">
        <v>6</v>
      </c>
      <c r="C22" s="211" t="s">
        <v>180</v>
      </c>
      <c r="D22" s="225" t="s">
        <v>128</v>
      </c>
      <c r="E22" s="222">
        <v>74.166666666666671</v>
      </c>
      <c r="F22" s="222">
        <v>70</v>
      </c>
      <c r="G22" s="222">
        <v>78</v>
      </c>
      <c r="H22" s="222">
        <v>0.9</v>
      </c>
      <c r="I22" s="222">
        <v>0.9</v>
      </c>
      <c r="J22" s="222">
        <v>0.9</v>
      </c>
      <c r="L22" s="56" t="str">
        <f t="shared" si="0"/>
        <v>7SONSONATE</v>
      </c>
      <c r="M22" s="213">
        <v>7</v>
      </c>
      <c r="N22" s="211" t="s">
        <v>175</v>
      </c>
      <c r="O22" s="225" t="s">
        <v>168</v>
      </c>
      <c r="P22" s="222"/>
      <c r="Q22" s="222"/>
      <c r="R22" s="222"/>
      <c r="S22" s="222">
        <v>1.6</v>
      </c>
      <c r="T22" s="222">
        <v>1.6</v>
      </c>
      <c r="U22" s="222">
        <v>1.6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6AHUACHAPAN</v>
      </c>
      <c r="B23" s="213">
        <v>6</v>
      </c>
      <c r="C23" s="211" t="s">
        <v>260</v>
      </c>
      <c r="D23" s="225" t="s">
        <v>128</v>
      </c>
      <c r="E23" s="222">
        <v>63</v>
      </c>
      <c r="F23" s="222">
        <v>60</v>
      </c>
      <c r="G23" s="222">
        <v>65</v>
      </c>
      <c r="H23" s="222">
        <v>0.76111111111111107</v>
      </c>
      <c r="I23" s="222">
        <v>0.7</v>
      </c>
      <c r="J23" s="222">
        <v>0.8</v>
      </c>
      <c r="L23" s="56" t="str">
        <f t="shared" si="0"/>
        <v>7SANTA ROSA DE LIMA</v>
      </c>
      <c r="M23" s="213">
        <v>7</v>
      </c>
      <c r="N23" s="211" t="s">
        <v>198</v>
      </c>
      <c r="O23" s="225" t="s">
        <v>168</v>
      </c>
      <c r="P23" s="222"/>
      <c r="Q23" s="222"/>
      <c r="R23" s="222"/>
      <c r="S23" s="222">
        <v>1.75</v>
      </c>
      <c r="T23" s="222">
        <v>1.75</v>
      </c>
      <c r="U23" s="222">
        <v>1.75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>6SAN FRANCISCO GOTERA</v>
      </c>
      <c r="B24" s="213">
        <v>6</v>
      </c>
      <c r="C24" s="211" t="s">
        <v>182</v>
      </c>
      <c r="D24" s="225" t="s">
        <v>128</v>
      </c>
      <c r="E24" s="222">
        <v>65</v>
      </c>
      <c r="F24" s="222">
        <v>65</v>
      </c>
      <c r="G24" s="222">
        <v>65</v>
      </c>
      <c r="H24" s="222">
        <v>0.82499999999999996</v>
      </c>
      <c r="I24" s="222">
        <v>0.75</v>
      </c>
      <c r="J24" s="222">
        <v>0.9</v>
      </c>
      <c r="L24" s="56" t="str">
        <f t="shared" si="0"/>
        <v xml:space="preserve">7GERARDO BARRIOS </v>
      </c>
      <c r="M24" s="212">
        <v>7</v>
      </c>
      <c r="N24" s="211" t="s">
        <v>262</v>
      </c>
      <c r="O24" s="225" t="s">
        <v>168</v>
      </c>
      <c r="P24" s="222"/>
      <c r="Q24" s="222"/>
      <c r="R24" s="222"/>
      <c r="S24" s="222">
        <v>1.5</v>
      </c>
      <c r="T24" s="222">
        <v>1.5</v>
      </c>
      <c r="U24" s="222">
        <v>1.5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 xml:space="preserve">6GERARDO BARRIOS </v>
      </c>
      <c r="B25" s="212">
        <v>6</v>
      </c>
      <c r="C25" s="211" t="s">
        <v>262</v>
      </c>
      <c r="D25" s="225" t="s">
        <v>128</v>
      </c>
      <c r="E25" s="222">
        <v>63.25</v>
      </c>
      <c r="F25" s="222">
        <v>60</v>
      </c>
      <c r="G25" s="222">
        <v>65</v>
      </c>
      <c r="H25" s="222">
        <v>0.7</v>
      </c>
      <c r="I25" s="222">
        <v>0.7</v>
      </c>
      <c r="J25" s="222">
        <v>0.7</v>
      </c>
      <c r="L25" s="56" t="str">
        <f t="shared" si="0"/>
        <v>9SONSONATE</v>
      </c>
      <c r="M25" s="213">
        <v>9</v>
      </c>
      <c r="N25" s="211" t="s">
        <v>175</v>
      </c>
      <c r="O25" s="225" t="s">
        <v>129</v>
      </c>
      <c r="P25" s="222">
        <v>25.6</v>
      </c>
      <c r="Q25" s="222">
        <v>25</v>
      </c>
      <c r="R25" s="222">
        <v>26</v>
      </c>
      <c r="S25" s="222">
        <v>0.3</v>
      </c>
      <c r="T25" s="222">
        <v>0.3</v>
      </c>
      <c r="U25" s="222">
        <v>0.3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7ZACATECOLUCA</v>
      </c>
      <c r="B26" s="213">
        <v>7</v>
      </c>
      <c r="C26" s="211" t="s">
        <v>180</v>
      </c>
      <c r="D26" s="225" t="s">
        <v>168</v>
      </c>
      <c r="E26" s="222">
        <v>155</v>
      </c>
      <c r="F26" s="222">
        <v>150</v>
      </c>
      <c r="G26" s="222">
        <v>160</v>
      </c>
      <c r="H26" s="222">
        <v>1.875</v>
      </c>
      <c r="I26" s="222">
        <v>1.75</v>
      </c>
      <c r="J26" s="222">
        <v>2</v>
      </c>
      <c r="L26" s="56" t="str">
        <f t="shared" si="0"/>
        <v>9SANTA ROSA DE LIMA</v>
      </c>
      <c r="M26" s="213">
        <v>9</v>
      </c>
      <c r="N26" s="211" t="s">
        <v>198</v>
      </c>
      <c r="O26" s="225" t="s">
        <v>129</v>
      </c>
      <c r="P26" s="222">
        <v>26.833333333333332</v>
      </c>
      <c r="Q26" s="222">
        <v>26</v>
      </c>
      <c r="R26" s="222">
        <v>28</v>
      </c>
      <c r="S26" s="222">
        <v>0.32499999999999996</v>
      </c>
      <c r="T26" s="222">
        <v>0.3</v>
      </c>
      <c r="U26" s="222">
        <v>0.35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7AHUACHAPAN</v>
      </c>
      <c r="B27" s="213">
        <v>7</v>
      </c>
      <c r="C27" s="211" t="s">
        <v>260</v>
      </c>
      <c r="D27" s="225" t="s">
        <v>168</v>
      </c>
      <c r="E27" s="222">
        <v>100</v>
      </c>
      <c r="F27" s="222">
        <v>100</v>
      </c>
      <c r="G27" s="222">
        <v>100</v>
      </c>
      <c r="H27" s="222">
        <v>1.5333333333333332</v>
      </c>
      <c r="I27" s="222">
        <v>1.5</v>
      </c>
      <c r="J27" s="222">
        <v>1.6</v>
      </c>
      <c r="L27" s="56" t="str">
        <f t="shared" si="0"/>
        <v xml:space="preserve">9GERARDO BARRIOS </v>
      </c>
      <c r="M27" s="212">
        <v>9</v>
      </c>
      <c r="N27" s="211" t="s">
        <v>262</v>
      </c>
      <c r="O27" s="225" t="s">
        <v>129</v>
      </c>
      <c r="P27" s="222">
        <v>25.84375</v>
      </c>
      <c r="Q27" s="222">
        <v>25</v>
      </c>
      <c r="R27" s="222">
        <v>26</v>
      </c>
      <c r="S27" s="222">
        <v>0.29999999999999993</v>
      </c>
      <c r="T27" s="222">
        <v>0.3</v>
      </c>
      <c r="U27" s="222">
        <v>0.3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7SAN FRANCISCO GOTERA</v>
      </c>
      <c r="B28" s="213">
        <v>7</v>
      </c>
      <c r="C28" s="211" t="s">
        <v>182</v>
      </c>
      <c r="D28" s="225" t="s">
        <v>168</v>
      </c>
      <c r="E28" s="222"/>
      <c r="F28" s="222"/>
      <c r="G28" s="222"/>
      <c r="H28" s="222">
        <v>1.75</v>
      </c>
      <c r="I28" s="222">
        <v>1.75</v>
      </c>
      <c r="J28" s="222">
        <v>1.75</v>
      </c>
      <c r="L28" s="56" t="str">
        <f t="shared" si="0"/>
        <v>10SONSONATE</v>
      </c>
      <c r="M28" s="213">
        <v>10</v>
      </c>
      <c r="N28" s="211" t="s">
        <v>175</v>
      </c>
      <c r="O28" s="225" t="s">
        <v>263</v>
      </c>
      <c r="P28" s="222">
        <v>27.4</v>
      </c>
      <c r="Q28" s="222">
        <v>27</v>
      </c>
      <c r="R28" s="222">
        <v>28</v>
      </c>
      <c r="S28" s="222">
        <v>0.35</v>
      </c>
      <c r="T28" s="222">
        <v>0.35</v>
      </c>
      <c r="U28" s="222">
        <v>0.35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 xml:space="preserve">7GERARDO BARRIOS </v>
      </c>
      <c r="B29" s="212">
        <v>7</v>
      </c>
      <c r="C29" s="211" t="s">
        <v>262</v>
      </c>
      <c r="D29" s="225" t="s">
        <v>168</v>
      </c>
      <c r="E29" s="222"/>
      <c r="F29" s="222"/>
      <c r="G29" s="222"/>
      <c r="H29" s="222">
        <v>1.5</v>
      </c>
      <c r="I29" s="222">
        <v>1.5</v>
      </c>
      <c r="J29" s="222">
        <v>1.5</v>
      </c>
      <c r="L29" s="56" t="str">
        <f t="shared" si="0"/>
        <v>10SANTA ROSA DE LIMA</v>
      </c>
      <c r="M29" s="213">
        <v>10</v>
      </c>
      <c r="N29" s="211" t="s">
        <v>198</v>
      </c>
      <c r="O29" s="225" t="s">
        <v>263</v>
      </c>
      <c r="P29" s="222">
        <v>29.666666666666668</v>
      </c>
      <c r="Q29" s="222">
        <v>29</v>
      </c>
      <c r="R29" s="222">
        <v>31</v>
      </c>
      <c r="S29" s="222">
        <v>0.35000000000000003</v>
      </c>
      <c r="T29" s="222">
        <v>0.35</v>
      </c>
      <c r="U29" s="222">
        <v>0.35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8AHUACHAPAN</v>
      </c>
      <c r="B30" s="213">
        <v>8</v>
      </c>
      <c r="C30" s="211" t="s">
        <v>260</v>
      </c>
      <c r="D30" s="225" t="s">
        <v>169</v>
      </c>
      <c r="E30" s="222">
        <v>55.555555555555557</v>
      </c>
      <c r="F30" s="222">
        <v>50</v>
      </c>
      <c r="G30" s="222">
        <v>60</v>
      </c>
      <c r="H30" s="222">
        <v>0.66111111111111109</v>
      </c>
      <c r="I30" s="222">
        <v>0.65</v>
      </c>
      <c r="J30" s="222">
        <v>0.75</v>
      </c>
      <c r="L30" s="56" t="str">
        <f t="shared" si="0"/>
        <v xml:space="preserve">10GERARDO BARRIOS </v>
      </c>
      <c r="M30" s="212">
        <v>10</v>
      </c>
      <c r="N30" s="211" t="s">
        <v>262</v>
      </c>
      <c r="O30" s="225" t="s">
        <v>263</v>
      </c>
      <c r="P30" s="222">
        <v>29.666666666666668</v>
      </c>
      <c r="Q30" s="222">
        <v>28</v>
      </c>
      <c r="R30" s="222">
        <v>30</v>
      </c>
      <c r="S30" s="222">
        <v>0.35000000000000003</v>
      </c>
      <c r="T30" s="222">
        <v>0.35</v>
      </c>
      <c r="U30" s="222">
        <v>0.35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8SAN FRANCISCO GOTERA</v>
      </c>
      <c r="B31" s="212">
        <v>8</v>
      </c>
      <c r="C31" s="211" t="s">
        <v>182</v>
      </c>
      <c r="D31" s="225" t="s">
        <v>169</v>
      </c>
      <c r="E31" s="222"/>
      <c r="F31" s="222"/>
      <c r="G31" s="222"/>
      <c r="H31" s="222">
        <v>0.78333333333333333</v>
      </c>
      <c r="I31" s="222">
        <v>0.75</v>
      </c>
      <c r="J31" s="222">
        <v>0.85</v>
      </c>
      <c r="L31" s="56" t="str">
        <f t="shared" si="0"/>
        <v>11TIENDONA</v>
      </c>
      <c r="M31" s="213">
        <v>11</v>
      </c>
      <c r="N31" s="211" t="s">
        <v>190</v>
      </c>
      <c r="O31" s="225" t="s">
        <v>53</v>
      </c>
      <c r="P31" s="222">
        <v>14</v>
      </c>
      <c r="Q31" s="222">
        <v>14</v>
      </c>
      <c r="R31" s="222">
        <v>14</v>
      </c>
      <c r="S31" s="222"/>
      <c r="T31" s="222"/>
      <c r="U31" s="222"/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9ZACATECOLUCA</v>
      </c>
      <c r="B32" s="213">
        <v>9</v>
      </c>
      <c r="C32" s="211" t="s">
        <v>180</v>
      </c>
      <c r="D32" s="225" t="s">
        <v>129</v>
      </c>
      <c r="E32" s="222">
        <v>28.833333333333332</v>
      </c>
      <c r="F32" s="222">
        <v>28</v>
      </c>
      <c r="G32" s="222">
        <v>30</v>
      </c>
      <c r="H32" s="222">
        <v>0.35000000000000003</v>
      </c>
      <c r="I32" s="222">
        <v>0.35</v>
      </c>
      <c r="J32" s="222">
        <v>0.35</v>
      </c>
      <c r="L32" s="56" t="str">
        <f t="shared" si="0"/>
        <v>11SONSONATE</v>
      </c>
      <c r="M32" s="213">
        <v>11</v>
      </c>
      <c r="N32" s="211" t="s">
        <v>175</v>
      </c>
      <c r="O32" s="225" t="s">
        <v>53</v>
      </c>
      <c r="P32" s="222">
        <v>16</v>
      </c>
      <c r="Q32" s="222">
        <v>16</v>
      </c>
      <c r="R32" s="222">
        <v>16</v>
      </c>
      <c r="S32" s="222"/>
      <c r="T32" s="222"/>
      <c r="U32" s="222"/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9AHUACHAPAN</v>
      </c>
      <c r="B33" s="213">
        <v>9</v>
      </c>
      <c r="C33" s="211" t="s">
        <v>260</v>
      </c>
      <c r="D33" s="225" t="s">
        <v>129</v>
      </c>
      <c r="E33" s="222">
        <v>25.222222222222221</v>
      </c>
      <c r="F33" s="222">
        <v>24</v>
      </c>
      <c r="G33" s="222">
        <v>26</v>
      </c>
      <c r="H33" s="222">
        <v>0.3</v>
      </c>
      <c r="I33" s="222">
        <v>0.3</v>
      </c>
      <c r="J33" s="222">
        <v>0.3</v>
      </c>
      <c r="L33" s="56" t="str">
        <f t="shared" si="0"/>
        <v>11SANTA ROSA DE LIMA</v>
      </c>
      <c r="M33" s="212">
        <v>11</v>
      </c>
      <c r="N33" s="211" t="s">
        <v>198</v>
      </c>
      <c r="O33" s="225" t="s">
        <v>53</v>
      </c>
      <c r="P33" s="222">
        <v>17.5</v>
      </c>
      <c r="Q33" s="222">
        <v>17</v>
      </c>
      <c r="R33" s="222">
        <v>18</v>
      </c>
      <c r="S33" s="222"/>
      <c r="T33" s="222"/>
      <c r="U33" s="222"/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9SAN FRANCISCO GOTERA</v>
      </c>
      <c r="B34" s="213">
        <v>9</v>
      </c>
      <c r="C34" s="211" t="s">
        <v>182</v>
      </c>
      <c r="D34" s="225" t="s">
        <v>129</v>
      </c>
      <c r="E34" s="222">
        <v>27.611111111111111</v>
      </c>
      <c r="F34" s="222">
        <v>27</v>
      </c>
      <c r="G34" s="222">
        <v>28</v>
      </c>
      <c r="H34" s="222">
        <v>0.34090909090909094</v>
      </c>
      <c r="I34" s="222">
        <v>0.3</v>
      </c>
      <c r="J34" s="222">
        <v>0.35</v>
      </c>
      <c r="L34" s="56" t="str">
        <f t="shared" si="0"/>
        <v>12TIENDONA</v>
      </c>
      <c r="M34" s="213">
        <v>12</v>
      </c>
      <c r="N34" s="211" t="s">
        <v>190</v>
      </c>
      <c r="O34" s="225" t="s">
        <v>54</v>
      </c>
      <c r="P34" s="222">
        <v>18</v>
      </c>
      <c r="Q34" s="222">
        <v>18</v>
      </c>
      <c r="R34" s="222">
        <v>18</v>
      </c>
      <c r="S34" s="222"/>
      <c r="T34" s="222"/>
      <c r="U34" s="222"/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 xml:space="preserve">9GERARDO BARRIOS </v>
      </c>
      <c r="B35" s="212">
        <v>9</v>
      </c>
      <c r="C35" s="211" t="s">
        <v>262</v>
      </c>
      <c r="D35" s="225" t="s">
        <v>129</v>
      </c>
      <c r="E35" s="222">
        <v>25.766666666666666</v>
      </c>
      <c r="F35" s="222">
        <v>25</v>
      </c>
      <c r="G35" s="222">
        <v>26</v>
      </c>
      <c r="H35" s="222">
        <v>0.29999999999999993</v>
      </c>
      <c r="I35" s="222">
        <v>0.3</v>
      </c>
      <c r="J35" s="222">
        <v>0.3</v>
      </c>
      <c r="L35" s="56" t="str">
        <f t="shared" si="0"/>
        <v>12SANTA ROSA DE LIMA</v>
      </c>
      <c r="M35" s="212">
        <v>12</v>
      </c>
      <c r="N35" s="211" t="s">
        <v>198</v>
      </c>
      <c r="O35" s="225" t="s">
        <v>54</v>
      </c>
      <c r="P35" s="222">
        <v>17</v>
      </c>
      <c r="Q35" s="222">
        <v>17</v>
      </c>
      <c r="R35" s="222">
        <v>17</v>
      </c>
      <c r="S35" s="222"/>
      <c r="T35" s="222"/>
      <c r="U35" s="222"/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10ZACATECOLUCA</v>
      </c>
      <c r="B36" s="213">
        <v>10</v>
      </c>
      <c r="C36" s="211" t="s">
        <v>180</v>
      </c>
      <c r="D36" s="225" t="s">
        <v>263</v>
      </c>
      <c r="E36" s="222">
        <v>31.333333333333332</v>
      </c>
      <c r="F36" s="222">
        <v>30</v>
      </c>
      <c r="G36" s="222">
        <v>32</v>
      </c>
      <c r="H36" s="222">
        <v>0.39999999999999997</v>
      </c>
      <c r="I36" s="222">
        <v>0.4</v>
      </c>
      <c r="J36" s="222">
        <v>0.4</v>
      </c>
      <c r="L36" s="56" t="str">
        <f t="shared" si="0"/>
        <v>13TIENDONA</v>
      </c>
      <c r="M36" s="212">
        <v>13</v>
      </c>
      <c r="N36" s="211" t="s">
        <v>190</v>
      </c>
      <c r="O36" s="225" t="s">
        <v>55</v>
      </c>
      <c r="P36" s="222">
        <v>50</v>
      </c>
      <c r="Q36" s="222">
        <v>50</v>
      </c>
      <c r="R36" s="222">
        <v>50</v>
      </c>
      <c r="S36" s="222"/>
      <c r="T36" s="222"/>
      <c r="U36" s="222"/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10AHUACHAPAN</v>
      </c>
      <c r="B37" s="213">
        <v>10</v>
      </c>
      <c r="C37" s="211" t="s">
        <v>260</v>
      </c>
      <c r="D37" s="225" t="s">
        <v>263</v>
      </c>
      <c r="E37" s="222">
        <v>27.625</v>
      </c>
      <c r="F37" s="222">
        <v>27</v>
      </c>
      <c r="G37" s="222">
        <v>28</v>
      </c>
      <c r="H37" s="222">
        <v>0.35000000000000003</v>
      </c>
      <c r="I37" s="222">
        <v>0.35</v>
      </c>
      <c r="J37" s="222">
        <v>0.35</v>
      </c>
      <c r="L37" s="56" t="str">
        <f t="shared" si="0"/>
        <v>14TIENDONA</v>
      </c>
      <c r="M37" s="213">
        <v>14</v>
      </c>
      <c r="N37" s="211" t="s">
        <v>190</v>
      </c>
      <c r="O37" s="225" t="s">
        <v>56</v>
      </c>
      <c r="P37" s="222">
        <v>12.875</v>
      </c>
      <c r="Q37" s="222">
        <v>12</v>
      </c>
      <c r="R37" s="222">
        <v>13</v>
      </c>
      <c r="S37" s="222"/>
      <c r="T37" s="222"/>
      <c r="U37" s="222"/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10SAN FRANCISCO GOTERA</v>
      </c>
      <c r="B38" s="213">
        <v>10</v>
      </c>
      <c r="C38" s="211" t="s">
        <v>182</v>
      </c>
      <c r="D38" s="225" t="s">
        <v>263</v>
      </c>
      <c r="E38" s="222">
        <v>30.444444444444443</v>
      </c>
      <c r="F38" s="222">
        <v>30</v>
      </c>
      <c r="G38" s="222">
        <v>31</v>
      </c>
      <c r="H38" s="222">
        <v>0.35000000000000003</v>
      </c>
      <c r="I38" s="222">
        <v>0.35</v>
      </c>
      <c r="J38" s="222">
        <v>0.35</v>
      </c>
      <c r="L38" s="56" t="str">
        <f t="shared" si="0"/>
        <v>14SONSONATE</v>
      </c>
      <c r="M38" s="213">
        <v>14</v>
      </c>
      <c r="N38" s="211" t="s">
        <v>175</v>
      </c>
      <c r="O38" s="225" t="s">
        <v>56</v>
      </c>
      <c r="P38" s="222">
        <v>15</v>
      </c>
      <c r="Q38" s="222">
        <v>15</v>
      </c>
      <c r="R38" s="222">
        <v>15</v>
      </c>
      <c r="S38" s="222"/>
      <c r="T38" s="222"/>
      <c r="U38" s="222"/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 xml:space="preserve">10GERARDO BARRIOS </v>
      </c>
      <c r="B39" s="212">
        <v>10</v>
      </c>
      <c r="C39" s="211" t="s">
        <v>262</v>
      </c>
      <c r="D39" s="225" t="s">
        <v>263</v>
      </c>
      <c r="E39" s="222">
        <v>29.318181818181817</v>
      </c>
      <c r="F39" s="222">
        <v>28</v>
      </c>
      <c r="G39" s="222">
        <v>30</v>
      </c>
      <c r="H39" s="222">
        <v>0.35000000000000003</v>
      </c>
      <c r="I39" s="222">
        <v>0.35</v>
      </c>
      <c r="J39" s="222">
        <v>0.35</v>
      </c>
      <c r="L39" s="56" t="str">
        <f t="shared" si="0"/>
        <v>14SANTA ROSA DE LIMA</v>
      </c>
      <c r="M39" s="212">
        <v>14</v>
      </c>
      <c r="N39" s="211" t="s">
        <v>198</v>
      </c>
      <c r="O39" s="225" t="s">
        <v>56</v>
      </c>
      <c r="P39" s="222">
        <v>14.5</v>
      </c>
      <c r="Q39" s="222">
        <v>14</v>
      </c>
      <c r="R39" s="222">
        <v>15</v>
      </c>
      <c r="S39" s="222"/>
      <c r="T39" s="222"/>
      <c r="U39" s="222"/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11TIENDONA</v>
      </c>
      <c r="B40" s="213">
        <v>11</v>
      </c>
      <c r="C40" s="211" t="s">
        <v>190</v>
      </c>
      <c r="D40" s="225" t="s">
        <v>53</v>
      </c>
      <c r="E40" s="222">
        <v>14</v>
      </c>
      <c r="F40" s="222">
        <v>14</v>
      </c>
      <c r="G40" s="222">
        <v>14</v>
      </c>
      <c r="H40" s="222"/>
      <c r="I40" s="222"/>
      <c r="J40" s="222"/>
      <c r="L40" s="56" t="str">
        <f t="shared" si="0"/>
        <v>15TIENDONA</v>
      </c>
      <c r="M40" s="212">
        <v>15</v>
      </c>
      <c r="N40" s="211" t="s">
        <v>190</v>
      </c>
      <c r="O40" s="225" t="s">
        <v>57</v>
      </c>
      <c r="P40" s="222">
        <v>45</v>
      </c>
      <c r="Q40" s="222">
        <v>45</v>
      </c>
      <c r="R40" s="222">
        <v>45</v>
      </c>
      <c r="S40" s="222"/>
      <c r="T40" s="222"/>
      <c r="U40" s="222"/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11AHUACHAPAN</v>
      </c>
      <c r="B41" s="213">
        <v>11</v>
      </c>
      <c r="C41" s="211" t="s">
        <v>260</v>
      </c>
      <c r="D41" s="225" t="s">
        <v>53</v>
      </c>
      <c r="E41" s="222">
        <v>16.5</v>
      </c>
      <c r="F41" s="222">
        <v>16</v>
      </c>
      <c r="G41" s="222">
        <v>17</v>
      </c>
      <c r="H41" s="222"/>
      <c r="I41" s="222"/>
      <c r="J41" s="222"/>
      <c r="L41" s="56" t="str">
        <f t="shared" si="0"/>
        <v>16SONSONATE</v>
      </c>
      <c r="M41" s="212">
        <v>16</v>
      </c>
      <c r="N41" s="211" t="s">
        <v>175</v>
      </c>
      <c r="O41" s="225" t="s">
        <v>58</v>
      </c>
      <c r="P41" s="222">
        <v>10</v>
      </c>
      <c r="Q41" s="222">
        <v>10</v>
      </c>
      <c r="R41" s="222">
        <v>10</v>
      </c>
      <c r="S41" s="222"/>
      <c r="T41" s="222"/>
      <c r="U41" s="222"/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11SAN FRANCISCO GOTERA</v>
      </c>
      <c r="B42" s="212">
        <v>11</v>
      </c>
      <c r="C42" s="211" t="s">
        <v>182</v>
      </c>
      <c r="D42" s="225" t="s">
        <v>53</v>
      </c>
      <c r="E42" s="222">
        <v>16</v>
      </c>
      <c r="F42" s="222">
        <v>16</v>
      </c>
      <c r="G42" s="222">
        <v>16</v>
      </c>
      <c r="H42" s="222"/>
      <c r="I42" s="222"/>
      <c r="J42" s="222"/>
      <c r="L42" s="56" t="str">
        <f t="shared" si="0"/>
        <v>17TIENDONA</v>
      </c>
      <c r="M42" s="213">
        <v>17</v>
      </c>
      <c r="N42" s="211" t="s">
        <v>190</v>
      </c>
      <c r="O42" s="225" t="s">
        <v>59</v>
      </c>
      <c r="P42" s="222">
        <v>8.1666666666666661</v>
      </c>
      <c r="Q42" s="222">
        <v>8</v>
      </c>
      <c r="R42" s="222">
        <v>9</v>
      </c>
      <c r="S42" s="222"/>
      <c r="T42" s="222"/>
      <c r="U42" s="222"/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12TIENDONA</v>
      </c>
      <c r="B43" s="213">
        <v>12</v>
      </c>
      <c r="C43" s="211" t="s">
        <v>190</v>
      </c>
      <c r="D43" s="225" t="s">
        <v>54</v>
      </c>
      <c r="E43" s="222">
        <v>18</v>
      </c>
      <c r="F43" s="222">
        <v>18</v>
      </c>
      <c r="G43" s="222">
        <v>18</v>
      </c>
      <c r="H43" s="222"/>
      <c r="I43" s="222"/>
      <c r="J43" s="222"/>
      <c r="L43" s="56" t="str">
        <f t="shared" si="0"/>
        <v>17SANTA ROSA DE LIMA</v>
      </c>
      <c r="M43" s="212">
        <v>17</v>
      </c>
      <c r="N43" s="211" t="s">
        <v>198</v>
      </c>
      <c r="O43" s="225" t="s">
        <v>59</v>
      </c>
      <c r="P43" s="222">
        <v>11</v>
      </c>
      <c r="Q43" s="222">
        <v>10</v>
      </c>
      <c r="R43" s="222">
        <v>12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12SAN FRANCISCO GOTERA</v>
      </c>
      <c r="B44" s="212">
        <v>12</v>
      </c>
      <c r="C44" s="211" t="s">
        <v>182</v>
      </c>
      <c r="D44" s="225" t="s">
        <v>54</v>
      </c>
      <c r="E44" s="222">
        <v>16</v>
      </c>
      <c r="F44" s="222">
        <v>16</v>
      </c>
      <c r="G44" s="222">
        <v>16</v>
      </c>
      <c r="H44" s="222"/>
      <c r="I44" s="222"/>
      <c r="J44" s="222"/>
      <c r="L44" s="56" t="str">
        <f t="shared" si="0"/>
        <v>18TIENDONA</v>
      </c>
      <c r="M44" s="213">
        <v>18</v>
      </c>
      <c r="N44" s="211" t="s">
        <v>190</v>
      </c>
      <c r="O44" s="225" t="s">
        <v>60</v>
      </c>
      <c r="P44" s="222">
        <v>10</v>
      </c>
      <c r="Q44" s="222">
        <v>10</v>
      </c>
      <c r="R44" s="222">
        <v>10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13TIENDONA</v>
      </c>
      <c r="B45" s="212">
        <v>13</v>
      </c>
      <c r="C45" s="211" t="s">
        <v>190</v>
      </c>
      <c r="D45" s="225" t="s">
        <v>55</v>
      </c>
      <c r="E45" s="222">
        <v>50</v>
      </c>
      <c r="F45" s="222">
        <v>50</v>
      </c>
      <c r="G45" s="222">
        <v>50</v>
      </c>
      <c r="H45" s="222"/>
      <c r="I45" s="222"/>
      <c r="J45" s="222"/>
      <c r="L45" s="56" t="str">
        <f t="shared" si="0"/>
        <v>18SONSONATE</v>
      </c>
      <c r="M45" s="212">
        <v>18</v>
      </c>
      <c r="N45" s="211" t="s">
        <v>175</v>
      </c>
      <c r="O45" s="225" t="s">
        <v>60</v>
      </c>
      <c r="P45" s="222">
        <v>11</v>
      </c>
      <c r="Q45" s="222">
        <v>10</v>
      </c>
      <c r="R45" s="222">
        <v>12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14TIENDONA</v>
      </c>
      <c r="B46" s="213">
        <v>14</v>
      </c>
      <c r="C46" s="211" t="s">
        <v>190</v>
      </c>
      <c r="D46" s="225" t="s">
        <v>56</v>
      </c>
      <c r="E46" s="222">
        <v>12.75</v>
      </c>
      <c r="F46" s="222">
        <v>12</v>
      </c>
      <c r="G46" s="222">
        <v>13</v>
      </c>
      <c r="H46" s="222"/>
      <c r="I46" s="222"/>
      <c r="J46" s="222"/>
      <c r="L46" s="56" t="str">
        <f t="shared" si="0"/>
        <v>19TIENDONA</v>
      </c>
      <c r="M46" s="212">
        <v>19</v>
      </c>
      <c r="N46" s="211" t="s">
        <v>190</v>
      </c>
      <c r="O46" s="225" t="s">
        <v>137</v>
      </c>
      <c r="P46" s="222">
        <v>8</v>
      </c>
      <c r="Q46" s="222">
        <v>8</v>
      </c>
      <c r="R46" s="222">
        <v>8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14SAN FRANCISCO GOTERA</v>
      </c>
      <c r="B47" s="212">
        <v>14</v>
      </c>
      <c r="C47" s="211" t="s">
        <v>182</v>
      </c>
      <c r="D47" s="225" t="s">
        <v>56</v>
      </c>
      <c r="E47" s="222">
        <v>13</v>
      </c>
      <c r="F47" s="222">
        <v>13</v>
      </c>
      <c r="G47" s="222">
        <v>13</v>
      </c>
      <c r="H47" s="222"/>
      <c r="I47" s="222"/>
      <c r="J47" s="222"/>
      <c r="L47" s="56" t="str">
        <f t="shared" si="0"/>
        <v>20TIENDONA</v>
      </c>
      <c r="M47" s="213">
        <v>20</v>
      </c>
      <c r="N47" s="211" t="s">
        <v>190</v>
      </c>
      <c r="O47" s="225" t="s">
        <v>61</v>
      </c>
      <c r="P47" s="222">
        <v>22</v>
      </c>
      <c r="Q47" s="222">
        <v>22</v>
      </c>
      <c r="R47" s="222">
        <v>22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15TIENDONA</v>
      </c>
      <c r="B48" s="212">
        <v>15</v>
      </c>
      <c r="C48" s="211" t="s">
        <v>190</v>
      </c>
      <c r="D48" s="225" t="s">
        <v>57</v>
      </c>
      <c r="E48" s="222">
        <v>45</v>
      </c>
      <c r="F48" s="222">
        <v>45</v>
      </c>
      <c r="G48" s="222">
        <v>45</v>
      </c>
      <c r="H48" s="222"/>
      <c r="I48" s="222"/>
      <c r="J48" s="222"/>
      <c r="L48" s="56" t="str">
        <f t="shared" si="0"/>
        <v>20SONSONATE</v>
      </c>
      <c r="M48" s="213">
        <v>20</v>
      </c>
      <c r="N48" s="211" t="s">
        <v>175</v>
      </c>
      <c r="O48" s="225" t="s">
        <v>61</v>
      </c>
      <c r="P48" s="222">
        <v>22.5</v>
      </c>
      <c r="Q48" s="222">
        <v>22</v>
      </c>
      <c r="R48" s="222">
        <v>23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16AHUACHAPAN</v>
      </c>
      <c r="B49" s="212">
        <v>16</v>
      </c>
      <c r="C49" s="211" t="s">
        <v>260</v>
      </c>
      <c r="D49" s="225" t="s">
        <v>58</v>
      </c>
      <c r="E49" s="222">
        <v>10</v>
      </c>
      <c r="F49" s="222">
        <v>10</v>
      </c>
      <c r="G49" s="222">
        <v>10</v>
      </c>
      <c r="H49" s="222"/>
      <c r="I49" s="222"/>
      <c r="J49" s="222"/>
      <c r="L49" s="56" t="str">
        <f t="shared" si="0"/>
        <v>20SANTA ROSA DE LIMA</v>
      </c>
      <c r="M49" s="212">
        <v>20</v>
      </c>
      <c r="N49" s="211" t="s">
        <v>198</v>
      </c>
      <c r="O49" s="225" t="s">
        <v>61</v>
      </c>
      <c r="P49" s="222">
        <v>25.5</v>
      </c>
      <c r="Q49" s="222">
        <v>25</v>
      </c>
      <c r="R49" s="222">
        <v>26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17TIENDONA</v>
      </c>
      <c r="B50" s="213">
        <v>17</v>
      </c>
      <c r="C50" s="211" t="s">
        <v>190</v>
      </c>
      <c r="D50" s="225" t="s">
        <v>59</v>
      </c>
      <c r="E50" s="222">
        <v>8.1666666666666661</v>
      </c>
      <c r="F50" s="222">
        <v>8</v>
      </c>
      <c r="G50" s="222">
        <v>9</v>
      </c>
      <c r="H50" s="222"/>
      <c r="I50" s="222"/>
      <c r="J50" s="222"/>
      <c r="L50" s="56" t="str">
        <f t="shared" si="0"/>
        <v>21TIENDONA</v>
      </c>
      <c r="M50" s="212">
        <v>21</v>
      </c>
      <c r="N50" s="211" t="s">
        <v>190</v>
      </c>
      <c r="O50" s="225" t="s">
        <v>62</v>
      </c>
      <c r="P50" s="222">
        <v>20.25</v>
      </c>
      <c r="Q50" s="222">
        <v>20</v>
      </c>
      <c r="R50" s="222">
        <v>21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17ZACATECOLUCA</v>
      </c>
      <c r="B51" s="213">
        <v>17</v>
      </c>
      <c r="C51" s="211" t="s">
        <v>180</v>
      </c>
      <c r="D51" s="225" t="s">
        <v>59</v>
      </c>
      <c r="E51" s="222">
        <v>9</v>
      </c>
      <c r="F51" s="222">
        <v>9</v>
      </c>
      <c r="G51" s="222">
        <v>9</v>
      </c>
      <c r="H51" s="222"/>
      <c r="I51" s="222"/>
      <c r="J51" s="222"/>
      <c r="L51" s="56" t="str">
        <f t="shared" si="0"/>
        <v>22TIENDONA</v>
      </c>
      <c r="M51" s="213">
        <v>22</v>
      </c>
      <c r="N51" s="211" t="s">
        <v>190</v>
      </c>
      <c r="O51" s="225" t="s">
        <v>264</v>
      </c>
      <c r="P51" s="222">
        <v>20.625</v>
      </c>
      <c r="Q51" s="222">
        <v>20</v>
      </c>
      <c r="R51" s="222">
        <v>22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17SAN FRANCISCO GOTERA</v>
      </c>
      <c r="B52" s="212">
        <v>17</v>
      </c>
      <c r="C52" s="211" t="s">
        <v>182</v>
      </c>
      <c r="D52" s="225" t="s">
        <v>59</v>
      </c>
      <c r="E52" s="222">
        <v>9.5</v>
      </c>
      <c r="F52" s="222">
        <v>9</v>
      </c>
      <c r="G52" s="222">
        <v>10</v>
      </c>
      <c r="H52" s="222"/>
      <c r="I52" s="222"/>
      <c r="J52" s="222"/>
      <c r="L52" s="56" t="str">
        <f t="shared" si="0"/>
        <v>22SANTA ROSA DE LIMA</v>
      </c>
      <c r="M52" s="212">
        <v>22</v>
      </c>
      <c r="N52" s="211" t="s">
        <v>198</v>
      </c>
      <c r="O52" s="225" t="s">
        <v>264</v>
      </c>
      <c r="P52" s="222">
        <v>25</v>
      </c>
      <c r="Q52" s="222">
        <v>25</v>
      </c>
      <c r="R52" s="222">
        <v>25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18TIENDONA</v>
      </c>
      <c r="B53" s="213">
        <v>18</v>
      </c>
      <c r="C53" s="211" t="s">
        <v>190</v>
      </c>
      <c r="D53" s="225" t="s">
        <v>60</v>
      </c>
      <c r="E53" s="222">
        <v>9.6666666666666661</v>
      </c>
      <c r="F53" s="222">
        <v>9</v>
      </c>
      <c r="G53" s="222">
        <v>10</v>
      </c>
      <c r="H53" s="222"/>
      <c r="I53" s="222"/>
      <c r="J53" s="222"/>
      <c r="L53" s="56" t="str">
        <f t="shared" si="0"/>
        <v>23TIENDONA</v>
      </c>
      <c r="M53" s="213">
        <v>23</v>
      </c>
      <c r="N53" s="211" t="s">
        <v>190</v>
      </c>
      <c r="O53" s="225" t="s">
        <v>64</v>
      </c>
      <c r="P53" s="222">
        <v>23</v>
      </c>
      <c r="Q53" s="222">
        <v>23</v>
      </c>
      <c r="R53" s="222">
        <v>23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18AHUACHAPAN</v>
      </c>
      <c r="B54" s="212">
        <v>18</v>
      </c>
      <c r="C54" s="211" t="s">
        <v>260</v>
      </c>
      <c r="D54" s="225" t="s">
        <v>60</v>
      </c>
      <c r="E54" s="222">
        <v>12</v>
      </c>
      <c r="F54" s="222">
        <v>12</v>
      </c>
      <c r="G54" s="222">
        <v>12</v>
      </c>
      <c r="H54" s="222"/>
      <c r="I54" s="222"/>
      <c r="J54" s="222"/>
      <c r="L54" s="56" t="str">
        <f t="shared" si="0"/>
        <v>23SONSONATE</v>
      </c>
      <c r="M54" s="212">
        <v>23</v>
      </c>
      <c r="N54" s="211" t="s">
        <v>175</v>
      </c>
      <c r="O54" s="225" t="s">
        <v>64</v>
      </c>
      <c r="P54" s="222">
        <v>25</v>
      </c>
      <c r="Q54" s="222">
        <v>25</v>
      </c>
      <c r="R54" s="222">
        <v>25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19TIENDONA</v>
      </c>
      <c r="B55" s="212">
        <v>19</v>
      </c>
      <c r="C55" s="211" t="s">
        <v>190</v>
      </c>
      <c r="D55" s="225" t="s">
        <v>137</v>
      </c>
      <c r="E55" s="222">
        <v>7.666666666666667</v>
      </c>
      <c r="F55" s="222">
        <v>7</v>
      </c>
      <c r="G55" s="222">
        <v>8</v>
      </c>
      <c r="H55" s="222"/>
      <c r="I55" s="222"/>
      <c r="J55" s="222"/>
      <c r="L55" s="56" t="str">
        <f t="shared" si="0"/>
        <v>24TIENDONA</v>
      </c>
      <c r="M55" s="213">
        <v>24</v>
      </c>
      <c r="N55" s="211" t="s">
        <v>190</v>
      </c>
      <c r="O55" s="225" t="s">
        <v>65</v>
      </c>
      <c r="P55" s="222">
        <v>29.2</v>
      </c>
      <c r="Q55" s="222">
        <v>28</v>
      </c>
      <c r="R55" s="222">
        <v>30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20TIENDONA</v>
      </c>
      <c r="B56" s="213">
        <v>20</v>
      </c>
      <c r="C56" s="211" t="s">
        <v>190</v>
      </c>
      <c r="D56" s="225" t="s">
        <v>61</v>
      </c>
      <c r="E56" s="222">
        <v>22</v>
      </c>
      <c r="F56" s="222">
        <v>22</v>
      </c>
      <c r="G56" s="222">
        <v>22</v>
      </c>
      <c r="H56" s="222"/>
      <c r="I56" s="222"/>
      <c r="J56" s="222"/>
      <c r="L56" s="56" t="str">
        <f t="shared" si="0"/>
        <v>24SONSONATE</v>
      </c>
      <c r="M56" s="213">
        <v>24</v>
      </c>
      <c r="N56" s="211" t="s">
        <v>175</v>
      </c>
      <c r="O56" s="225" t="s">
        <v>65</v>
      </c>
      <c r="P56" s="222">
        <v>35</v>
      </c>
      <c r="Q56" s="222">
        <v>35</v>
      </c>
      <c r="R56" s="222">
        <v>35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20ZACATECOLUCA</v>
      </c>
      <c r="B57" s="213">
        <v>20</v>
      </c>
      <c r="C57" s="211" t="s">
        <v>180</v>
      </c>
      <c r="D57" s="225" t="s">
        <v>61</v>
      </c>
      <c r="E57" s="222">
        <v>23</v>
      </c>
      <c r="F57" s="222">
        <v>23</v>
      </c>
      <c r="G57" s="222">
        <v>23</v>
      </c>
      <c r="H57" s="222"/>
      <c r="I57" s="222"/>
      <c r="J57" s="222"/>
      <c r="L57" s="56" t="str">
        <f t="shared" si="0"/>
        <v>24SANTA ROSA DE LIMA</v>
      </c>
      <c r="M57" s="212">
        <v>24</v>
      </c>
      <c r="N57" s="211" t="s">
        <v>198</v>
      </c>
      <c r="O57" s="225" t="s">
        <v>65</v>
      </c>
      <c r="P57" s="222">
        <v>30</v>
      </c>
      <c r="Q57" s="222">
        <v>30</v>
      </c>
      <c r="R57" s="222">
        <v>30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20AHUACHAPAN</v>
      </c>
      <c r="B58" s="213">
        <v>20</v>
      </c>
      <c r="C58" s="211" t="s">
        <v>260</v>
      </c>
      <c r="D58" s="225" t="s">
        <v>61</v>
      </c>
      <c r="E58" s="222">
        <v>25</v>
      </c>
      <c r="F58" s="222">
        <v>25</v>
      </c>
      <c r="G58" s="222">
        <v>25</v>
      </c>
      <c r="H58" s="222"/>
      <c r="I58" s="222"/>
      <c r="J58" s="222"/>
      <c r="L58" s="56" t="str">
        <f t="shared" si="0"/>
        <v>25TIENDONA</v>
      </c>
      <c r="M58" s="213">
        <v>25</v>
      </c>
      <c r="N58" s="211" t="s">
        <v>190</v>
      </c>
      <c r="O58" s="225" t="s">
        <v>66</v>
      </c>
      <c r="P58" s="222">
        <v>23.166666666666668</v>
      </c>
      <c r="Q58" s="222">
        <v>14</v>
      </c>
      <c r="R58" s="222">
        <v>25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20SAN FRANCISCO GOTERA</v>
      </c>
      <c r="B59" s="212">
        <v>20</v>
      </c>
      <c r="C59" s="211" t="s">
        <v>182</v>
      </c>
      <c r="D59" s="225" t="s">
        <v>61</v>
      </c>
      <c r="E59" s="222">
        <v>26</v>
      </c>
      <c r="F59" s="222">
        <v>26</v>
      </c>
      <c r="G59" s="222">
        <v>26</v>
      </c>
      <c r="H59" s="222"/>
      <c r="I59" s="222"/>
      <c r="J59" s="222"/>
      <c r="L59" s="56" t="str">
        <f t="shared" si="0"/>
        <v>25SONSONATE</v>
      </c>
      <c r="M59" s="213">
        <v>25</v>
      </c>
      <c r="N59" s="211" t="s">
        <v>175</v>
      </c>
      <c r="O59" s="225" t="s">
        <v>66</v>
      </c>
      <c r="P59" s="222">
        <v>22.5</v>
      </c>
      <c r="Q59" s="222">
        <v>22</v>
      </c>
      <c r="R59" s="222">
        <v>23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21TIENDONA</v>
      </c>
      <c r="B60" s="212">
        <v>21</v>
      </c>
      <c r="C60" s="211" t="s">
        <v>190</v>
      </c>
      <c r="D60" s="225" t="s">
        <v>62</v>
      </c>
      <c r="E60" s="222">
        <v>20.25</v>
      </c>
      <c r="F60" s="222">
        <v>20</v>
      </c>
      <c r="G60" s="222">
        <v>21</v>
      </c>
      <c r="H60" s="222"/>
      <c r="I60" s="222"/>
      <c r="J60" s="222"/>
      <c r="L60" s="56" t="str">
        <f t="shared" si="0"/>
        <v>25SANTA ROSA DE LIMA</v>
      </c>
      <c r="M60" s="212">
        <v>25</v>
      </c>
      <c r="N60" s="211" t="s">
        <v>198</v>
      </c>
      <c r="O60" s="225" t="s">
        <v>66</v>
      </c>
      <c r="P60" s="222">
        <v>25.5</v>
      </c>
      <c r="Q60" s="222">
        <v>25</v>
      </c>
      <c r="R60" s="222">
        <v>26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22TIENDONA</v>
      </c>
      <c r="B61" s="213">
        <v>22</v>
      </c>
      <c r="C61" s="211" t="s">
        <v>190</v>
      </c>
      <c r="D61" s="225" t="s">
        <v>264</v>
      </c>
      <c r="E61" s="222">
        <v>20.625</v>
      </c>
      <c r="F61" s="222">
        <v>20</v>
      </c>
      <c r="G61" s="222">
        <v>22</v>
      </c>
      <c r="H61" s="222"/>
      <c r="I61" s="222"/>
      <c r="J61" s="222"/>
      <c r="L61" s="56" t="str">
        <f t="shared" si="0"/>
        <v>26TIENDONA</v>
      </c>
      <c r="M61" s="213">
        <v>26</v>
      </c>
      <c r="N61" s="211" t="s">
        <v>190</v>
      </c>
      <c r="O61" s="225" t="s">
        <v>67</v>
      </c>
      <c r="P61" s="222">
        <v>14.5</v>
      </c>
      <c r="Q61" s="222">
        <v>14</v>
      </c>
      <c r="R61" s="222">
        <v>15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22ZACATECOLUCA</v>
      </c>
      <c r="B62" s="213">
        <v>22</v>
      </c>
      <c r="C62" s="211" t="s">
        <v>180</v>
      </c>
      <c r="D62" s="225" t="s">
        <v>264</v>
      </c>
      <c r="E62" s="222">
        <v>23</v>
      </c>
      <c r="F62" s="222">
        <v>23</v>
      </c>
      <c r="G62" s="222">
        <v>23</v>
      </c>
      <c r="H62" s="222"/>
      <c r="I62" s="222"/>
      <c r="J62" s="222"/>
      <c r="L62" s="56" t="str">
        <f t="shared" si="0"/>
        <v>26SONSONATE</v>
      </c>
      <c r="M62" s="213">
        <v>26</v>
      </c>
      <c r="N62" s="211" t="s">
        <v>175</v>
      </c>
      <c r="O62" s="225" t="s">
        <v>67</v>
      </c>
      <c r="P62" s="222">
        <v>13.5</v>
      </c>
      <c r="Q62" s="222">
        <v>13</v>
      </c>
      <c r="R62" s="222">
        <v>14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22AHUACHAPAN</v>
      </c>
      <c r="B63" s="213">
        <v>22</v>
      </c>
      <c r="C63" s="211" t="s">
        <v>260</v>
      </c>
      <c r="D63" s="225" t="s">
        <v>264</v>
      </c>
      <c r="E63" s="222">
        <v>28</v>
      </c>
      <c r="F63" s="222">
        <v>28</v>
      </c>
      <c r="G63" s="222">
        <v>28</v>
      </c>
      <c r="H63" s="222"/>
      <c r="I63" s="222"/>
      <c r="J63" s="222"/>
      <c r="L63" s="56" t="str">
        <f t="shared" si="0"/>
        <v>26SANTA ROSA DE LIMA</v>
      </c>
      <c r="M63" s="212">
        <v>26</v>
      </c>
      <c r="N63" s="211" t="s">
        <v>198</v>
      </c>
      <c r="O63" s="225" t="s">
        <v>67</v>
      </c>
      <c r="P63" s="222">
        <v>15.5</v>
      </c>
      <c r="Q63" s="222">
        <v>15</v>
      </c>
      <c r="R63" s="222">
        <v>16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22SAN FRANCISCO GOTERA</v>
      </c>
      <c r="B64" s="212">
        <v>22</v>
      </c>
      <c r="C64" s="211" t="s">
        <v>182</v>
      </c>
      <c r="D64" s="225" t="s">
        <v>264</v>
      </c>
      <c r="E64" s="222">
        <v>25.5</v>
      </c>
      <c r="F64" s="222">
        <v>25</v>
      </c>
      <c r="G64" s="222">
        <v>26</v>
      </c>
      <c r="H64" s="222"/>
      <c r="I64" s="222"/>
      <c r="J64" s="222"/>
      <c r="L64" s="56" t="str">
        <f t="shared" si="0"/>
        <v>27TIENDONA</v>
      </c>
      <c r="M64" s="213">
        <v>27</v>
      </c>
      <c r="N64" s="211" t="s">
        <v>190</v>
      </c>
      <c r="O64" s="225" t="s">
        <v>68</v>
      </c>
      <c r="P64" s="222">
        <v>12.25</v>
      </c>
      <c r="Q64" s="222">
        <v>12</v>
      </c>
      <c r="R64" s="222">
        <v>13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23TIENDONA</v>
      </c>
      <c r="B65" s="212">
        <v>23</v>
      </c>
      <c r="C65" s="211" t="s">
        <v>190</v>
      </c>
      <c r="D65" s="225" t="s">
        <v>64</v>
      </c>
      <c r="E65" s="222">
        <v>26</v>
      </c>
      <c r="F65" s="222">
        <v>26</v>
      </c>
      <c r="G65" s="222">
        <v>26</v>
      </c>
      <c r="H65" s="222"/>
      <c r="I65" s="222"/>
      <c r="J65" s="222"/>
      <c r="L65" s="56" t="str">
        <f t="shared" si="0"/>
        <v>27SONSONATE</v>
      </c>
      <c r="M65" s="213">
        <v>27</v>
      </c>
      <c r="N65" s="211" t="s">
        <v>175</v>
      </c>
      <c r="O65" s="225" t="s">
        <v>68</v>
      </c>
      <c r="P65" s="222">
        <v>10</v>
      </c>
      <c r="Q65" s="222">
        <v>10</v>
      </c>
      <c r="R65" s="222">
        <v>10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24TIENDONA</v>
      </c>
      <c r="B66" s="213">
        <v>24</v>
      </c>
      <c r="C66" s="211" t="s">
        <v>190</v>
      </c>
      <c r="D66" s="225" t="s">
        <v>65</v>
      </c>
      <c r="E66" s="222">
        <v>30.8</v>
      </c>
      <c r="F66" s="222">
        <v>30</v>
      </c>
      <c r="G66" s="222">
        <v>32</v>
      </c>
      <c r="H66" s="222"/>
      <c r="I66" s="222"/>
      <c r="J66" s="222"/>
      <c r="L66" s="56" t="str">
        <f t="shared" si="0"/>
        <v>27SANTA ROSA DE LIMA</v>
      </c>
      <c r="M66" s="212">
        <v>27</v>
      </c>
      <c r="N66" s="211" t="s">
        <v>198</v>
      </c>
      <c r="O66" s="225" t="s">
        <v>68</v>
      </c>
      <c r="P66" s="222">
        <v>13.5</v>
      </c>
      <c r="Q66" s="222">
        <v>13</v>
      </c>
      <c r="R66" s="222">
        <v>14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24AHUACHAPAN</v>
      </c>
      <c r="B67" s="213">
        <v>24</v>
      </c>
      <c r="C67" s="211" t="s">
        <v>260</v>
      </c>
      <c r="D67" s="225" t="s">
        <v>65</v>
      </c>
      <c r="E67" s="222">
        <v>35</v>
      </c>
      <c r="F67" s="222">
        <v>35</v>
      </c>
      <c r="G67" s="222">
        <v>35</v>
      </c>
      <c r="H67" s="222"/>
      <c r="I67" s="222"/>
      <c r="J67" s="222"/>
      <c r="L67" s="56" t="str">
        <f t="shared" si="0"/>
        <v>28TIENDONA</v>
      </c>
      <c r="M67" s="212">
        <v>28</v>
      </c>
      <c r="N67" s="211" t="s">
        <v>190</v>
      </c>
      <c r="O67" s="225" t="s">
        <v>69</v>
      </c>
      <c r="P67" s="222">
        <v>25.5</v>
      </c>
      <c r="Q67" s="222">
        <v>25</v>
      </c>
      <c r="R67" s="222">
        <v>26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24SAN FRANCISCO GOTERA</v>
      </c>
      <c r="B68" s="212">
        <v>24</v>
      </c>
      <c r="C68" s="211" t="s">
        <v>182</v>
      </c>
      <c r="D68" s="225" t="s">
        <v>65</v>
      </c>
      <c r="E68" s="222">
        <v>35</v>
      </c>
      <c r="F68" s="222">
        <v>35</v>
      </c>
      <c r="G68" s="222">
        <v>35</v>
      </c>
      <c r="H68" s="222"/>
      <c r="I68" s="222"/>
      <c r="J68" s="222"/>
      <c r="L68" s="56" t="str">
        <f t="shared" si="0"/>
        <v>29TIENDONA</v>
      </c>
      <c r="M68" s="212">
        <v>29</v>
      </c>
      <c r="N68" s="211" t="s">
        <v>190</v>
      </c>
      <c r="O68" s="225" t="s">
        <v>70</v>
      </c>
      <c r="P68" s="222">
        <v>16</v>
      </c>
      <c r="Q68" s="222">
        <v>16</v>
      </c>
      <c r="R68" s="222">
        <v>16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25TIENDONA</v>
      </c>
      <c r="B69" s="213">
        <v>25</v>
      </c>
      <c r="C69" s="211" t="s">
        <v>190</v>
      </c>
      <c r="D69" s="225" t="s">
        <v>66</v>
      </c>
      <c r="E69" s="222">
        <v>28</v>
      </c>
      <c r="F69" s="222">
        <v>28</v>
      </c>
      <c r="G69" s="222">
        <v>28</v>
      </c>
      <c r="H69" s="222"/>
      <c r="I69" s="222"/>
      <c r="J69" s="222"/>
      <c r="L69" s="56" t="str">
        <f t="shared" si="0"/>
        <v>30TIENDONA</v>
      </c>
      <c r="M69" s="212">
        <v>30</v>
      </c>
      <c r="N69" s="211" t="s">
        <v>190</v>
      </c>
      <c r="O69" s="225" t="s">
        <v>70</v>
      </c>
      <c r="P69" s="222">
        <v>45</v>
      </c>
      <c r="Q69" s="222">
        <v>45</v>
      </c>
      <c r="R69" s="222">
        <v>45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25ZACATECOLUCA</v>
      </c>
      <c r="B70" s="213">
        <v>25</v>
      </c>
      <c r="C70" s="211" t="s">
        <v>180</v>
      </c>
      <c r="D70" s="225" t="s">
        <v>66</v>
      </c>
      <c r="E70" s="222">
        <v>20</v>
      </c>
      <c r="F70" s="222">
        <v>20</v>
      </c>
      <c r="G70" s="222">
        <v>20</v>
      </c>
      <c r="H70" s="222"/>
      <c r="I70" s="222"/>
      <c r="J70" s="222"/>
      <c r="L70" s="56" t="str">
        <f t="shared" si="0"/>
        <v>31TIENDONA</v>
      </c>
      <c r="M70" s="213">
        <v>31</v>
      </c>
      <c r="N70" s="211" t="s">
        <v>190</v>
      </c>
      <c r="O70" s="225" t="s">
        <v>71</v>
      </c>
      <c r="P70" s="222">
        <v>14</v>
      </c>
      <c r="Q70" s="222">
        <v>14</v>
      </c>
      <c r="R70" s="222">
        <v>14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25AHUACHAPAN</v>
      </c>
      <c r="B71" s="213">
        <v>25</v>
      </c>
      <c r="C71" s="211" t="s">
        <v>260</v>
      </c>
      <c r="D71" s="225" t="s">
        <v>66</v>
      </c>
      <c r="E71" s="222">
        <v>22.5</v>
      </c>
      <c r="F71" s="222">
        <v>22</v>
      </c>
      <c r="G71" s="222">
        <v>23</v>
      </c>
      <c r="H71" s="222"/>
      <c r="I71" s="222"/>
      <c r="J71" s="222"/>
      <c r="L71" s="56" t="str">
        <f t="shared" ref="L71:L134" si="6">+M71&amp;N71</f>
        <v>31SANTA ROSA DE LIMA</v>
      </c>
      <c r="M71" s="212">
        <v>31</v>
      </c>
      <c r="N71" s="211" t="s">
        <v>198</v>
      </c>
      <c r="O71" s="225" t="s">
        <v>71</v>
      </c>
      <c r="P71" s="222">
        <v>13</v>
      </c>
      <c r="Q71" s="222">
        <v>13</v>
      </c>
      <c r="R71" s="222">
        <v>13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25SAN FRANCISCO GOTERA</v>
      </c>
      <c r="B72" s="212">
        <v>25</v>
      </c>
      <c r="C72" s="211" t="s">
        <v>182</v>
      </c>
      <c r="D72" s="225" t="s">
        <v>66</v>
      </c>
      <c r="E72" s="222">
        <v>26</v>
      </c>
      <c r="F72" s="222">
        <v>25</v>
      </c>
      <c r="G72" s="222">
        <v>27</v>
      </c>
      <c r="H72" s="222"/>
      <c r="I72" s="222"/>
      <c r="J72" s="222"/>
      <c r="L72" s="56" t="str">
        <f t="shared" si="6"/>
        <v>32TIENDONA</v>
      </c>
      <c r="M72" s="212">
        <v>32</v>
      </c>
      <c r="N72" s="211" t="s">
        <v>190</v>
      </c>
      <c r="O72" s="225" t="s">
        <v>72</v>
      </c>
      <c r="P72" s="222">
        <v>12</v>
      </c>
      <c r="Q72" s="222">
        <v>12</v>
      </c>
      <c r="R72" s="222">
        <v>12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26TIENDONA</v>
      </c>
      <c r="B73" s="213">
        <v>26</v>
      </c>
      <c r="C73" s="211" t="s">
        <v>190</v>
      </c>
      <c r="D73" s="225" t="s">
        <v>67</v>
      </c>
      <c r="E73" s="222">
        <v>14.166666666666666</v>
      </c>
      <c r="F73" s="222">
        <v>14</v>
      </c>
      <c r="G73" s="222">
        <v>15</v>
      </c>
      <c r="H73" s="222"/>
      <c r="I73" s="222"/>
      <c r="J73" s="222"/>
      <c r="L73" s="56" t="str">
        <f t="shared" si="6"/>
        <v>33TIENDONA</v>
      </c>
      <c r="M73" s="213">
        <v>33</v>
      </c>
      <c r="N73" s="211" t="s">
        <v>190</v>
      </c>
      <c r="O73" s="225" t="s">
        <v>73</v>
      </c>
      <c r="P73" s="222">
        <v>22</v>
      </c>
      <c r="Q73" s="222">
        <v>22</v>
      </c>
      <c r="R73" s="222">
        <v>22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26AHUACHAPAN</v>
      </c>
      <c r="B74" s="213">
        <v>26</v>
      </c>
      <c r="C74" s="211" t="s">
        <v>260</v>
      </c>
      <c r="D74" s="225" t="s">
        <v>67</v>
      </c>
      <c r="E74" s="222">
        <v>13</v>
      </c>
      <c r="F74" s="222">
        <v>13</v>
      </c>
      <c r="G74" s="222">
        <v>13</v>
      </c>
      <c r="H74" s="222"/>
      <c r="I74" s="222"/>
      <c r="J74" s="222"/>
      <c r="L74" s="56" t="str">
        <f t="shared" si="6"/>
        <v>33SONSONATE</v>
      </c>
      <c r="M74" s="213">
        <v>33</v>
      </c>
      <c r="N74" s="211" t="s">
        <v>175</v>
      </c>
      <c r="O74" s="225" t="s">
        <v>73</v>
      </c>
      <c r="P74" s="222">
        <v>24</v>
      </c>
      <c r="Q74" s="222">
        <v>24</v>
      </c>
      <c r="R74" s="222">
        <v>24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26SAN FRANCISCO GOTERA</v>
      </c>
      <c r="B75" s="212">
        <v>26</v>
      </c>
      <c r="C75" s="211" t="s">
        <v>182</v>
      </c>
      <c r="D75" s="225" t="s">
        <v>67</v>
      </c>
      <c r="E75" s="222">
        <v>13.5</v>
      </c>
      <c r="F75" s="222">
        <v>13</v>
      </c>
      <c r="G75" s="222">
        <v>14</v>
      </c>
      <c r="H75" s="222"/>
      <c r="I75" s="222"/>
      <c r="J75" s="222"/>
      <c r="L75" s="56" t="str">
        <f t="shared" si="6"/>
        <v>33SANTA ROSA DE LIMA</v>
      </c>
      <c r="M75" s="212">
        <v>33</v>
      </c>
      <c r="N75" s="211" t="s">
        <v>198</v>
      </c>
      <c r="O75" s="225" t="s">
        <v>73</v>
      </c>
      <c r="P75" s="222">
        <v>25</v>
      </c>
      <c r="Q75" s="222">
        <v>24</v>
      </c>
      <c r="R75" s="222">
        <v>26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27TIENDONA</v>
      </c>
      <c r="B76" s="213">
        <v>27</v>
      </c>
      <c r="C76" s="211" t="s">
        <v>190</v>
      </c>
      <c r="D76" s="225" t="s">
        <v>68</v>
      </c>
      <c r="E76" s="222">
        <v>12</v>
      </c>
      <c r="F76" s="222">
        <v>12</v>
      </c>
      <c r="G76" s="222">
        <v>12</v>
      </c>
      <c r="H76" s="222"/>
      <c r="I76" s="222"/>
      <c r="J76" s="222"/>
      <c r="L76" s="56" t="str">
        <f t="shared" si="6"/>
        <v>34TIENDONA</v>
      </c>
      <c r="M76" s="213">
        <v>34</v>
      </c>
      <c r="N76" s="211" t="s">
        <v>190</v>
      </c>
      <c r="O76" s="225" t="s">
        <v>74</v>
      </c>
      <c r="P76" s="222">
        <v>9.125</v>
      </c>
      <c r="Q76" s="222">
        <v>9</v>
      </c>
      <c r="R76" s="222">
        <v>10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27ZACATECOLUCA</v>
      </c>
      <c r="B77" s="213">
        <v>27</v>
      </c>
      <c r="C77" s="211" t="s">
        <v>180</v>
      </c>
      <c r="D77" s="225" t="s">
        <v>68</v>
      </c>
      <c r="E77" s="222">
        <v>10</v>
      </c>
      <c r="F77" s="222">
        <v>10</v>
      </c>
      <c r="G77" s="222">
        <v>10</v>
      </c>
      <c r="H77" s="222"/>
      <c r="I77" s="222"/>
      <c r="J77" s="222"/>
      <c r="L77" s="56" t="str">
        <f t="shared" si="6"/>
        <v>34SONSONATE</v>
      </c>
      <c r="M77" s="213">
        <v>34</v>
      </c>
      <c r="N77" s="211" t="s">
        <v>175</v>
      </c>
      <c r="O77" s="225" t="s">
        <v>74</v>
      </c>
      <c r="P77" s="222">
        <v>9</v>
      </c>
      <c r="Q77" s="222">
        <v>9</v>
      </c>
      <c r="R77" s="222">
        <v>9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27AHUACHAPAN</v>
      </c>
      <c r="B78" s="213">
        <v>27</v>
      </c>
      <c r="C78" s="211" t="s">
        <v>260</v>
      </c>
      <c r="D78" s="225" t="s">
        <v>68</v>
      </c>
      <c r="E78" s="222">
        <v>12</v>
      </c>
      <c r="F78" s="222">
        <v>12</v>
      </c>
      <c r="G78" s="222">
        <v>12</v>
      </c>
      <c r="H78" s="222"/>
      <c r="I78" s="222"/>
      <c r="J78" s="222"/>
      <c r="L78" s="56" t="str">
        <f t="shared" si="6"/>
        <v>34SANTA ROSA DE LIMA</v>
      </c>
      <c r="M78" s="212">
        <v>34</v>
      </c>
      <c r="N78" s="211" t="s">
        <v>198</v>
      </c>
      <c r="O78" s="225" t="s">
        <v>74</v>
      </c>
      <c r="P78" s="222">
        <v>12</v>
      </c>
      <c r="Q78" s="222">
        <v>12</v>
      </c>
      <c r="R78" s="222">
        <v>12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27SAN FRANCISCO GOTERA</v>
      </c>
      <c r="B79" s="212">
        <v>27</v>
      </c>
      <c r="C79" s="211" t="s">
        <v>182</v>
      </c>
      <c r="D79" s="225" t="s">
        <v>68</v>
      </c>
      <c r="E79" s="222">
        <v>11</v>
      </c>
      <c r="F79" s="222">
        <v>11</v>
      </c>
      <c r="G79" s="222">
        <v>11</v>
      </c>
      <c r="H79" s="222"/>
      <c r="I79" s="222"/>
      <c r="J79" s="222"/>
      <c r="L79" s="56" t="str">
        <f t="shared" si="6"/>
        <v>36TIENDONA</v>
      </c>
      <c r="M79" s="212">
        <v>36</v>
      </c>
      <c r="N79" s="211" t="s">
        <v>190</v>
      </c>
      <c r="O79" s="225" t="s">
        <v>138</v>
      </c>
      <c r="P79" s="222">
        <v>37.5</v>
      </c>
      <c r="Q79" s="222">
        <v>37.5</v>
      </c>
      <c r="R79" s="222">
        <v>37.5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28TIENDONA</v>
      </c>
      <c r="B80" s="212">
        <v>28</v>
      </c>
      <c r="C80" s="211" t="s">
        <v>190</v>
      </c>
      <c r="D80" s="225" t="s">
        <v>69</v>
      </c>
      <c r="E80" s="222">
        <v>25</v>
      </c>
      <c r="F80" s="222">
        <v>25</v>
      </c>
      <c r="G80" s="222">
        <v>25</v>
      </c>
      <c r="H80" s="222"/>
      <c r="I80" s="222"/>
      <c r="J80" s="222"/>
      <c r="L80" s="56" t="str">
        <f t="shared" si="6"/>
        <v>37TIENDONA</v>
      </c>
      <c r="M80" s="213">
        <v>37</v>
      </c>
      <c r="N80" s="211" t="s">
        <v>190</v>
      </c>
      <c r="O80" s="225" t="s">
        <v>75</v>
      </c>
      <c r="P80" s="222">
        <v>100</v>
      </c>
      <c r="Q80" s="222">
        <v>100</v>
      </c>
      <c r="R80" s="222">
        <v>100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29TIENDONA</v>
      </c>
      <c r="B81" s="213">
        <v>29</v>
      </c>
      <c r="C81" s="211" t="s">
        <v>190</v>
      </c>
      <c r="D81" s="225" t="s">
        <v>70</v>
      </c>
      <c r="E81" s="222">
        <v>16</v>
      </c>
      <c r="F81" s="222">
        <v>16</v>
      </c>
      <c r="G81" s="222">
        <v>16</v>
      </c>
      <c r="H81" s="222"/>
      <c r="I81" s="222"/>
      <c r="J81" s="222"/>
      <c r="L81" s="56" t="str">
        <f t="shared" si="6"/>
        <v>37SANTA ROSA DE LIMA</v>
      </c>
      <c r="M81" s="212">
        <v>37</v>
      </c>
      <c r="N81" s="211" t="s">
        <v>198</v>
      </c>
      <c r="O81" s="225" t="s">
        <v>75</v>
      </c>
      <c r="P81" s="222">
        <v>150</v>
      </c>
      <c r="Q81" s="222">
        <v>150</v>
      </c>
      <c r="R81" s="222">
        <v>150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29ZACATECOLUCA</v>
      </c>
      <c r="B82" s="212">
        <v>29</v>
      </c>
      <c r="C82" s="211" t="s">
        <v>180</v>
      </c>
      <c r="D82" s="225" t="s">
        <v>70</v>
      </c>
      <c r="E82" s="222">
        <v>12</v>
      </c>
      <c r="F82" s="222">
        <v>12</v>
      </c>
      <c r="G82" s="222">
        <v>12</v>
      </c>
      <c r="H82" s="222"/>
      <c r="I82" s="222"/>
      <c r="J82" s="222"/>
      <c r="L82" s="56" t="str">
        <f t="shared" si="6"/>
        <v>38TIENDONA</v>
      </c>
      <c r="M82" s="213">
        <v>38</v>
      </c>
      <c r="N82" s="211" t="s">
        <v>190</v>
      </c>
      <c r="O82" s="225" t="s">
        <v>76</v>
      </c>
      <c r="P82" s="222">
        <v>75</v>
      </c>
      <c r="Q82" s="222">
        <v>75</v>
      </c>
      <c r="R82" s="222">
        <v>75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30TIENDONA</v>
      </c>
      <c r="B83" s="212">
        <v>30</v>
      </c>
      <c r="C83" s="211" t="s">
        <v>190</v>
      </c>
      <c r="D83" s="225" t="s">
        <v>70</v>
      </c>
      <c r="E83" s="222">
        <v>45</v>
      </c>
      <c r="F83" s="222">
        <v>45</v>
      </c>
      <c r="G83" s="222">
        <v>45</v>
      </c>
      <c r="H83" s="222"/>
      <c r="I83" s="222"/>
      <c r="J83" s="222"/>
      <c r="L83" s="56" t="str">
        <f t="shared" si="6"/>
        <v>38SANTA ROSA DE LIMA</v>
      </c>
      <c r="M83" s="212">
        <v>38</v>
      </c>
      <c r="N83" s="211" t="s">
        <v>198</v>
      </c>
      <c r="O83" s="225" t="s">
        <v>76</v>
      </c>
      <c r="P83" s="222">
        <v>112.5</v>
      </c>
      <c r="Q83" s="222">
        <v>100</v>
      </c>
      <c r="R83" s="222">
        <v>125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31TIENDONA</v>
      </c>
      <c r="B84" s="213">
        <v>31</v>
      </c>
      <c r="C84" s="211" t="s">
        <v>190</v>
      </c>
      <c r="D84" s="225" t="s">
        <v>71</v>
      </c>
      <c r="E84" s="222">
        <v>13.333333333333334</v>
      </c>
      <c r="F84" s="222">
        <v>13</v>
      </c>
      <c r="G84" s="222">
        <v>14</v>
      </c>
      <c r="H84" s="222"/>
      <c r="I84" s="222"/>
      <c r="J84" s="222"/>
      <c r="L84" s="56" t="str">
        <f t="shared" si="6"/>
        <v>39TIENDONA</v>
      </c>
      <c r="M84" s="213">
        <v>39</v>
      </c>
      <c r="N84" s="211" t="s">
        <v>190</v>
      </c>
      <c r="O84" s="225" t="s">
        <v>77</v>
      </c>
      <c r="P84" s="222">
        <v>29.333333333333332</v>
      </c>
      <c r="Q84" s="222">
        <v>29</v>
      </c>
      <c r="R84" s="222">
        <v>30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31ZACATECOLUCA</v>
      </c>
      <c r="B85" s="213">
        <v>31</v>
      </c>
      <c r="C85" s="211" t="s">
        <v>180</v>
      </c>
      <c r="D85" s="225" t="s">
        <v>71</v>
      </c>
      <c r="E85" s="222">
        <v>12</v>
      </c>
      <c r="F85" s="222">
        <v>12</v>
      </c>
      <c r="G85" s="222">
        <v>12</v>
      </c>
      <c r="H85" s="222"/>
      <c r="I85" s="222"/>
      <c r="J85" s="222"/>
      <c r="L85" s="56" t="str">
        <f t="shared" si="6"/>
        <v>39SANTA ROSA DE LIMA</v>
      </c>
      <c r="M85" s="212">
        <v>39</v>
      </c>
      <c r="N85" s="211" t="s">
        <v>198</v>
      </c>
      <c r="O85" s="225" t="s">
        <v>77</v>
      </c>
      <c r="P85" s="222">
        <v>32</v>
      </c>
      <c r="Q85" s="222">
        <v>32</v>
      </c>
      <c r="R85" s="222">
        <v>32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31SAN FRANCISCO GOTERA</v>
      </c>
      <c r="B86" s="212">
        <v>31</v>
      </c>
      <c r="C86" s="211" t="s">
        <v>182</v>
      </c>
      <c r="D86" s="225" t="s">
        <v>71</v>
      </c>
      <c r="E86" s="222">
        <v>10</v>
      </c>
      <c r="F86" s="222">
        <v>10</v>
      </c>
      <c r="G86" s="222">
        <v>10</v>
      </c>
      <c r="H86" s="222"/>
      <c r="I86" s="222"/>
      <c r="J86" s="222"/>
      <c r="L86" s="56" t="str">
        <f t="shared" si="6"/>
        <v>40TIENDONA</v>
      </c>
      <c r="M86" s="213">
        <v>40</v>
      </c>
      <c r="N86" s="211" t="s">
        <v>190</v>
      </c>
      <c r="O86" s="225" t="s">
        <v>78</v>
      </c>
      <c r="P86" s="222">
        <v>44</v>
      </c>
      <c r="Q86" s="222">
        <v>44</v>
      </c>
      <c r="R86" s="222">
        <v>44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32TIENDONA</v>
      </c>
      <c r="B87" s="212">
        <v>32</v>
      </c>
      <c r="C87" s="211" t="s">
        <v>190</v>
      </c>
      <c r="D87" s="225" t="s">
        <v>72</v>
      </c>
      <c r="E87" s="222">
        <v>11.333333333333334</v>
      </c>
      <c r="F87" s="222">
        <v>11</v>
      </c>
      <c r="G87" s="222">
        <v>12</v>
      </c>
      <c r="H87" s="222"/>
      <c r="I87" s="222"/>
      <c r="J87" s="222"/>
      <c r="L87" s="56" t="str">
        <f t="shared" si="6"/>
        <v>40SONSONATE</v>
      </c>
      <c r="M87" s="213">
        <v>40</v>
      </c>
      <c r="N87" s="211" t="s">
        <v>175</v>
      </c>
      <c r="O87" s="225" t="s">
        <v>78</v>
      </c>
      <c r="P87" s="222">
        <v>39</v>
      </c>
      <c r="Q87" s="222">
        <v>38</v>
      </c>
      <c r="R87" s="222">
        <v>40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33TIENDONA</v>
      </c>
      <c r="B88" s="213">
        <v>33</v>
      </c>
      <c r="C88" s="211" t="s">
        <v>190</v>
      </c>
      <c r="D88" s="225" t="s">
        <v>73</v>
      </c>
      <c r="E88" s="222">
        <v>22</v>
      </c>
      <c r="F88" s="222">
        <v>22</v>
      </c>
      <c r="G88" s="222">
        <v>22</v>
      </c>
      <c r="H88" s="222"/>
      <c r="I88" s="222"/>
      <c r="J88" s="222"/>
      <c r="L88" s="56" t="str">
        <f t="shared" si="6"/>
        <v>40SANTA ROSA DE LIMA</v>
      </c>
      <c r="M88" s="212">
        <v>40</v>
      </c>
      <c r="N88" s="211" t="s">
        <v>198</v>
      </c>
      <c r="O88" s="225" t="s">
        <v>78</v>
      </c>
      <c r="P88" s="222">
        <v>45.5</v>
      </c>
      <c r="Q88" s="222">
        <v>45</v>
      </c>
      <c r="R88" s="222">
        <v>46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33AHUACHAPAN</v>
      </c>
      <c r="B89" s="213">
        <v>33</v>
      </c>
      <c r="C89" s="211" t="s">
        <v>260</v>
      </c>
      <c r="D89" s="225" t="s">
        <v>73</v>
      </c>
      <c r="E89" s="222">
        <v>24</v>
      </c>
      <c r="F89" s="222">
        <v>24</v>
      </c>
      <c r="G89" s="222">
        <v>24</v>
      </c>
      <c r="H89" s="222"/>
      <c r="I89" s="222"/>
      <c r="J89" s="222"/>
      <c r="L89" s="56" t="str">
        <f t="shared" si="6"/>
        <v>41TIENDONA</v>
      </c>
      <c r="M89" s="212">
        <v>41</v>
      </c>
      <c r="N89" s="211" t="s">
        <v>190</v>
      </c>
      <c r="O89" s="225" t="s">
        <v>79</v>
      </c>
      <c r="P89" s="222">
        <v>41.777777777777779</v>
      </c>
      <c r="Q89" s="222">
        <v>40</v>
      </c>
      <c r="R89" s="222">
        <v>42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33SAN FRANCISCO GOTERA</v>
      </c>
      <c r="B90" s="212">
        <v>33</v>
      </c>
      <c r="C90" s="211" t="s">
        <v>182</v>
      </c>
      <c r="D90" s="225" t="s">
        <v>73</v>
      </c>
      <c r="E90" s="222">
        <v>25</v>
      </c>
      <c r="F90" s="222">
        <v>25</v>
      </c>
      <c r="G90" s="222">
        <v>25</v>
      </c>
      <c r="H90" s="222"/>
      <c r="I90" s="222"/>
      <c r="J90" s="222"/>
      <c r="L90" s="56" t="str">
        <f t="shared" si="6"/>
        <v>42TIENDONA</v>
      </c>
      <c r="M90" s="213">
        <v>42</v>
      </c>
      <c r="N90" s="211" t="s">
        <v>190</v>
      </c>
      <c r="O90" s="225" t="s">
        <v>80</v>
      </c>
      <c r="P90" s="222">
        <v>20</v>
      </c>
      <c r="Q90" s="222">
        <v>20</v>
      </c>
      <c r="R90" s="222">
        <v>20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34TIENDONA</v>
      </c>
      <c r="B91" s="213">
        <v>34</v>
      </c>
      <c r="C91" s="211" t="s">
        <v>190</v>
      </c>
      <c r="D91" s="225" t="s">
        <v>74</v>
      </c>
      <c r="E91" s="222">
        <v>9</v>
      </c>
      <c r="F91" s="222">
        <v>9</v>
      </c>
      <c r="G91" s="222">
        <v>9</v>
      </c>
      <c r="H91" s="222"/>
      <c r="I91" s="222"/>
      <c r="J91" s="222"/>
      <c r="L91" s="56" t="str">
        <f t="shared" si="6"/>
        <v>42SANTA ROSA DE LIMA</v>
      </c>
      <c r="M91" s="212">
        <v>42</v>
      </c>
      <c r="N91" s="211" t="s">
        <v>198</v>
      </c>
      <c r="O91" s="225" t="s">
        <v>80</v>
      </c>
      <c r="P91" s="222">
        <v>22.5</v>
      </c>
      <c r="Q91" s="222">
        <v>22</v>
      </c>
      <c r="R91" s="222">
        <v>23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34ZACATECOLUCA</v>
      </c>
      <c r="B92" s="213">
        <v>34</v>
      </c>
      <c r="C92" s="211" t="s">
        <v>180</v>
      </c>
      <c r="D92" s="225" t="s">
        <v>74</v>
      </c>
      <c r="E92" s="222">
        <v>11</v>
      </c>
      <c r="F92" s="222">
        <v>11</v>
      </c>
      <c r="G92" s="222">
        <v>11</v>
      </c>
      <c r="H92" s="222"/>
      <c r="I92" s="222"/>
      <c r="J92" s="222"/>
      <c r="L92" s="56" t="str">
        <f t="shared" si="6"/>
        <v>43TIENDONA</v>
      </c>
      <c r="M92" s="212">
        <v>43</v>
      </c>
      <c r="N92" s="211" t="s">
        <v>190</v>
      </c>
      <c r="O92" s="225" t="s">
        <v>81</v>
      </c>
      <c r="P92" s="222">
        <v>18</v>
      </c>
      <c r="Q92" s="222">
        <v>18</v>
      </c>
      <c r="R92" s="222">
        <v>18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34AHUACHAPAN</v>
      </c>
      <c r="B93" s="213">
        <v>34</v>
      </c>
      <c r="C93" s="211" t="s">
        <v>260</v>
      </c>
      <c r="D93" s="225" t="s">
        <v>74</v>
      </c>
      <c r="E93" s="222">
        <v>10</v>
      </c>
      <c r="F93" s="222">
        <v>10</v>
      </c>
      <c r="G93" s="222">
        <v>10</v>
      </c>
      <c r="H93" s="222"/>
      <c r="I93" s="222"/>
      <c r="J93" s="222"/>
      <c r="L93" s="56" t="str">
        <f t="shared" si="6"/>
        <v>44TIENDONA</v>
      </c>
      <c r="M93" s="212">
        <v>44</v>
      </c>
      <c r="N93" s="211" t="s">
        <v>190</v>
      </c>
      <c r="O93" s="225" t="s">
        <v>82</v>
      </c>
      <c r="P93" s="222">
        <v>14</v>
      </c>
      <c r="Q93" s="222">
        <v>14</v>
      </c>
      <c r="R93" s="222">
        <v>14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34SAN FRANCISCO GOTERA</v>
      </c>
      <c r="B94" s="212">
        <v>34</v>
      </c>
      <c r="C94" s="211" t="s">
        <v>182</v>
      </c>
      <c r="D94" s="225" t="s">
        <v>74</v>
      </c>
      <c r="E94" s="222">
        <v>11.5</v>
      </c>
      <c r="F94" s="222">
        <v>11</v>
      </c>
      <c r="G94" s="222">
        <v>12</v>
      </c>
      <c r="H94" s="222"/>
      <c r="I94" s="222"/>
      <c r="J94" s="222"/>
      <c r="L94" s="56" t="str">
        <f t="shared" si="6"/>
        <v>45TIENDONA</v>
      </c>
      <c r="M94" s="213">
        <v>45</v>
      </c>
      <c r="N94" s="211" t="s">
        <v>190</v>
      </c>
      <c r="O94" s="225" t="s">
        <v>83</v>
      </c>
      <c r="P94" s="222">
        <v>12</v>
      </c>
      <c r="Q94" s="222">
        <v>12</v>
      </c>
      <c r="R94" s="222">
        <v>12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36TIENDONA</v>
      </c>
      <c r="B95" s="212">
        <v>36</v>
      </c>
      <c r="C95" s="211" t="s">
        <v>190</v>
      </c>
      <c r="D95" s="225" t="s">
        <v>138</v>
      </c>
      <c r="E95" s="222">
        <v>37.5</v>
      </c>
      <c r="F95" s="222">
        <v>37.5</v>
      </c>
      <c r="G95" s="222">
        <v>37.5</v>
      </c>
      <c r="H95" s="222"/>
      <c r="I95" s="222"/>
      <c r="J95" s="222"/>
      <c r="L95" s="56" t="str">
        <f t="shared" si="6"/>
        <v>45SANTA ROSA DE LIMA</v>
      </c>
      <c r="M95" s="212">
        <v>45</v>
      </c>
      <c r="N95" s="211" t="s">
        <v>198</v>
      </c>
      <c r="O95" s="225" t="s">
        <v>83</v>
      </c>
      <c r="P95" s="222">
        <v>21</v>
      </c>
      <c r="Q95" s="222">
        <v>20</v>
      </c>
      <c r="R95" s="222">
        <v>22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37TIENDONA</v>
      </c>
      <c r="B96" s="213">
        <v>37</v>
      </c>
      <c r="C96" s="211" t="s">
        <v>190</v>
      </c>
      <c r="D96" s="225" t="s">
        <v>75</v>
      </c>
      <c r="E96" s="222">
        <v>100</v>
      </c>
      <c r="F96" s="222">
        <v>100</v>
      </c>
      <c r="G96" s="222">
        <v>100</v>
      </c>
      <c r="H96" s="222"/>
      <c r="I96" s="222"/>
      <c r="J96" s="222"/>
      <c r="L96" s="56" t="str">
        <f t="shared" si="6"/>
        <v>46TIENDONA</v>
      </c>
      <c r="M96" s="213">
        <v>46</v>
      </c>
      <c r="N96" s="211" t="s">
        <v>190</v>
      </c>
      <c r="O96" s="225" t="s">
        <v>84</v>
      </c>
      <c r="P96" s="222">
        <v>8.4</v>
      </c>
      <c r="Q96" s="222">
        <v>8</v>
      </c>
      <c r="R96" s="222">
        <v>9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37ZACATECOLUCA</v>
      </c>
      <c r="B97" s="213">
        <v>37</v>
      </c>
      <c r="C97" s="211" t="s">
        <v>180</v>
      </c>
      <c r="D97" s="225" t="s">
        <v>75</v>
      </c>
      <c r="E97" s="222">
        <v>85</v>
      </c>
      <c r="F97" s="222">
        <v>85</v>
      </c>
      <c r="G97" s="222">
        <v>85</v>
      </c>
      <c r="H97" s="222"/>
      <c r="I97" s="222"/>
      <c r="J97" s="222"/>
      <c r="L97" s="56" t="str">
        <f t="shared" si="6"/>
        <v>46SANTA ROSA DE LIMA</v>
      </c>
      <c r="M97" s="212">
        <v>46</v>
      </c>
      <c r="N97" s="211" t="s">
        <v>198</v>
      </c>
      <c r="O97" s="225" t="s">
        <v>84</v>
      </c>
      <c r="P97" s="222">
        <v>10</v>
      </c>
      <c r="Q97" s="222">
        <v>10</v>
      </c>
      <c r="R97" s="222">
        <v>10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37SAN FRANCISCO GOTERA</v>
      </c>
      <c r="B98" s="212">
        <v>37</v>
      </c>
      <c r="C98" s="211" t="s">
        <v>182</v>
      </c>
      <c r="D98" s="225" t="s">
        <v>75</v>
      </c>
      <c r="E98" s="222">
        <v>130</v>
      </c>
      <c r="F98" s="222">
        <v>130</v>
      </c>
      <c r="G98" s="222">
        <v>130</v>
      </c>
      <c r="H98" s="222"/>
      <c r="I98" s="222"/>
      <c r="J98" s="222"/>
      <c r="L98" s="56" t="str">
        <f t="shared" si="6"/>
        <v>47TIENDONA</v>
      </c>
      <c r="M98" s="212">
        <v>47</v>
      </c>
      <c r="N98" s="211" t="s">
        <v>190</v>
      </c>
      <c r="O98" s="225" t="s">
        <v>85</v>
      </c>
      <c r="P98" s="222">
        <v>16.666666666666668</v>
      </c>
      <c r="Q98" s="222">
        <v>10</v>
      </c>
      <c r="R98" s="222">
        <v>20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38TIENDONA</v>
      </c>
      <c r="B99" s="213">
        <v>38</v>
      </c>
      <c r="C99" s="211" t="s">
        <v>190</v>
      </c>
      <c r="D99" s="225" t="s">
        <v>76</v>
      </c>
      <c r="E99" s="222">
        <v>75</v>
      </c>
      <c r="F99" s="222">
        <v>75</v>
      </c>
      <c r="G99" s="222">
        <v>75</v>
      </c>
      <c r="H99" s="222"/>
      <c r="I99" s="222"/>
      <c r="J99" s="222"/>
      <c r="L99" s="56" t="str">
        <f t="shared" si="6"/>
        <v>48TIENDONA</v>
      </c>
      <c r="M99" s="212">
        <v>48</v>
      </c>
      <c r="N99" s="211" t="s">
        <v>190</v>
      </c>
      <c r="O99" s="225" t="s">
        <v>86</v>
      </c>
      <c r="P99" s="222">
        <v>80</v>
      </c>
      <c r="Q99" s="222">
        <v>80</v>
      </c>
      <c r="R99" s="222">
        <v>80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38SAN FRANCISCO GOTERA</v>
      </c>
      <c r="B100" s="212">
        <v>38</v>
      </c>
      <c r="C100" s="211" t="s">
        <v>182</v>
      </c>
      <c r="D100" s="225" t="s">
        <v>76</v>
      </c>
      <c r="E100" s="222">
        <v>100</v>
      </c>
      <c r="F100" s="222">
        <v>100</v>
      </c>
      <c r="G100" s="222">
        <v>100</v>
      </c>
      <c r="H100" s="222"/>
      <c r="I100" s="222"/>
      <c r="J100" s="222"/>
      <c r="L100" s="56" t="str">
        <f t="shared" si="6"/>
        <v>49TIENDONA</v>
      </c>
      <c r="M100" s="213">
        <v>49</v>
      </c>
      <c r="N100" s="211" t="s">
        <v>190</v>
      </c>
      <c r="O100" s="225" t="s">
        <v>86</v>
      </c>
      <c r="P100" s="222">
        <v>12</v>
      </c>
      <c r="Q100" s="222">
        <v>12</v>
      </c>
      <c r="R100" s="222">
        <v>12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39TIENDONA</v>
      </c>
      <c r="B101" s="212">
        <v>39</v>
      </c>
      <c r="C101" s="211" t="s">
        <v>190</v>
      </c>
      <c r="D101" s="225" t="s">
        <v>77</v>
      </c>
      <c r="E101" s="222">
        <v>29.4</v>
      </c>
      <c r="F101" s="222">
        <v>29</v>
      </c>
      <c r="G101" s="222">
        <v>30</v>
      </c>
      <c r="H101" s="222"/>
      <c r="I101" s="222"/>
      <c r="J101" s="222"/>
      <c r="L101" s="56" t="str">
        <f t="shared" si="6"/>
        <v>49SONSONATE</v>
      </c>
      <c r="M101" s="213">
        <v>49</v>
      </c>
      <c r="N101" s="211" t="s">
        <v>175</v>
      </c>
      <c r="O101" s="225" t="s">
        <v>86</v>
      </c>
      <c r="P101" s="222">
        <v>13</v>
      </c>
      <c r="Q101" s="222">
        <v>12</v>
      </c>
      <c r="R101" s="222">
        <v>14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40TIENDONA</v>
      </c>
      <c r="B102" s="213">
        <v>40</v>
      </c>
      <c r="C102" s="211" t="s">
        <v>190</v>
      </c>
      <c r="D102" s="225" t="s">
        <v>78</v>
      </c>
      <c r="E102" s="222">
        <v>47.75</v>
      </c>
      <c r="F102" s="222">
        <v>47</v>
      </c>
      <c r="G102" s="222">
        <v>48</v>
      </c>
      <c r="H102" s="222"/>
      <c r="I102" s="222"/>
      <c r="J102" s="222"/>
      <c r="L102" s="56" t="str">
        <f t="shared" si="6"/>
        <v>49SANTA ROSA DE LIMA</v>
      </c>
      <c r="M102" s="212">
        <v>49</v>
      </c>
      <c r="N102" s="211" t="s">
        <v>198</v>
      </c>
      <c r="O102" s="225" t="s">
        <v>86</v>
      </c>
      <c r="P102" s="222">
        <v>16</v>
      </c>
      <c r="Q102" s="222">
        <v>16</v>
      </c>
      <c r="R102" s="222">
        <v>16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40ZACATECOLUCA</v>
      </c>
      <c r="B103" s="213">
        <v>40</v>
      </c>
      <c r="C103" s="211" t="s">
        <v>180</v>
      </c>
      <c r="D103" s="225" t="s">
        <v>78</v>
      </c>
      <c r="E103" s="222">
        <v>47</v>
      </c>
      <c r="F103" s="222">
        <v>47</v>
      </c>
      <c r="G103" s="222">
        <v>47</v>
      </c>
      <c r="H103" s="222"/>
      <c r="I103" s="222"/>
      <c r="J103" s="222"/>
      <c r="L103" s="56" t="str">
        <f t="shared" si="6"/>
        <v>50TIENDONA</v>
      </c>
      <c r="M103" s="212">
        <v>50</v>
      </c>
      <c r="N103" s="211" t="s">
        <v>190</v>
      </c>
      <c r="O103" s="225" t="s">
        <v>87</v>
      </c>
      <c r="P103" s="222">
        <v>50</v>
      </c>
      <c r="Q103" s="222">
        <v>50</v>
      </c>
      <c r="R103" s="222">
        <v>50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40AHUACHAPAN</v>
      </c>
      <c r="B104" s="213">
        <v>40</v>
      </c>
      <c r="C104" s="211" t="s">
        <v>260</v>
      </c>
      <c r="D104" s="225" t="s">
        <v>78</v>
      </c>
      <c r="E104" s="222">
        <v>40</v>
      </c>
      <c r="F104" s="222">
        <v>40</v>
      </c>
      <c r="G104" s="222">
        <v>40</v>
      </c>
      <c r="H104" s="222"/>
      <c r="I104" s="222"/>
      <c r="J104" s="222"/>
      <c r="L104" s="56" t="str">
        <f t="shared" si="6"/>
        <v>51TIENDONA</v>
      </c>
      <c r="M104" s="212">
        <v>51</v>
      </c>
      <c r="N104" s="211" t="s">
        <v>190</v>
      </c>
      <c r="O104" s="225" t="s">
        <v>87</v>
      </c>
      <c r="P104" s="222">
        <v>10</v>
      </c>
      <c r="Q104" s="222">
        <v>10</v>
      </c>
      <c r="R104" s="222">
        <v>10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40SAN FRANCISCO GOTERA</v>
      </c>
      <c r="B105" s="212">
        <v>40</v>
      </c>
      <c r="C105" s="211" t="s">
        <v>182</v>
      </c>
      <c r="D105" s="225" t="s">
        <v>78</v>
      </c>
      <c r="E105" s="222">
        <v>48.5</v>
      </c>
      <c r="F105" s="222">
        <v>48</v>
      </c>
      <c r="G105" s="222">
        <v>49</v>
      </c>
      <c r="H105" s="222"/>
      <c r="I105" s="222"/>
      <c r="J105" s="222"/>
      <c r="L105" s="56" t="str">
        <f t="shared" si="6"/>
        <v>52TIENDONA</v>
      </c>
      <c r="M105" s="213">
        <v>52</v>
      </c>
      <c r="N105" s="211" t="s">
        <v>190</v>
      </c>
      <c r="O105" s="225" t="s">
        <v>88</v>
      </c>
      <c r="P105" s="222">
        <v>200</v>
      </c>
      <c r="Q105" s="222">
        <v>200</v>
      </c>
      <c r="R105" s="222">
        <v>200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41TIENDONA</v>
      </c>
      <c r="B106" s="212">
        <v>41</v>
      </c>
      <c r="C106" s="211" t="s">
        <v>190</v>
      </c>
      <c r="D106" s="225" t="s">
        <v>79</v>
      </c>
      <c r="E106" s="222">
        <v>45.571428571428569</v>
      </c>
      <c r="F106" s="222">
        <v>45</v>
      </c>
      <c r="G106" s="222">
        <v>46</v>
      </c>
      <c r="H106" s="222"/>
      <c r="I106" s="222"/>
      <c r="J106" s="222"/>
      <c r="L106" s="56" t="str">
        <f t="shared" si="6"/>
        <v>52SANTA ROSA DE LIMA</v>
      </c>
      <c r="M106" s="212">
        <v>52</v>
      </c>
      <c r="N106" s="211" t="s">
        <v>198</v>
      </c>
      <c r="O106" s="225" t="s">
        <v>88</v>
      </c>
      <c r="P106" s="222">
        <v>250</v>
      </c>
      <c r="Q106" s="222">
        <v>250</v>
      </c>
      <c r="R106" s="222">
        <v>250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42TIENDONA</v>
      </c>
      <c r="B107" s="213">
        <v>42</v>
      </c>
      <c r="C107" s="211" t="s">
        <v>190</v>
      </c>
      <c r="D107" s="225" t="s">
        <v>80</v>
      </c>
      <c r="E107" s="222">
        <v>22</v>
      </c>
      <c r="F107" s="222">
        <v>22</v>
      </c>
      <c r="G107" s="222">
        <v>22</v>
      </c>
      <c r="H107" s="222"/>
      <c r="I107" s="222"/>
      <c r="J107" s="222"/>
      <c r="L107" s="56" t="str">
        <f t="shared" si="6"/>
        <v>53TIENDONA</v>
      </c>
      <c r="M107" s="213">
        <v>53</v>
      </c>
      <c r="N107" s="211" t="s">
        <v>190</v>
      </c>
      <c r="O107" s="225" t="s">
        <v>89</v>
      </c>
      <c r="P107" s="222">
        <v>150</v>
      </c>
      <c r="Q107" s="222">
        <v>150</v>
      </c>
      <c r="R107" s="222">
        <v>150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42ZACATECOLUCA</v>
      </c>
      <c r="B108" s="213">
        <v>42</v>
      </c>
      <c r="C108" s="211" t="s">
        <v>180</v>
      </c>
      <c r="D108" s="225" t="s">
        <v>80</v>
      </c>
      <c r="E108" s="222">
        <v>22.5</v>
      </c>
      <c r="F108" s="222">
        <v>20</v>
      </c>
      <c r="G108" s="222">
        <v>25</v>
      </c>
      <c r="H108" s="222"/>
      <c r="I108" s="222"/>
      <c r="J108" s="222"/>
      <c r="L108" s="56" t="str">
        <f t="shared" si="6"/>
        <v>53SANTA ROSA DE LIMA</v>
      </c>
      <c r="M108" s="212">
        <v>53</v>
      </c>
      <c r="N108" s="211" t="s">
        <v>198</v>
      </c>
      <c r="O108" s="225" t="s">
        <v>89</v>
      </c>
      <c r="P108" s="222">
        <v>175</v>
      </c>
      <c r="Q108" s="222">
        <v>175</v>
      </c>
      <c r="R108" s="222">
        <v>175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42SAN FRANCISCO GOTERA</v>
      </c>
      <c r="B109" s="212">
        <v>42</v>
      </c>
      <c r="C109" s="211" t="s">
        <v>182</v>
      </c>
      <c r="D109" s="225" t="s">
        <v>80</v>
      </c>
      <c r="E109" s="222">
        <v>18</v>
      </c>
      <c r="F109" s="222">
        <v>18</v>
      </c>
      <c r="G109" s="222">
        <v>18</v>
      </c>
      <c r="H109" s="222"/>
      <c r="I109" s="222"/>
      <c r="J109" s="222"/>
      <c r="L109" s="56" t="str">
        <f t="shared" si="6"/>
        <v>54TIENDONA</v>
      </c>
      <c r="M109" s="212">
        <v>54</v>
      </c>
      <c r="N109" s="211" t="s">
        <v>190</v>
      </c>
      <c r="O109" s="225" t="s">
        <v>90</v>
      </c>
      <c r="P109" s="222">
        <v>20.5</v>
      </c>
      <c r="Q109" s="222">
        <v>19</v>
      </c>
      <c r="R109" s="222">
        <v>22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43TIENDONA</v>
      </c>
      <c r="B110" s="212">
        <v>43</v>
      </c>
      <c r="C110" s="211" t="s">
        <v>190</v>
      </c>
      <c r="D110" s="225" t="s">
        <v>81</v>
      </c>
      <c r="E110" s="222">
        <v>20</v>
      </c>
      <c r="F110" s="222">
        <v>20</v>
      </c>
      <c r="G110" s="222">
        <v>20</v>
      </c>
      <c r="H110" s="222"/>
      <c r="I110" s="222"/>
      <c r="J110" s="222"/>
      <c r="L110" s="56" t="str">
        <f t="shared" si="6"/>
        <v>56TIENDONA</v>
      </c>
      <c r="M110" s="213">
        <v>56</v>
      </c>
      <c r="N110" s="211" t="s">
        <v>190</v>
      </c>
      <c r="O110" s="225" t="s">
        <v>91</v>
      </c>
      <c r="P110" s="222">
        <v>22.363636363636363</v>
      </c>
      <c r="Q110" s="222">
        <v>21</v>
      </c>
      <c r="R110" s="222">
        <v>24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44TIENDONA</v>
      </c>
      <c r="B111" s="212">
        <v>44</v>
      </c>
      <c r="C111" s="211" t="s">
        <v>190</v>
      </c>
      <c r="D111" s="225" t="s">
        <v>82</v>
      </c>
      <c r="E111" s="222">
        <v>14</v>
      </c>
      <c r="F111" s="222">
        <v>14</v>
      </c>
      <c r="G111" s="222">
        <v>14</v>
      </c>
      <c r="H111" s="222"/>
      <c r="I111" s="222"/>
      <c r="J111" s="222"/>
      <c r="L111" s="56" t="str">
        <f t="shared" si="6"/>
        <v>56SONSONATE</v>
      </c>
      <c r="M111" s="213">
        <v>56</v>
      </c>
      <c r="N111" s="211" t="s">
        <v>175</v>
      </c>
      <c r="O111" s="225" t="s">
        <v>91</v>
      </c>
      <c r="P111" s="222">
        <v>26.5</v>
      </c>
      <c r="Q111" s="222">
        <v>26</v>
      </c>
      <c r="R111" s="222">
        <v>27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45TIENDONA</v>
      </c>
      <c r="B112" s="213">
        <v>45</v>
      </c>
      <c r="C112" s="211" t="s">
        <v>190</v>
      </c>
      <c r="D112" s="225" t="s">
        <v>83</v>
      </c>
      <c r="E112" s="222">
        <v>12</v>
      </c>
      <c r="F112" s="222">
        <v>12</v>
      </c>
      <c r="G112" s="222">
        <v>12</v>
      </c>
      <c r="H112" s="222"/>
      <c r="I112" s="222"/>
      <c r="J112" s="222"/>
      <c r="L112" s="56" t="str">
        <f t="shared" si="6"/>
        <v>56SANTA ROSA DE LIMA</v>
      </c>
      <c r="M112" s="212">
        <v>56</v>
      </c>
      <c r="N112" s="211" t="s">
        <v>198</v>
      </c>
      <c r="O112" s="225" t="s">
        <v>91</v>
      </c>
      <c r="P112" s="222">
        <v>27.5</v>
      </c>
      <c r="Q112" s="222">
        <v>27</v>
      </c>
      <c r="R112" s="222">
        <v>28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45ZACATECOLUCA</v>
      </c>
      <c r="B113" s="212">
        <v>45</v>
      </c>
      <c r="C113" s="211" t="s">
        <v>180</v>
      </c>
      <c r="D113" s="225" t="s">
        <v>83</v>
      </c>
      <c r="E113" s="222">
        <v>10</v>
      </c>
      <c r="F113" s="222">
        <v>10</v>
      </c>
      <c r="G113" s="222">
        <v>10</v>
      </c>
      <c r="H113" s="222"/>
      <c r="I113" s="222"/>
      <c r="J113" s="222"/>
      <c r="L113" s="56" t="str">
        <f t="shared" si="6"/>
        <v>57TIENDONA</v>
      </c>
      <c r="M113" s="213">
        <v>57</v>
      </c>
      <c r="N113" s="211" t="s">
        <v>190</v>
      </c>
      <c r="O113" s="225" t="s">
        <v>92</v>
      </c>
      <c r="P113" s="222">
        <v>28</v>
      </c>
      <c r="Q113" s="222">
        <v>28</v>
      </c>
      <c r="R113" s="222">
        <v>28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46TIENDONA</v>
      </c>
      <c r="B114" s="213">
        <v>46</v>
      </c>
      <c r="C114" s="211" t="s">
        <v>190</v>
      </c>
      <c r="D114" s="225" t="s">
        <v>84</v>
      </c>
      <c r="E114" s="222">
        <v>8.25</v>
      </c>
      <c r="F114" s="222">
        <v>8</v>
      </c>
      <c r="G114" s="222">
        <v>9</v>
      </c>
      <c r="H114" s="222"/>
      <c r="I114" s="222"/>
      <c r="J114" s="222"/>
      <c r="L114" s="56" t="str">
        <f t="shared" si="6"/>
        <v>57SANTA ROSA DE LIMA</v>
      </c>
      <c r="M114" s="212">
        <v>57</v>
      </c>
      <c r="N114" s="211" t="s">
        <v>198</v>
      </c>
      <c r="O114" s="225" t="s">
        <v>92</v>
      </c>
      <c r="P114" s="222">
        <v>22</v>
      </c>
      <c r="Q114" s="222">
        <v>22</v>
      </c>
      <c r="R114" s="222">
        <v>22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46SAN FRANCISCO GOTERA</v>
      </c>
      <c r="B115" s="212">
        <v>46</v>
      </c>
      <c r="C115" s="211" t="s">
        <v>182</v>
      </c>
      <c r="D115" s="225" t="s">
        <v>84</v>
      </c>
      <c r="E115" s="222">
        <v>8.5</v>
      </c>
      <c r="F115" s="222">
        <v>8</v>
      </c>
      <c r="G115" s="222">
        <v>9</v>
      </c>
      <c r="H115" s="222"/>
      <c r="I115" s="222"/>
      <c r="J115" s="222"/>
      <c r="L115" s="56" t="str">
        <f t="shared" si="6"/>
        <v>58TIENDONA</v>
      </c>
      <c r="M115" s="213">
        <v>58</v>
      </c>
      <c r="N115" s="211" t="s">
        <v>190</v>
      </c>
      <c r="O115" s="225" t="s">
        <v>93</v>
      </c>
      <c r="P115" s="222">
        <v>22.714285714285715</v>
      </c>
      <c r="Q115" s="222">
        <v>22</v>
      </c>
      <c r="R115" s="222">
        <v>23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47TIENDONA</v>
      </c>
      <c r="B116" s="212">
        <v>47</v>
      </c>
      <c r="C116" s="211" t="s">
        <v>190</v>
      </c>
      <c r="D116" s="225" t="s">
        <v>85</v>
      </c>
      <c r="E116" s="222">
        <v>20</v>
      </c>
      <c r="F116" s="222">
        <v>20</v>
      </c>
      <c r="G116" s="222">
        <v>20</v>
      </c>
      <c r="H116" s="222"/>
      <c r="I116" s="222"/>
      <c r="J116" s="222"/>
      <c r="L116" s="56" t="str">
        <f t="shared" si="6"/>
        <v>58SONSONATE</v>
      </c>
      <c r="M116" s="213">
        <v>58</v>
      </c>
      <c r="N116" s="211" t="s">
        <v>175</v>
      </c>
      <c r="O116" s="225" t="s">
        <v>93</v>
      </c>
      <c r="P116" s="222">
        <v>24</v>
      </c>
      <c r="Q116" s="222">
        <v>24</v>
      </c>
      <c r="R116" s="222">
        <v>24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48TIENDONA</v>
      </c>
      <c r="B117" s="212">
        <v>48</v>
      </c>
      <c r="C117" s="211" t="s">
        <v>190</v>
      </c>
      <c r="D117" s="225" t="s">
        <v>86</v>
      </c>
      <c r="E117" s="222">
        <v>80</v>
      </c>
      <c r="F117" s="222">
        <v>80</v>
      </c>
      <c r="G117" s="222">
        <v>80</v>
      </c>
      <c r="H117" s="222"/>
      <c r="I117" s="222"/>
      <c r="J117" s="222"/>
      <c r="L117" s="56" t="str">
        <f t="shared" si="6"/>
        <v>58SANTA ROSA DE LIMA</v>
      </c>
      <c r="M117" s="212">
        <v>58</v>
      </c>
      <c r="N117" s="211" t="s">
        <v>198</v>
      </c>
      <c r="O117" s="225" t="s">
        <v>93</v>
      </c>
      <c r="P117" s="222">
        <v>28</v>
      </c>
      <c r="Q117" s="222">
        <v>27</v>
      </c>
      <c r="R117" s="222">
        <v>29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49TIENDONA</v>
      </c>
      <c r="B118" s="213">
        <v>49</v>
      </c>
      <c r="C118" s="211" t="s">
        <v>190</v>
      </c>
      <c r="D118" s="225" t="s">
        <v>86</v>
      </c>
      <c r="E118" s="222">
        <v>12</v>
      </c>
      <c r="F118" s="222">
        <v>12</v>
      </c>
      <c r="G118" s="222">
        <v>12</v>
      </c>
      <c r="H118" s="222"/>
      <c r="I118" s="222"/>
      <c r="J118" s="222"/>
      <c r="L118" s="56" t="str">
        <f t="shared" si="6"/>
        <v>59TIENDONA</v>
      </c>
      <c r="M118" s="213">
        <v>59</v>
      </c>
      <c r="N118" s="211" t="s">
        <v>190</v>
      </c>
      <c r="O118" s="225" t="s">
        <v>94</v>
      </c>
      <c r="P118" s="222">
        <v>9.5714285714285712</v>
      </c>
      <c r="Q118" s="222">
        <v>9</v>
      </c>
      <c r="R118" s="222">
        <v>10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49ZACATECOLUCA</v>
      </c>
      <c r="B119" s="213">
        <v>49</v>
      </c>
      <c r="C119" s="211" t="s">
        <v>180</v>
      </c>
      <c r="D119" s="225" t="s">
        <v>86</v>
      </c>
      <c r="E119" s="222">
        <v>14</v>
      </c>
      <c r="F119" s="222">
        <v>14</v>
      </c>
      <c r="G119" s="222">
        <v>14</v>
      </c>
      <c r="H119" s="222"/>
      <c r="I119" s="222"/>
      <c r="J119" s="222"/>
      <c r="L119" s="56" t="str">
        <f t="shared" si="6"/>
        <v>59SANTA ROSA DE LIMA</v>
      </c>
      <c r="M119" s="212">
        <v>59</v>
      </c>
      <c r="N119" s="211" t="s">
        <v>198</v>
      </c>
      <c r="O119" s="225" t="s">
        <v>94</v>
      </c>
      <c r="P119" s="222">
        <v>13.5</v>
      </c>
      <c r="Q119" s="222">
        <v>13</v>
      </c>
      <c r="R119" s="222">
        <v>14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49AHUACHAPAN</v>
      </c>
      <c r="B120" s="213">
        <v>49</v>
      </c>
      <c r="C120" s="211" t="s">
        <v>260</v>
      </c>
      <c r="D120" s="225" t="s">
        <v>86</v>
      </c>
      <c r="E120" s="222">
        <v>12</v>
      </c>
      <c r="F120" s="222">
        <v>12</v>
      </c>
      <c r="G120" s="222">
        <v>12</v>
      </c>
      <c r="H120" s="222"/>
      <c r="I120" s="222"/>
      <c r="J120" s="222"/>
      <c r="L120" s="56" t="str">
        <f t="shared" si="6"/>
        <v>60TIENDONA</v>
      </c>
      <c r="M120" s="212">
        <v>60</v>
      </c>
      <c r="N120" s="211" t="s">
        <v>190</v>
      </c>
      <c r="O120" s="225" t="s">
        <v>95</v>
      </c>
      <c r="P120" s="222">
        <v>30</v>
      </c>
      <c r="Q120" s="222">
        <v>30</v>
      </c>
      <c r="R120" s="222">
        <v>30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49SAN FRANCISCO GOTERA</v>
      </c>
      <c r="B121" s="212">
        <v>49</v>
      </c>
      <c r="C121" s="211" t="s">
        <v>182</v>
      </c>
      <c r="D121" s="225" t="s">
        <v>86</v>
      </c>
      <c r="E121" s="222">
        <v>17.5</v>
      </c>
      <c r="F121" s="222">
        <v>17</v>
      </c>
      <c r="G121" s="222">
        <v>18</v>
      </c>
      <c r="H121" s="222"/>
      <c r="I121" s="222"/>
      <c r="J121" s="222"/>
      <c r="L121" s="56" t="str">
        <f t="shared" si="6"/>
        <v>61TIENDONA</v>
      </c>
      <c r="M121" s="212">
        <v>61</v>
      </c>
      <c r="N121" s="211" t="s">
        <v>190</v>
      </c>
      <c r="O121" s="225" t="s">
        <v>136</v>
      </c>
      <c r="P121" s="222">
        <v>25</v>
      </c>
      <c r="Q121" s="222">
        <v>25</v>
      </c>
      <c r="R121" s="222">
        <v>25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50TIENDONA</v>
      </c>
      <c r="B122" s="212">
        <v>50</v>
      </c>
      <c r="C122" s="211" t="s">
        <v>190</v>
      </c>
      <c r="D122" s="225" t="s">
        <v>87</v>
      </c>
      <c r="E122" s="222">
        <v>50</v>
      </c>
      <c r="F122" s="222">
        <v>50</v>
      </c>
      <c r="G122" s="222">
        <v>50</v>
      </c>
      <c r="H122" s="222"/>
      <c r="I122" s="222"/>
      <c r="J122" s="222"/>
      <c r="L122" s="56" t="str">
        <f t="shared" si="6"/>
        <v>63TIENDONA</v>
      </c>
      <c r="M122" s="213">
        <v>63</v>
      </c>
      <c r="N122" s="211" t="s">
        <v>190</v>
      </c>
      <c r="O122" s="225" t="s">
        <v>97</v>
      </c>
      <c r="P122" s="222">
        <v>35.799999999999997</v>
      </c>
      <c r="Q122" s="222">
        <v>35</v>
      </c>
      <c r="R122" s="222">
        <v>36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51TIENDONA</v>
      </c>
      <c r="B123" s="212">
        <v>51</v>
      </c>
      <c r="C123" s="211" t="s">
        <v>190</v>
      </c>
      <c r="D123" s="225" t="s">
        <v>87</v>
      </c>
      <c r="E123" s="222">
        <v>10</v>
      </c>
      <c r="F123" s="222">
        <v>10</v>
      </c>
      <c r="G123" s="222">
        <v>10</v>
      </c>
      <c r="H123" s="222"/>
      <c r="I123" s="222"/>
      <c r="J123" s="222"/>
      <c r="L123" s="56" t="str">
        <f t="shared" si="6"/>
        <v>63SONSONATE</v>
      </c>
      <c r="M123" s="212">
        <v>63</v>
      </c>
      <c r="N123" s="211" t="s">
        <v>175</v>
      </c>
      <c r="O123" s="225" t="s">
        <v>97</v>
      </c>
      <c r="P123" s="222">
        <v>22</v>
      </c>
      <c r="Q123" s="222">
        <v>22</v>
      </c>
      <c r="R123" s="222">
        <v>22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52TIENDONA</v>
      </c>
      <c r="B124" s="213">
        <v>52</v>
      </c>
      <c r="C124" s="211" t="s">
        <v>190</v>
      </c>
      <c r="D124" s="225" t="s">
        <v>88</v>
      </c>
      <c r="E124" s="222">
        <v>200</v>
      </c>
      <c r="F124" s="222">
        <v>200</v>
      </c>
      <c r="G124" s="222">
        <v>200</v>
      </c>
      <c r="H124" s="222"/>
      <c r="I124" s="222"/>
      <c r="J124" s="222"/>
      <c r="L124" s="56" t="str">
        <f t="shared" si="6"/>
        <v>64TIENDONA</v>
      </c>
      <c r="M124" s="213">
        <v>64</v>
      </c>
      <c r="N124" s="211" t="s">
        <v>190</v>
      </c>
      <c r="O124" s="225" t="s">
        <v>98</v>
      </c>
      <c r="P124" s="222">
        <v>9</v>
      </c>
      <c r="Q124" s="222">
        <v>9</v>
      </c>
      <c r="R124" s="222">
        <v>9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52ZACATECOLUCA</v>
      </c>
      <c r="B125" s="213">
        <v>52</v>
      </c>
      <c r="C125" s="211" t="s">
        <v>180</v>
      </c>
      <c r="D125" s="225" t="s">
        <v>88</v>
      </c>
      <c r="E125" s="222">
        <v>125</v>
      </c>
      <c r="F125" s="222">
        <v>125</v>
      </c>
      <c r="G125" s="222">
        <v>125</v>
      </c>
      <c r="H125" s="222"/>
      <c r="I125" s="222"/>
      <c r="J125" s="222"/>
      <c r="L125" s="56" t="str">
        <f t="shared" si="6"/>
        <v>64SONSONATE</v>
      </c>
      <c r="M125" s="213">
        <v>64</v>
      </c>
      <c r="N125" s="211" t="s">
        <v>175</v>
      </c>
      <c r="O125" s="225" t="s">
        <v>98</v>
      </c>
      <c r="P125" s="222">
        <v>10</v>
      </c>
      <c r="Q125" s="222">
        <v>10</v>
      </c>
      <c r="R125" s="222">
        <v>10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52SAN FRANCISCO GOTERA</v>
      </c>
      <c r="B126" s="212">
        <v>52</v>
      </c>
      <c r="C126" s="211" t="s">
        <v>182</v>
      </c>
      <c r="D126" s="225" t="s">
        <v>88</v>
      </c>
      <c r="E126" s="222">
        <v>225</v>
      </c>
      <c r="F126" s="222">
        <v>225</v>
      </c>
      <c r="G126" s="222">
        <v>225</v>
      </c>
      <c r="H126" s="222"/>
      <c r="I126" s="222"/>
      <c r="J126" s="222"/>
      <c r="L126" s="56" t="str">
        <f t="shared" si="6"/>
        <v>64SANTA ROSA DE LIMA</v>
      </c>
      <c r="M126" s="212">
        <v>64</v>
      </c>
      <c r="N126" s="211" t="s">
        <v>198</v>
      </c>
      <c r="O126" s="225" t="s">
        <v>98</v>
      </c>
      <c r="P126" s="222">
        <v>10.5</v>
      </c>
      <c r="Q126" s="222">
        <v>10</v>
      </c>
      <c r="R126" s="222">
        <v>11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53TIENDONA</v>
      </c>
      <c r="B127" s="213">
        <v>53</v>
      </c>
      <c r="C127" s="211" t="s">
        <v>190</v>
      </c>
      <c r="D127" s="225" t="s">
        <v>89</v>
      </c>
      <c r="E127" s="222">
        <v>150</v>
      </c>
      <c r="F127" s="222">
        <v>150</v>
      </c>
      <c r="G127" s="222">
        <v>150</v>
      </c>
      <c r="H127" s="222"/>
      <c r="I127" s="222"/>
      <c r="J127" s="222"/>
      <c r="L127" s="56" t="str">
        <f t="shared" si="6"/>
        <v>65TIENDONA</v>
      </c>
      <c r="M127" s="213">
        <v>65</v>
      </c>
      <c r="N127" s="211" t="s">
        <v>190</v>
      </c>
      <c r="O127" s="225" t="s">
        <v>98</v>
      </c>
      <c r="P127" s="222">
        <v>8</v>
      </c>
      <c r="Q127" s="222">
        <v>8</v>
      </c>
      <c r="R127" s="222">
        <v>8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53ZACATECOLUCA</v>
      </c>
      <c r="B128" s="213">
        <v>53</v>
      </c>
      <c r="C128" s="211" t="s">
        <v>180</v>
      </c>
      <c r="D128" s="225" t="s">
        <v>89</v>
      </c>
      <c r="E128" s="222">
        <v>90</v>
      </c>
      <c r="F128" s="222">
        <v>90</v>
      </c>
      <c r="G128" s="222">
        <v>90</v>
      </c>
      <c r="H128" s="222"/>
      <c r="I128" s="222"/>
      <c r="J128" s="222"/>
      <c r="L128" s="56" t="str">
        <f t="shared" si="6"/>
        <v>65SANTA ROSA DE LIMA</v>
      </c>
      <c r="M128" s="212">
        <v>65</v>
      </c>
      <c r="N128" s="211" t="s">
        <v>198</v>
      </c>
      <c r="O128" s="225" t="s">
        <v>98</v>
      </c>
      <c r="P128" s="222">
        <v>6.5</v>
      </c>
      <c r="Q128" s="222">
        <v>6</v>
      </c>
      <c r="R128" s="222">
        <v>7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53SAN FRANCISCO GOTERA</v>
      </c>
      <c r="B129" s="212">
        <v>53</v>
      </c>
      <c r="C129" s="211" t="s">
        <v>182</v>
      </c>
      <c r="D129" s="225" t="s">
        <v>89</v>
      </c>
      <c r="E129" s="222">
        <v>175</v>
      </c>
      <c r="F129" s="222">
        <v>175</v>
      </c>
      <c r="G129" s="222">
        <v>175</v>
      </c>
      <c r="H129" s="222"/>
      <c r="I129" s="222"/>
      <c r="J129" s="222"/>
      <c r="L129" s="56" t="str">
        <f t="shared" si="6"/>
        <v>66TIENDONA</v>
      </c>
      <c r="M129" s="213">
        <v>66</v>
      </c>
      <c r="N129" s="211" t="s">
        <v>190</v>
      </c>
      <c r="O129" s="225" t="s">
        <v>99</v>
      </c>
      <c r="P129" s="222">
        <v>60</v>
      </c>
      <c r="Q129" s="222">
        <v>60</v>
      </c>
      <c r="R129" s="222">
        <v>60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54TIENDONA</v>
      </c>
      <c r="B130" s="212">
        <v>54</v>
      </c>
      <c r="C130" s="211" t="s">
        <v>190</v>
      </c>
      <c r="D130" s="225" t="s">
        <v>90</v>
      </c>
      <c r="E130" s="222">
        <v>21.666666666666668</v>
      </c>
      <c r="F130" s="222">
        <v>20</v>
      </c>
      <c r="G130" s="222">
        <v>24</v>
      </c>
      <c r="H130" s="222"/>
      <c r="I130" s="222"/>
      <c r="J130" s="222"/>
      <c r="L130" s="56" t="str">
        <f t="shared" si="6"/>
        <v>66SONSONATE</v>
      </c>
      <c r="M130" s="212">
        <v>66</v>
      </c>
      <c r="N130" s="211" t="s">
        <v>175</v>
      </c>
      <c r="O130" s="225" t="s">
        <v>99</v>
      </c>
      <c r="P130" s="222">
        <v>55</v>
      </c>
      <c r="Q130" s="222">
        <v>55</v>
      </c>
      <c r="R130" s="222">
        <v>55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55SAN FRANCISCO GOTERA</v>
      </c>
      <c r="B131" s="212">
        <v>55</v>
      </c>
      <c r="C131" s="211" t="s">
        <v>182</v>
      </c>
      <c r="D131" s="225" t="s">
        <v>140</v>
      </c>
      <c r="E131" s="222">
        <v>25</v>
      </c>
      <c r="F131" s="222">
        <v>25</v>
      </c>
      <c r="G131" s="222">
        <v>25</v>
      </c>
      <c r="H131" s="222"/>
      <c r="I131" s="222"/>
      <c r="J131" s="222"/>
      <c r="L131" s="56" t="str">
        <f t="shared" si="6"/>
        <v>67TIENDONA</v>
      </c>
      <c r="M131" s="212">
        <v>67</v>
      </c>
      <c r="N131" s="211" t="s">
        <v>190</v>
      </c>
      <c r="O131" s="225" t="s">
        <v>100</v>
      </c>
      <c r="P131" s="222">
        <v>50</v>
      </c>
      <c r="Q131" s="222">
        <v>50</v>
      </c>
      <c r="R131" s="222">
        <v>50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56TIENDONA</v>
      </c>
      <c r="B132" s="213">
        <v>56</v>
      </c>
      <c r="C132" s="211" t="s">
        <v>190</v>
      </c>
      <c r="D132" s="225" t="s">
        <v>91</v>
      </c>
      <c r="E132" s="222">
        <v>23.666666666666668</v>
      </c>
      <c r="F132" s="222">
        <v>22</v>
      </c>
      <c r="G132" s="222">
        <v>26</v>
      </c>
      <c r="H132" s="222"/>
      <c r="I132" s="222"/>
      <c r="J132" s="222"/>
      <c r="L132" s="56" t="str">
        <f t="shared" si="6"/>
        <v>68TIENDONA</v>
      </c>
      <c r="M132" s="213">
        <v>68</v>
      </c>
      <c r="N132" s="211" t="s">
        <v>190</v>
      </c>
      <c r="O132" s="225" t="s">
        <v>101</v>
      </c>
      <c r="P132" s="222">
        <v>7.666666666666667</v>
      </c>
      <c r="Q132" s="222">
        <v>7</v>
      </c>
      <c r="R132" s="222">
        <v>8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56ZACATECOLUCA</v>
      </c>
      <c r="B133" s="213">
        <v>56</v>
      </c>
      <c r="C133" s="211" t="s">
        <v>180</v>
      </c>
      <c r="D133" s="225" t="s">
        <v>91</v>
      </c>
      <c r="E133" s="222">
        <v>26</v>
      </c>
      <c r="F133" s="222">
        <v>26</v>
      </c>
      <c r="G133" s="222">
        <v>26</v>
      </c>
      <c r="H133" s="222"/>
      <c r="I133" s="222"/>
      <c r="J133" s="222"/>
      <c r="L133" s="56" t="str">
        <f t="shared" si="6"/>
        <v>68SANTA ROSA DE LIMA</v>
      </c>
      <c r="M133" s="212">
        <v>68</v>
      </c>
      <c r="N133" s="211" t="s">
        <v>198</v>
      </c>
      <c r="O133" s="225" t="s">
        <v>101</v>
      </c>
      <c r="P133" s="222">
        <v>11.5</v>
      </c>
      <c r="Q133" s="222">
        <v>11</v>
      </c>
      <c r="R133" s="222">
        <v>12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56AHUACHAPAN</v>
      </c>
      <c r="B134" s="213">
        <v>56</v>
      </c>
      <c r="C134" s="211" t="s">
        <v>260</v>
      </c>
      <c r="D134" s="225" t="s">
        <v>91</v>
      </c>
      <c r="E134" s="222">
        <v>27</v>
      </c>
      <c r="F134" s="222">
        <v>27</v>
      </c>
      <c r="G134" s="222">
        <v>27</v>
      </c>
      <c r="H134" s="222"/>
      <c r="I134" s="222"/>
      <c r="J134" s="222"/>
      <c r="L134" s="56" t="str">
        <f t="shared" si="6"/>
        <v>69TIENDONA</v>
      </c>
      <c r="M134" s="213">
        <v>69</v>
      </c>
      <c r="N134" s="211" t="s">
        <v>190</v>
      </c>
      <c r="O134" s="225" t="s">
        <v>102</v>
      </c>
      <c r="P134" s="222">
        <v>7.5</v>
      </c>
      <c r="Q134" s="222">
        <v>7</v>
      </c>
      <c r="R134" s="222">
        <v>8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56SAN FRANCISCO GOTERA</v>
      </c>
      <c r="B135" s="212">
        <v>56</v>
      </c>
      <c r="C135" s="211" t="s">
        <v>182</v>
      </c>
      <c r="D135" s="225" t="s">
        <v>91</v>
      </c>
      <c r="E135" s="222">
        <v>25</v>
      </c>
      <c r="F135" s="222">
        <v>24</v>
      </c>
      <c r="G135" s="222">
        <v>26</v>
      </c>
      <c r="H135" s="222"/>
      <c r="I135" s="222"/>
      <c r="J135" s="222"/>
      <c r="L135" s="56" t="str">
        <f t="shared" ref="L135:L198" si="9">+M135&amp;N135</f>
        <v>69SONSONATE</v>
      </c>
      <c r="M135" s="212">
        <v>69</v>
      </c>
      <c r="N135" s="211" t="s">
        <v>175</v>
      </c>
      <c r="O135" s="225" t="s">
        <v>102</v>
      </c>
      <c r="P135" s="222">
        <v>7</v>
      </c>
      <c r="Q135" s="222">
        <v>7</v>
      </c>
      <c r="R135" s="222">
        <v>7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57TIENDONA</v>
      </c>
      <c r="B136" s="213">
        <v>57</v>
      </c>
      <c r="C136" s="211" t="s">
        <v>190</v>
      </c>
      <c r="D136" s="225" t="s">
        <v>92</v>
      </c>
      <c r="E136" s="222">
        <v>28</v>
      </c>
      <c r="F136" s="222">
        <v>28</v>
      </c>
      <c r="G136" s="222">
        <v>28</v>
      </c>
      <c r="H136" s="222"/>
      <c r="I136" s="222"/>
      <c r="J136" s="222"/>
      <c r="L136" s="56" t="str">
        <f t="shared" si="9"/>
        <v>70TIENDONA</v>
      </c>
      <c r="M136" s="212">
        <v>70</v>
      </c>
      <c r="N136" s="211" t="s">
        <v>190</v>
      </c>
      <c r="O136" s="225" t="s">
        <v>134</v>
      </c>
      <c r="P136" s="222">
        <v>12</v>
      </c>
      <c r="Q136" s="222">
        <v>12</v>
      </c>
      <c r="R136" s="222">
        <v>12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57SAN FRANCISCO GOTERA</v>
      </c>
      <c r="B137" s="212">
        <v>57</v>
      </c>
      <c r="C137" s="211" t="s">
        <v>182</v>
      </c>
      <c r="D137" s="225" t="s">
        <v>92</v>
      </c>
      <c r="E137" s="222">
        <v>23.5</v>
      </c>
      <c r="F137" s="222">
        <v>23</v>
      </c>
      <c r="G137" s="222">
        <v>24</v>
      </c>
      <c r="H137" s="222"/>
      <c r="I137" s="222"/>
      <c r="J137" s="222"/>
      <c r="L137" s="56" t="str">
        <f t="shared" si="9"/>
        <v>72SONSONATE</v>
      </c>
      <c r="M137" s="213">
        <v>72</v>
      </c>
      <c r="N137" s="211" t="s">
        <v>175</v>
      </c>
      <c r="O137" s="225" t="s">
        <v>103</v>
      </c>
      <c r="P137" s="222">
        <v>17</v>
      </c>
      <c r="Q137" s="222">
        <v>17</v>
      </c>
      <c r="R137" s="222">
        <v>17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58TIENDONA</v>
      </c>
      <c r="B138" s="213">
        <v>58</v>
      </c>
      <c r="C138" s="211" t="s">
        <v>190</v>
      </c>
      <c r="D138" s="225" t="s">
        <v>93</v>
      </c>
      <c r="E138" s="222">
        <v>21.428571428571427</v>
      </c>
      <c r="F138" s="222">
        <v>20</v>
      </c>
      <c r="G138" s="222">
        <v>22</v>
      </c>
      <c r="H138" s="222"/>
      <c r="I138" s="222"/>
      <c r="J138" s="222"/>
      <c r="L138" s="56" t="str">
        <f t="shared" si="9"/>
        <v>72SANTA ROSA DE LIMA</v>
      </c>
      <c r="M138" s="212">
        <v>72</v>
      </c>
      <c r="N138" s="211" t="s">
        <v>198</v>
      </c>
      <c r="O138" s="225" t="s">
        <v>103</v>
      </c>
      <c r="P138" s="222">
        <v>19.5</v>
      </c>
      <c r="Q138" s="222">
        <v>18</v>
      </c>
      <c r="R138" s="222">
        <v>21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58ZACATECOLUCA</v>
      </c>
      <c r="B139" s="213">
        <v>58</v>
      </c>
      <c r="C139" s="211" t="s">
        <v>180</v>
      </c>
      <c r="D139" s="225" t="s">
        <v>93</v>
      </c>
      <c r="E139" s="222">
        <v>27</v>
      </c>
      <c r="F139" s="222">
        <v>27</v>
      </c>
      <c r="G139" s="222">
        <v>27</v>
      </c>
      <c r="H139" s="222"/>
      <c r="I139" s="222"/>
      <c r="J139" s="222"/>
      <c r="L139" s="56" t="str">
        <f t="shared" si="9"/>
        <v>73TIENDONA</v>
      </c>
      <c r="M139" s="212">
        <v>73</v>
      </c>
      <c r="N139" s="211" t="s">
        <v>190</v>
      </c>
      <c r="O139" s="225" t="s">
        <v>104</v>
      </c>
      <c r="P139" s="222">
        <v>15.666666666666666</v>
      </c>
      <c r="Q139" s="222">
        <v>15</v>
      </c>
      <c r="R139" s="222">
        <v>16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58AHUACHAPAN</v>
      </c>
      <c r="B140" s="213">
        <v>58</v>
      </c>
      <c r="C140" s="211" t="s">
        <v>260</v>
      </c>
      <c r="D140" s="225" t="s">
        <v>93</v>
      </c>
      <c r="E140" s="222">
        <v>24</v>
      </c>
      <c r="F140" s="222">
        <v>24</v>
      </c>
      <c r="G140" s="222">
        <v>24</v>
      </c>
      <c r="H140" s="222"/>
      <c r="I140" s="222"/>
      <c r="J140" s="222"/>
      <c r="L140" s="56" t="str">
        <f t="shared" si="9"/>
        <v>75TIENDONA</v>
      </c>
      <c r="M140" s="212">
        <v>75</v>
      </c>
      <c r="N140" s="211" t="s">
        <v>190</v>
      </c>
      <c r="O140" s="225" t="s">
        <v>106</v>
      </c>
      <c r="P140" s="222">
        <v>10</v>
      </c>
      <c r="Q140" s="222">
        <v>10</v>
      </c>
      <c r="R140" s="222">
        <v>10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58SAN FRANCISCO GOTERA</v>
      </c>
      <c r="B141" s="212">
        <v>58</v>
      </c>
      <c r="C141" s="211" t="s">
        <v>182</v>
      </c>
      <c r="D141" s="225" t="s">
        <v>93</v>
      </c>
      <c r="E141" s="222">
        <v>26</v>
      </c>
      <c r="F141" s="222">
        <v>26</v>
      </c>
      <c r="G141" s="222">
        <v>26</v>
      </c>
      <c r="H141" s="222"/>
      <c r="I141" s="222"/>
      <c r="J141" s="222"/>
      <c r="L141" s="56" t="str">
        <f t="shared" si="9"/>
        <v>76TIENDONA</v>
      </c>
      <c r="M141" s="212">
        <v>76</v>
      </c>
      <c r="N141" s="211" t="s">
        <v>190</v>
      </c>
      <c r="O141" s="225" t="s">
        <v>107</v>
      </c>
      <c r="P141" s="222">
        <v>8</v>
      </c>
      <c r="Q141" s="222">
        <v>8</v>
      </c>
      <c r="R141" s="222">
        <v>8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59TIENDONA</v>
      </c>
      <c r="B142" s="213">
        <v>59</v>
      </c>
      <c r="C142" s="211" t="s">
        <v>190</v>
      </c>
      <c r="D142" s="225" t="s">
        <v>94</v>
      </c>
      <c r="E142" s="222">
        <v>9</v>
      </c>
      <c r="F142" s="222">
        <v>9</v>
      </c>
      <c r="G142" s="222">
        <v>9</v>
      </c>
      <c r="H142" s="222"/>
      <c r="I142" s="222"/>
      <c r="J142" s="222"/>
      <c r="L142" s="56" t="str">
        <f t="shared" si="9"/>
        <v>77TIENDONA</v>
      </c>
      <c r="M142" s="212">
        <v>77</v>
      </c>
      <c r="N142" s="211" t="s">
        <v>190</v>
      </c>
      <c r="O142" s="225" t="s">
        <v>108</v>
      </c>
      <c r="P142" s="222">
        <v>6</v>
      </c>
      <c r="Q142" s="222">
        <v>6</v>
      </c>
      <c r="R142" s="222">
        <v>6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59SAN FRANCISCO GOTERA</v>
      </c>
      <c r="B143" s="212">
        <v>59</v>
      </c>
      <c r="C143" s="211" t="s">
        <v>182</v>
      </c>
      <c r="D143" s="225" t="s">
        <v>94</v>
      </c>
      <c r="E143" s="222">
        <v>13.5</v>
      </c>
      <c r="F143" s="222">
        <v>13</v>
      </c>
      <c r="G143" s="222">
        <v>14</v>
      </c>
      <c r="H143" s="222"/>
      <c r="I143" s="222"/>
      <c r="J143" s="222"/>
      <c r="L143" s="56" t="str">
        <f t="shared" si="9"/>
        <v>78TIENDONA</v>
      </c>
      <c r="M143" s="213">
        <v>78</v>
      </c>
      <c r="N143" s="211" t="s">
        <v>190</v>
      </c>
      <c r="O143" s="225" t="s">
        <v>109</v>
      </c>
      <c r="P143" s="222">
        <v>19.333333333333332</v>
      </c>
      <c r="Q143" s="222">
        <v>18</v>
      </c>
      <c r="R143" s="222">
        <v>20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60TIENDONA</v>
      </c>
      <c r="B144" s="212">
        <v>60</v>
      </c>
      <c r="C144" s="211" t="s">
        <v>190</v>
      </c>
      <c r="D144" s="225" t="s">
        <v>95</v>
      </c>
      <c r="E144" s="222">
        <v>30</v>
      </c>
      <c r="F144" s="222">
        <v>30</v>
      </c>
      <c r="G144" s="222">
        <v>30</v>
      </c>
      <c r="H144" s="222"/>
      <c r="I144" s="222"/>
      <c r="J144" s="222"/>
      <c r="L144" s="56" t="str">
        <f t="shared" si="9"/>
        <v>78SANTA ROSA DE LIMA</v>
      </c>
      <c r="M144" s="212">
        <v>78</v>
      </c>
      <c r="N144" s="211" t="s">
        <v>198</v>
      </c>
      <c r="O144" s="225" t="s">
        <v>109</v>
      </c>
      <c r="P144" s="222">
        <v>31</v>
      </c>
      <c r="Q144" s="222">
        <v>30</v>
      </c>
      <c r="R144" s="222">
        <v>32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61TIENDONA</v>
      </c>
      <c r="B145" s="212">
        <v>61</v>
      </c>
      <c r="C145" s="211" t="s">
        <v>190</v>
      </c>
      <c r="D145" s="225" t="s">
        <v>136</v>
      </c>
      <c r="E145" s="222">
        <v>25</v>
      </c>
      <c r="F145" s="222">
        <v>25</v>
      </c>
      <c r="G145" s="222">
        <v>25</v>
      </c>
      <c r="H145" s="222"/>
      <c r="I145" s="222"/>
      <c r="J145" s="222"/>
      <c r="L145" s="56" t="str">
        <f t="shared" si="9"/>
        <v>79TIENDONA</v>
      </c>
      <c r="M145" s="213">
        <v>79</v>
      </c>
      <c r="N145" s="211" t="s">
        <v>190</v>
      </c>
      <c r="O145" s="225" t="s">
        <v>110</v>
      </c>
      <c r="P145" s="222">
        <v>7.5</v>
      </c>
      <c r="Q145" s="222">
        <v>7</v>
      </c>
      <c r="R145" s="222">
        <v>8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63TIENDONA</v>
      </c>
      <c r="B146" s="213">
        <v>63</v>
      </c>
      <c r="C146" s="211" t="s">
        <v>190</v>
      </c>
      <c r="D146" s="225" t="s">
        <v>97</v>
      </c>
      <c r="E146" s="222">
        <v>35.6</v>
      </c>
      <c r="F146" s="222">
        <v>35</v>
      </c>
      <c r="G146" s="222">
        <v>36</v>
      </c>
      <c r="H146" s="222"/>
      <c r="I146" s="222"/>
      <c r="J146" s="222"/>
      <c r="L146" s="56" t="str">
        <f t="shared" si="9"/>
        <v>79SANTA ROSA DE LIMA</v>
      </c>
      <c r="M146" s="212">
        <v>79</v>
      </c>
      <c r="N146" s="211" t="s">
        <v>198</v>
      </c>
      <c r="O146" s="225" t="s">
        <v>110</v>
      </c>
      <c r="P146" s="222">
        <v>7.5</v>
      </c>
      <c r="Q146" s="222">
        <v>7</v>
      </c>
      <c r="R146" s="222">
        <v>8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63AHUACHAPAN</v>
      </c>
      <c r="B147" s="212">
        <v>63</v>
      </c>
      <c r="C147" s="211" t="s">
        <v>260</v>
      </c>
      <c r="D147" s="225" t="s">
        <v>97</v>
      </c>
      <c r="E147" s="222">
        <v>22</v>
      </c>
      <c r="F147" s="222">
        <v>22</v>
      </c>
      <c r="G147" s="222">
        <v>22</v>
      </c>
      <c r="H147" s="222"/>
      <c r="I147" s="222"/>
      <c r="J147" s="222"/>
      <c r="L147" s="56" t="str">
        <f t="shared" si="9"/>
        <v>80TIENDONA</v>
      </c>
      <c r="M147" s="213">
        <v>80</v>
      </c>
      <c r="N147" s="211" t="s">
        <v>190</v>
      </c>
      <c r="O147" s="225" t="s">
        <v>111</v>
      </c>
      <c r="P147" s="222">
        <v>12</v>
      </c>
      <c r="Q147" s="222">
        <v>12</v>
      </c>
      <c r="R147" s="222">
        <v>12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64TIENDONA</v>
      </c>
      <c r="B148" s="213">
        <v>64</v>
      </c>
      <c r="C148" s="211" t="s">
        <v>190</v>
      </c>
      <c r="D148" s="225" t="s">
        <v>98</v>
      </c>
      <c r="E148" s="222">
        <v>9</v>
      </c>
      <c r="F148" s="222">
        <v>9</v>
      </c>
      <c r="G148" s="222">
        <v>9</v>
      </c>
      <c r="H148" s="222"/>
      <c r="I148" s="222"/>
      <c r="J148" s="222"/>
      <c r="L148" s="56" t="str">
        <f t="shared" si="9"/>
        <v>80SONSONATE</v>
      </c>
      <c r="M148" s="213">
        <v>80</v>
      </c>
      <c r="N148" s="211" t="s">
        <v>175</v>
      </c>
      <c r="O148" s="225" t="s">
        <v>111</v>
      </c>
      <c r="P148" s="222">
        <v>16.5</v>
      </c>
      <c r="Q148" s="222">
        <v>16</v>
      </c>
      <c r="R148" s="222">
        <v>17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64AHUACHAPAN</v>
      </c>
      <c r="B149" s="213">
        <v>64</v>
      </c>
      <c r="C149" s="211" t="s">
        <v>260</v>
      </c>
      <c r="D149" s="225" t="s">
        <v>98</v>
      </c>
      <c r="E149" s="222">
        <v>10</v>
      </c>
      <c r="F149" s="222">
        <v>10</v>
      </c>
      <c r="G149" s="222">
        <v>10</v>
      </c>
      <c r="H149" s="222"/>
      <c r="I149" s="222"/>
      <c r="J149" s="222"/>
      <c r="L149" s="56" t="str">
        <f t="shared" si="9"/>
        <v>80SANTA ROSA DE LIMA</v>
      </c>
      <c r="M149" s="212">
        <v>80</v>
      </c>
      <c r="N149" s="211" t="s">
        <v>198</v>
      </c>
      <c r="O149" s="225" t="s">
        <v>111</v>
      </c>
      <c r="P149" s="222">
        <v>11</v>
      </c>
      <c r="Q149" s="222">
        <v>10</v>
      </c>
      <c r="R149" s="222">
        <v>12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64SAN FRANCISCO GOTERA</v>
      </c>
      <c r="B150" s="212">
        <v>64</v>
      </c>
      <c r="C150" s="211" t="s">
        <v>182</v>
      </c>
      <c r="D150" s="225" t="s">
        <v>98</v>
      </c>
      <c r="E150" s="222">
        <v>9.5</v>
      </c>
      <c r="F150" s="222">
        <v>9</v>
      </c>
      <c r="G150" s="222">
        <v>10</v>
      </c>
      <c r="H150" s="222"/>
      <c r="I150" s="222"/>
      <c r="J150" s="222"/>
      <c r="L150" s="56" t="str">
        <f t="shared" si="9"/>
        <v>81TIENDONA</v>
      </c>
      <c r="M150" s="212">
        <v>81</v>
      </c>
      <c r="N150" s="211" t="s">
        <v>190</v>
      </c>
      <c r="O150" s="225" t="s">
        <v>112</v>
      </c>
      <c r="P150" s="222">
        <v>10</v>
      </c>
      <c r="Q150" s="222">
        <v>10</v>
      </c>
      <c r="R150" s="222">
        <v>10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65TIENDONA</v>
      </c>
      <c r="B151" s="213">
        <v>65</v>
      </c>
      <c r="C151" s="211" t="s">
        <v>190</v>
      </c>
      <c r="D151" s="225" t="s">
        <v>98</v>
      </c>
      <c r="E151" s="222">
        <v>8</v>
      </c>
      <c r="F151" s="222">
        <v>8</v>
      </c>
      <c r="G151" s="222">
        <v>8</v>
      </c>
      <c r="H151" s="222"/>
      <c r="I151" s="222"/>
      <c r="J151" s="222"/>
      <c r="L151" s="56" t="str">
        <f t="shared" si="9"/>
        <v>82TIENDONA</v>
      </c>
      <c r="M151" s="212">
        <v>82</v>
      </c>
      <c r="N151" s="211" t="s">
        <v>190</v>
      </c>
      <c r="O151" s="225" t="s">
        <v>113</v>
      </c>
      <c r="P151" s="222">
        <v>10</v>
      </c>
      <c r="Q151" s="222">
        <v>10</v>
      </c>
      <c r="R151" s="222">
        <v>10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65ZACATECOLUCA</v>
      </c>
      <c r="B152" s="213">
        <v>65</v>
      </c>
      <c r="C152" s="211" t="s">
        <v>180</v>
      </c>
      <c r="D152" s="225" t="s">
        <v>98</v>
      </c>
      <c r="E152" s="222">
        <v>10</v>
      </c>
      <c r="F152" s="222">
        <v>10</v>
      </c>
      <c r="G152" s="222">
        <v>10</v>
      </c>
      <c r="H152" s="222"/>
      <c r="I152" s="222"/>
      <c r="J152" s="222"/>
      <c r="L152" s="56" t="str">
        <f t="shared" si="9"/>
        <v>83TIENDONA</v>
      </c>
      <c r="M152" s="212">
        <v>83</v>
      </c>
      <c r="N152" s="211" t="s">
        <v>190</v>
      </c>
      <c r="O152" s="225" t="s">
        <v>114</v>
      </c>
      <c r="P152" s="222">
        <v>18</v>
      </c>
      <c r="Q152" s="222">
        <v>18</v>
      </c>
      <c r="R152" s="222">
        <v>18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65SAN FRANCISCO GOTERA</v>
      </c>
      <c r="B153" s="212">
        <v>65</v>
      </c>
      <c r="C153" s="211" t="s">
        <v>182</v>
      </c>
      <c r="D153" s="225" t="s">
        <v>98</v>
      </c>
      <c r="E153" s="222">
        <v>6.5</v>
      </c>
      <c r="F153" s="222">
        <v>6</v>
      </c>
      <c r="G153" s="222">
        <v>7</v>
      </c>
      <c r="H153" s="222"/>
      <c r="I153" s="222"/>
      <c r="J153" s="222"/>
      <c r="L153" s="56" t="str">
        <f t="shared" si="9"/>
        <v>84TIENDONA</v>
      </c>
      <c r="M153" s="213">
        <v>84</v>
      </c>
      <c r="N153" s="211" t="s">
        <v>190</v>
      </c>
      <c r="O153" s="225" t="s">
        <v>115</v>
      </c>
      <c r="P153" s="222">
        <v>11.666666666666666</v>
      </c>
      <c r="Q153" s="222">
        <v>11</v>
      </c>
      <c r="R153" s="222">
        <v>12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66TIENDONA</v>
      </c>
      <c r="B154" s="212">
        <v>66</v>
      </c>
      <c r="C154" s="211" t="s">
        <v>190</v>
      </c>
      <c r="D154" s="225" t="s">
        <v>99</v>
      </c>
      <c r="E154" s="222">
        <v>60</v>
      </c>
      <c r="F154" s="222">
        <v>60</v>
      </c>
      <c r="G154" s="222">
        <v>60</v>
      </c>
      <c r="H154" s="222"/>
      <c r="I154" s="222"/>
      <c r="J154" s="222"/>
      <c r="L154" s="56" t="str">
        <f t="shared" si="9"/>
        <v>84SONSONATE</v>
      </c>
      <c r="M154" s="213">
        <v>84</v>
      </c>
      <c r="N154" s="211" t="s">
        <v>175</v>
      </c>
      <c r="O154" s="225" t="s">
        <v>115</v>
      </c>
      <c r="P154" s="222">
        <v>12</v>
      </c>
      <c r="Q154" s="222">
        <v>12</v>
      </c>
      <c r="R154" s="222">
        <v>12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67TIENDONA</v>
      </c>
      <c r="B155" s="213">
        <v>67</v>
      </c>
      <c r="C155" s="211" t="s">
        <v>190</v>
      </c>
      <c r="D155" s="225" t="s">
        <v>100</v>
      </c>
      <c r="E155" s="222">
        <v>38.333333333333336</v>
      </c>
      <c r="F155" s="222">
        <v>35</v>
      </c>
      <c r="G155" s="222">
        <v>40</v>
      </c>
      <c r="H155" s="222"/>
      <c r="I155" s="222"/>
      <c r="J155" s="222"/>
      <c r="L155" s="56" t="str">
        <f t="shared" si="9"/>
        <v>84SANTA ROSA DE LIMA</v>
      </c>
      <c r="M155" s="212">
        <v>84</v>
      </c>
      <c r="N155" s="211" t="s">
        <v>198</v>
      </c>
      <c r="O155" s="225" t="s">
        <v>115</v>
      </c>
      <c r="P155" s="222">
        <v>13.5</v>
      </c>
      <c r="Q155" s="222">
        <v>13</v>
      </c>
      <c r="R155" s="222">
        <v>14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67SAN FRANCISCO GOTERA</v>
      </c>
      <c r="B156" s="212">
        <v>67</v>
      </c>
      <c r="C156" s="211" t="s">
        <v>182</v>
      </c>
      <c r="D156" s="225" t="s">
        <v>100</v>
      </c>
      <c r="E156" s="222">
        <v>42</v>
      </c>
      <c r="F156" s="222">
        <v>42</v>
      </c>
      <c r="G156" s="222">
        <v>42</v>
      </c>
      <c r="H156" s="222"/>
      <c r="I156" s="222"/>
      <c r="J156" s="222"/>
      <c r="L156" s="56" t="str">
        <f t="shared" si="9"/>
        <v>85TIENDONA</v>
      </c>
      <c r="M156" s="212">
        <v>85</v>
      </c>
      <c r="N156" s="211" t="s">
        <v>190</v>
      </c>
      <c r="O156" s="225" t="s">
        <v>116</v>
      </c>
      <c r="P156" s="222">
        <v>9.6666666666666661</v>
      </c>
      <c r="Q156" s="222">
        <v>9</v>
      </c>
      <c r="R156" s="222">
        <v>10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68TIENDONA</v>
      </c>
      <c r="B157" s="213">
        <v>68</v>
      </c>
      <c r="C157" s="211" t="s">
        <v>190</v>
      </c>
      <c r="D157" s="225" t="s">
        <v>101</v>
      </c>
      <c r="E157" s="222">
        <v>7.666666666666667</v>
      </c>
      <c r="F157" s="222">
        <v>7</v>
      </c>
      <c r="G157" s="222">
        <v>8</v>
      </c>
      <c r="H157" s="222"/>
      <c r="I157" s="222"/>
      <c r="J157" s="222"/>
      <c r="L157" s="56" t="str">
        <f t="shared" si="9"/>
        <v>86TIENDONA</v>
      </c>
      <c r="M157" s="213">
        <v>86</v>
      </c>
      <c r="N157" s="211" t="s">
        <v>190</v>
      </c>
      <c r="O157" s="225" t="s">
        <v>117</v>
      </c>
      <c r="P157" s="222">
        <v>220</v>
      </c>
      <c r="Q157" s="222">
        <v>220</v>
      </c>
      <c r="R157" s="222">
        <v>220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68ZACATECOLUCA</v>
      </c>
      <c r="B158" s="213">
        <v>68</v>
      </c>
      <c r="C158" s="211" t="s">
        <v>180</v>
      </c>
      <c r="D158" s="225" t="s">
        <v>101</v>
      </c>
      <c r="E158" s="222">
        <v>10</v>
      </c>
      <c r="F158" s="222">
        <v>10</v>
      </c>
      <c r="G158" s="222">
        <v>10</v>
      </c>
      <c r="H158" s="222"/>
      <c r="I158" s="222"/>
      <c r="J158" s="222"/>
      <c r="L158" s="56" t="str">
        <f t="shared" si="9"/>
        <v>86SANTA ROSA DE LIMA</v>
      </c>
      <c r="M158" s="212">
        <v>86</v>
      </c>
      <c r="N158" s="211" t="s">
        <v>198</v>
      </c>
      <c r="O158" s="225" t="s">
        <v>117</v>
      </c>
      <c r="P158" s="222">
        <v>210</v>
      </c>
      <c r="Q158" s="222">
        <v>210</v>
      </c>
      <c r="R158" s="222">
        <v>210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68SAN FRANCISCO GOTERA</v>
      </c>
      <c r="B159" s="212">
        <v>68</v>
      </c>
      <c r="C159" s="211" t="s">
        <v>182</v>
      </c>
      <c r="D159" s="225" t="s">
        <v>101</v>
      </c>
      <c r="E159" s="222">
        <v>11.5</v>
      </c>
      <c r="F159" s="222">
        <v>11</v>
      </c>
      <c r="G159" s="222">
        <v>12</v>
      </c>
      <c r="H159" s="222"/>
      <c r="I159" s="222"/>
      <c r="J159" s="222"/>
      <c r="L159" s="56" t="str">
        <f t="shared" si="9"/>
        <v>87TIENDONA</v>
      </c>
      <c r="M159" s="212">
        <v>87</v>
      </c>
      <c r="N159" s="211" t="s">
        <v>190</v>
      </c>
      <c r="O159" s="225" t="s">
        <v>118</v>
      </c>
      <c r="P159" s="222">
        <v>180</v>
      </c>
      <c r="Q159" s="222">
        <v>180</v>
      </c>
      <c r="R159" s="222">
        <v>180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69TIENDONA</v>
      </c>
      <c r="B160" s="213">
        <v>69</v>
      </c>
      <c r="C160" s="211" t="s">
        <v>190</v>
      </c>
      <c r="D160" s="225" t="s">
        <v>102</v>
      </c>
      <c r="E160" s="222">
        <v>7.5</v>
      </c>
      <c r="F160" s="222">
        <v>7</v>
      </c>
      <c r="G160" s="222">
        <v>8</v>
      </c>
      <c r="H160" s="222"/>
      <c r="I160" s="222"/>
      <c r="J160" s="222"/>
      <c r="L160" s="56" t="str">
        <f t="shared" si="9"/>
        <v>88TIENDONA</v>
      </c>
      <c r="M160" s="213">
        <v>88</v>
      </c>
      <c r="N160" s="211" t="s">
        <v>190</v>
      </c>
      <c r="O160" s="225" t="s">
        <v>119</v>
      </c>
      <c r="P160" s="222">
        <v>125</v>
      </c>
      <c r="Q160" s="222">
        <v>125</v>
      </c>
      <c r="R160" s="222">
        <v>125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69ZACATECOLUCA</v>
      </c>
      <c r="B161" s="212">
        <v>69</v>
      </c>
      <c r="C161" s="211" t="s">
        <v>180</v>
      </c>
      <c r="D161" s="225" t="s">
        <v>102</v>
      </c>
      <c r="E161" s="222">
        <v>7</v>
      </c>
      <c r="F161" s="222">
        <v>6</v>
      </c>
      <c r="G161" s="222">
        <v>8</v>
      </c>
      <c r="H161" s="222"/>
      <c r="I161" s="222"/>
      <c r="J161" s="222"/>
      <c r="L161" s="56" t="str">
        <f t="shared" si="9"/>
        <v>88SONSONATE</v>
      </c>
      <c r="M161" s="213">
        <v>88</v>
      </c>
      <c r="N161" s="211" t="s">
        <v>175</v>
      </c>
      <c r="O161" s="225" t="s">
        <v>119</v>
      </c>
      <c r="P161" s="222">
        <v>95</v>
      </c>
      <c r="Q161" s="222">
        <v>90</v>
      </c>
      <c r="R161" s="222">
        <v>100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70TIENDONA</v>
      </c>
      <c r="B162" s="212">
        <v>70</v>
      </c>
      <c r="C162" s="211" t="s">
        <v>190</v>
      </c>
      <c r="D162" s="225" t="s">
        <v>134</v>
      </c>
      <c r="E162" s="222">
        <v>12.333333333333334</v>
      </c>
      <c r="F162" s="222">
        <v>12</v>
      </c>
      <c r="G162" s="222">
        <v>13</v>
      </c>
      <c r="H162" s="222"/>
      <c r="I162" s="222"/>
      <c r="J162" s="222"/>
      <c r="L162" s="56" t="str">
        <f t="shared" si="9"/>
        <v>88SANTA ROSA DE LIMA</v>
      </c>
      <c r="M162" s="212">
        <v>88</v>
      </c>
      <c r="N162" s="211" t="s">
        <v>198</v>
      </c>
      <c r="O162" s="225" t="s">
        <v>119</v>
      </c>
      <c r="P162" s="222">
        <v>142.5</v>
      </c>
      <c r="Q162" s="222">
        <v>135</v>
      </c>
      <c r="R162" s="222">
        <v>150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71TIENDONA</v>
      </c>
      <c r="B163" s="213">
        <v>71</v>
      </c>
      <c r="C163" s="211" t="s">
        <v>190</v>
      </c>
      <c r="D163" s="225" t="s">
        <v>133</v>
      </c>
      <c r="E163" s="222">
        <v>12</v>
      </c>
      <c r="F163" s="222">
        <v>12</v>
      </c>
      <c r="G163" s="222">
        <v>12</v>
      </c>
      <c r="H163" s="222"/>
      <c r="I163" s="222"/>
      <c r="J163" s="222"/>
      <c r="L163" s="56" t="str">
        <f t="shared" si="9"/>
        <v>89TIENDONA</v>
      </c>
      <c r="M163" s="213">
        <v>89</v>
      </c>
      <c r="N163" s="211" t="s">
        <v>190</v>
      </c>
      <c r="O163" s="225" t="s">
        <v>120</v>
      </c>
      <c r="P163" s="222">
        <v>18.8</v>
      </c>
      <c r="Q163" s="222">
        <v>18</v>
      </c>
      <c r="R163" s="222">
        <v>19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71ZACATECOLUCA</v>
      </c>
      <c r="B164" s="212">
        <v>71</v>
      </c>
      <c r="C164" s="211" t="s">
        <v>180</v>
      </c>
      <c r="D164" s="225" t="s">
        <v>133</v>
      </c>
      <c r="E164" s="222">
        <v>6</v>
      </c>
      <c r="F164" s="222">
        <v>6</v>
      </c>
      <c r="G164" s="222">
        <v>6</v>
      </c>
      <c r="H164" s="222"/>
      <c r="I164" s="222"/>
      <c r="J164" s="222"/>
      <c r="L164" s="56" t="str">
        <f t="shared" si="9"/>
        <v>89SONSONATE</v>
      </c>
      <c r="M164" s="213">
        <v>89</v>
      </c>
      <c r="N164" s="211" t="s">
        <v>175</v>
      </c>
      <c r="O164" s="225" t="s">
        <v>120</v>
      </c>
      <c r="P164" s="222">
        <v>18</v>
      </c>
      <c r="Q164" s="222">
        <v>18</v>
      </c>
      <c r="R164" s="222">
        <v>18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72ZACATECOLUCA</v>
      </c>
      <c r="B165" s="213">
        <v>72</v>
      </c>
      <c r="C165" s="211" t="s">
        <v>180</v>
      </c>
      <c r="D165" s="225" t="s">
        <v>103</v>
      </c>
      <c r="E165" s="222">
        <v>19</v>
      </c>
      <c r="F165" s="222">
        <v>18</v>
      </c>
      <c r="G165" s="222">
        <v>20</v>
      </c>
      <c r="H165" s="222"/>
      <c r="I165" s="222"/>
      <c r="J165" s="222"/>
      <c r="L165" s="56" t="str">
        <f t="shared" si="9"/>
        <v>89SANTA ROSA DE LIMA</v>
      </c>
      <c r="M165" s="212">
        <v>89</v>
      </c>
      <c r="N165" s="211" t="s">
        <v>198</v>
      </c>
      <c r="O165" s="225" t="s">
        <v>120</v>
      </c>
      <c r="P165" s="222">
        <v>18</v>
      </c>
      <c r="Q165" s="222">
        <v>18</v>
      </c>
      <c r="R165" s="222">
        <v>18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72AHUACHAPAN</v>
      </c>
      <c r="B166" s="213">
        <v>72</v>
      </c>
      <c r="C166" s="211" t="s">
        <v>260</v>
      </c>
      <c r="D166" s="225" t="s">
        <v>103</v>
      </c>
      <c r="E166" s="222">
        <v>18</v>
      </c>
      <c r="F166" s="222">
        <v>18</v>
      </c>
      <c r="G166" s="222">
        <v>18</v>
      </c>
      <c r="H166" s="222"/>
      <c r="I166" s="222"/>
      <c r="J166" s="222"/>
      <c r="L166" s="56" t="str">
        <f t="shared" si="9"/>
        <v>90TIENDONA</v>
      </c>
      <c r="M166" s="213">
        <v>90</v>
      </c>
      <c r="N166" s="211" t="s">
        <v>190</v>
      </c>
      <c r="O166" s="225" t="s">
        <v>121</v>
      </c>
      <c r="P166" s="222">
        <v>13.2</v>
      </c>
      <c r="Q166" s="222">
        <v>13</v>
      </c>
      <c r="R166" s="222">
        <v>14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72SAN FRANCISCO GOTERA</v>
      </c>
      <c r="B167" s="212">
        <v>72</v>
      </c>
      <c r="C167" s="211" t="s">
        <v>182</v>
      </c>
      <c r="D167" s="225" t="s">
        <v>103</v>
      </c>
      <c r="E167" s="222">
        <v>21</v>
      </c>
      <c r="F167" s="222">
        <v>20</v>
      </c>
      <c r="G167" s="222">
        <v>22</v>
      </c>
      <c r="H167" s="222"/>
      <c r="I167" s="222"/>
      <c r="J167" s="222"/>
      <c r="L167" s="56" t="str">
        <f t="shared" si="9"/>
        <v>90SANTA ROSA DE LIMA</v>
      </c>
      <c r="M167" s="212">
        <v>90</v>
      </c>
      <c r="N167" s="211" t="s">
        <v>198</v>
      </c>
      <c r="O167" s="225" t="s">
        <v>121</v>
      </c>
      <c r="P167" s="222">
        <v>14.5</v>
      </c>
      <c r="Q167" s="222">
        <v>14</v>
      </c>
      <c r="R167" s="222">
        <v>15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73TIENDONA</v>
      </c>
      <c r="B168" s="212">
        <v>73</v>
      </c>
      <c r="C168" s="211" t="s">
        <v>190</v>
      </c>
      <c r="D168" s="225" t="s">
        <v>104</v>
      </c>
      <c r="E168" s="222">
        <v>15.666666666666666</v>
      </c>
      <c r="F168" s="222">
        <v>15</v>
      </c>
      <c r="G168" s="222">
        <v>16</v>
      </c>
      <c r="H168" s="222"/>
      <c r="I168" s="222"/>
      <c r="J168" s="222"/>
      <c r="L168" s="56" t="str">
        <f t="shared" si="9"/>
        <v>92TIENDONA</v>
      </c>
      <c r="M168" s="213">
        <v>92</v>
      </c>
      <c r="N168" s="211" t="s">
        <v>190</v>
      </c>
      <c r="O168" s="225" t="s">
        <v>122</v>
      </c>
      <c r="P168" s="222">
        <v>90</v>
      </c>
      <c r="Q168" s="222">
        <v>90</v>
      </c>
      <c r="R168" s="222">
        <v>90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75TIENDONA</v>
      </c>
      <c r="B169" s="212">
        <v>75</v>
      </c>
      <c r="C169" s="211" t="s">
        <v>190</v>
      </c>
      <c r="D169" s="225" t="s">
        <v>106</v>
      </c>
      <c r="E169" s="222">
        <v>10</v>
      </c>
      <c r="F169" s="222">
        <v>10</v>
      </c>
      <c r="G169" s="222">
        <v>10</v>
      </c>
      <c r="H169" s="222"/>
      <c r="I169" s="222"/>
      <c r="J169" s="222"/>
      <c r="L169" s="56" t="str">
        <f t="shared" si="9"/>
        <v>92SANTA ROSA DE LIMA</v>
      </c>
      <c r="M169" s="212">
        <v>92</v>
      </c>
      <c r="N169" s="211" t="s">
        <v>198</v>
      </c>
      <c r="O169" s="225" t="s">
        <v>122</v>
      </c>
      <c r="P169" s="222">
        <v>100</v>
      </c>
      <c r="Q169" s="222">
        <v>100</v>
      </c>
      <c r="R169" s="222">
        <v>100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76TIENDONA</v>
      </c>
      <c r="B170" s="212">
        <v>76</v>
      </c>
      <c r="C170" s="211" t="s">
        <v>190</v>
      </c>
      <c r="D170" s="225" t="s">
        <v>107</v>
      </c>
      <c r="E170" s="222">
        <v>8</v>
      </c>
      <c r="F170" s="222">
        <v>8</v>
      </c>
      <c r="G170" s="222">
        <v>8</v>
      </c>
      <c r="H170" s="222"/>
      <c r="I170" s="222"/>
      <c r="J170" s="222"/>
      <c r="L170" s="56" t="str">
        <f t="shared" si="9"/>
        <v>93TIENDONA</v>
      </c>
      <c r="M170" s="212">
        <v>93</v>
      </c>
      <c r="N170" s="211" t="s">
        <v>190</v>
      </c>
      <c r="O170" s="225" t="s">
        <v>123</v>
      </c>
      <c r="P170" s="222">
        <v>23.333333333333332</v>
      </c>
      <c r="Q170" s="222">
        <v>23</v>
      </c>
      <c r="R170" s="222">
        <v>24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77TIENDONA</v>
      </c>
      <c r="B171" s="212">
        <v>77</v>
      </c>
      <c r="C171" s="211" t="s">
        <v>190</v>
      </c>
      <c r="D171" s="225" t="s">
        <v>108</v>
      </c>
      <c r="E171" s="222">
        <v>7</v>
      </c>
      <c r="F171" s="222">
        <v>6</v>
      </c>
      <c r="G171" s="222">
        <v>10</v>
      </c>
      <c r="H171" s="222"/>
      <c r="I171" s="222"/>
      <c r="J171" s="222"/>
      <c r="L171" s="56" t="str">
        <f t="shared" si="9"/>
        <v xml:space="preserve">94GERARDO BARRIOS </v>
      </c>
      <c r="M171" s="212">
        <v>94</v>
      </c>
      <c r="N171" s="211" t="s">
        <v>262</v>
      </c>
      <c r="O171" s="225" t="s">
        <v>265</v>
      </c>
      <c r="P171" s="222">
        <v>98</v>
      </c>
      <c r="Q171" s="222">
        <v>98</v>
      </c>
      <c r="R171" s="222">
        <v>98</v>
      </c>
      <c r="S171" s="222">
        <v>1</v>
      </c>
      <c r="T171" s="222">
        <v>1</v>
      </c>
      <c r="U171" s="222">
        <v>1</v>
      </c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78TIENDONA</v>
      </c>
      <c r="B172" s="213">
        <v>78</v>
      </c>
      <c r="C172" s="211" t="s">
        <v>190</v>
      </c>
      <c r="D172" s="225" t="s">
        <v>109</v>
      </c>
      <c r="E172" s="222">
        <v>19</v>
      </c>
      <c r="F172" s="222">
        <v>18</v>
      </c>
      <c r="G172" s="222">
        <v>20</v>
      </c>
      <c r="H172" s="222"/>
      <c r="I172" s="222"/>
      <c r="J172" s="222"/>
      <c r="L172" s="56" t="str">
        <f t="shared" si="9"/>
        <v>95SONSONATE</v>
      </c>
      <c r="M172" s="213">
        <v>95</v>
      </c>
      <c r="N172" s="211" t="s">
        <v>175</v>
      </c>
      <c r="O172" s="225" t="s">
        <v>204</v>
      </c>
      <c r="P172" s="222"/>
      <c r="Q172" s="222"/>
      <c r="R172" s="222"/>
      <c r="S172" s="222">
        <v>1.1499999999999999</v>
      </c>
      <c r="T172" s="222">
        <v>1.1499999999999999</v>
      </c>
      <c r="U172" s="222">
        <v>1.1499999999999999</v>
      </c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78SAN FRANCISCO GOTERA</v>
      </c>
      <c r="B173" s="212">
        <v>78</v>
      </c>
      <c r="C173" s="211" t="s">
        <v>182</v>
      </c>
      <c r="D173" s="225" t="s">
        <v>109</v>
      </c>
      <c r="E173" s="222">
        <v>24.5</v>
      </c>
      <c r="F173" s="222">
        <v>24</v>
      </c>
      <c r="G173" s="222">
        <v>25</v>
      </c>
      <c r="H173" s="222"/>
      <c r="I173" s="222"/>
      <c r="J173" s="222"/>
      <c r="L173" s="56" t="str">
        <f t="shared" si="9"/>
        <v>95SANTA ROSA DE LIMA</v>
      </c>
      <c r="M173" s="213">
        <v>95</v>
      </c>
      <c r="N173" s="211" t="s">
        <v>198</v>
      </c>
      <c r="O173" s="225" t="s">
        <v>204</v>
      </c>
      <c r="P173" s="222"/>
      <c r="Q173" s="222"/>
      <c r="R173" s="222"/>
      <c r="S173" s="222">
        <v>1.25</v>
      </c>
      <c r="T173" s="222">
        <v>1.25</v>
      </c>
      <c r="U173" s="222">
        <v>1.25</v>
      </c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79TIENDONA</v>
      </c>
      <c r="B174" s="213">
        <v>79</v>
      </c>
      <c r="C174" s="211" t="s">
        <v>190</v>
      </c>
      <c r="D174" s="225" t="s">
        <v>110</v>
      </c>
      <c r="E174" s="222">
        <v>7.5</v>
      </c>
      <c r="F174" s="222">
        <v>7</v>
      </c>
      <c r="G174" s="222">
        <v>8</v>
      </c>
      <c r="H174" s="222"/>
      <c r="I174" s="222"/>
      <c r="J174" s="222"/>
      <c r="L174" s="56" t="str">
        <f t="shared" si="9"/>
        <v xml:space="preserve">95GERARDO BARRIOS </v>
      </c>
      <c r="M174" s="212">
        <v>95</v>
      </c>
      <c r="N174" s="211" t="s">
        <v>262</v>
      </c>
      <c r="O174" s="225" t="s">
        <v>204</v>
      </c>
      <c r="P174" s="222">
        <v>50</v>
      </c>
      <c r="Q174" s="222">
        <v>50</v>
      </c>
      <c r="R174" s="222">
        <v>50</v>
      </c>
      <c r="S174" s="222">
        <v>0.8</v>
      </c>
      <c r="T174" s="222">
        <v>0.8</v>
      </c>
      <c r="U174" s="222">
        <v>0.8</v>
      </c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79ZACATECOLUCA</v>
      </c>
      <c r="B175" s="213">
        <v>79</v>
      </c>
      <c r="C175" s="211" t="s">
        <v>180</v>
      </c>
      <c r="D175" s="225" t="s">
        <v>110</v>
      </c>
      <c r="E175" s="222">
        <v>8</v>
      </c>
      <c r="F175" s="222">
        <v>8</v>
      </c>
      <c r="G175" s="222">
        <v>8</v>
      </c>
      <c r="H175" s="222"/>
      <c r="I175" s="222"/>
      <c r="J175" s="222"/>
      <c r="L175" s="56" t="str">
        <f t="shared" si="9"/>
        <v>96SONSONATE</v>
      </c>
      <c r="M175" s="213">
        <v>96</v>
      </c>
      <c r="N175" s="211" t="s">
        <v>175</v>
      </c>
      <c r="O175" s="225" t="s">
        <v>205</v>
      </c>
      <c r="P175" s="222">
        <v>47.5</v>
      </c>
      <c r="Q175" s="222">
        <v>47</v>
      </c>
      <c r="R175" s="222">
        <v>48</v>
      </c>
      <c r="S175" s="222">
        <v>0.6</v>
      </c>
      <c r="T175" s="222">
        <v>0.6</v>
      </c>
      <c r="U175" s="222">
        <v>0.6</v>
      </c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79SAN FRANCISCO GOTERA</v>
      </c>
      <c r="B176" s="212">
        <v>79</v>
      </c>
      <c r="C176" s="211" t="s">
        <v>182</v>
      </c>
      <c r="D176" s="225" t="s">
        <v>110</v>
      </c>
      <c r="E176" s="222">
        <v>7</v>
      </c>
      <c r="F176" s="222">
        <v>7</v>
      </c>
      <c r="G176" s="222">
        <v>7</v>
      </c>
      <c r="H176" s="222"/>
      <c r="I176" s="222"/>
      <c r="J176" s="222"/>
      <c r="L176" s="56" t="str">
        <f t="shared" si="9"/>
        <v>96SANTA ROSA DE LIMA</v>
      </c>
      <c r="M176" s="213">
        <v>96</v>
      </c>
      <c r="N176" s="211" t="s">
        <v>198</v>
      </c>
      <c r="O176" s="225" t="s">
        <v>205</v>
      </c>
      <c r="P176" s="222">
        <v>48.5</v>
      </c>
      <c r="Q176" s="222">
        <v>48</v>
      </c>
      <c r="R176" s="222">
        <v>49</v>
      </c>
      <c r="S176" s="222">
        <v>0.53750000000000009</v>
      </c>
      <c r="T176" s="222">
        <v>0.5</v>
      </c>
      <c r="U176" s="222">
        <v>0.55000000000000004</v>
      </c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80TIENDONA</v>
      </c>
      <c r="B177" s="213">
        <v>80</v>
      </c>
      <c r="C177" s="211" t="s">
        <v>190</v>
      </c>
      <c r="D177" s="225" t="s">
        <v>111</v>
      </c>
      <c r="E177" s="222">
        <v>12</v>
      </c>
      <c r="F177" s="222">
        <v>12</v>
      </c>
      <c r="G177" s="222">
        <v>12</v>
      </c>
      <c r="H177" s="222"/>
      <c r="I177" s="222"/>
      <c r="J177" s="222"/>
      <c r="L177" s="56" t="str">
        <f t="shared" si="9"/>
        <v xml:space="preserve">96GERARDO BARRIOS </v>
      </c>
      <c r="M177" s="212">
        <v>96</v>
      </c>
      <c r="N177" s="211" t="s">
        <v>262</v>
      </c>
      <c r="O177" s="225" t="s">
        <v>205</v>
      </c>
      <c r="P177" s="222">
        <v>46</v>
      </c>
      <c r="Q177" s="222">
        <v>46</v>
      </c>
      <c r="R177" s="222">
        <v>46</v>
      </c>
      <c r="S177" s="222">
        <v>0.5</v>
      </c>
      <c r="T177" s="222">
        <v>0.5</v>
      </c>
      <c r="U177" s="222">
        <v>0.5</v>
      </c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80AHUACHAPAN</v>
      </c>
      <c r="B178" s="213">
        <v>80</v>
      </c>
      <c r="C178" s="211" t="s">
        <v>260</v>
      </c>
      <c r="D178" s="225" t="s">
        <v>111</v>
      </c>
      <c r="E178" s="222">
        <v>16</v>
      </c>
      <c r="F178" s="222">
        <v>16</v>
      </c>
      <c r="G178" s="222">
        <v>16</v>
      </c>
      <c r="H178" s="222"/>
      <c r="I178" s="222"/>
      <c r="J178" s="222"/>
      <c r="L178" s="56" t="str">
        <f t="shared" si="9"/>
        <v>97SONSONATE</v>
      </c>
      <c r="M178" s="213">
        <v>97</v>
      </c>
      <c r="N178" s="211" t="s">
        <v>175</v>
      </c>
      <c r="O178" s="225" t="s">
        <v>206</v>
      </c>
      <c r="P178" s="222">
        <v>80</v>
      </c>
      <c r="Q178" s="222">
        <v>80</v>
      </c>
      <c r="R178" s="222">
        <v>80</v>
      </c>
      <c r="S178" s="222">
        <v>1.1499999999999999</v>
      </c>
      <c r="T178" s="222">
        <v>1.1499999999999999</v>
      </c>
      <c r="U178" s="222">
        <v>1.1499999999999999</v>
      </c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80SAN FRANCISCO GOTERA</v>
      </c>
      <c r="B179" s="212">
        <v>80</v>
      </c>
      <c r="C179" s="211" t="s">
        <v>182</v>
      </c>
      <c r="D179" s="225" t="s">
        <v>111</v>
      </c>
      <c r="E179" s="222">
        <v>10</v>
      </c>
      <c r="F179" s="222">
        <v>10</v>
      </c>
      <c r="G179" s="222">
        <v>10</v>
      </c>
      <c r="H179" s="222"/>
      <c r="I179" s="222"/>
      <c r="J179" s="222"/>
      <c r="L179" s="56" t="str">
        <f t="shared" si="9"/>
        <v>97SANTA ROSA DE LIMA</v>
      </c>
      <c r="M179" s="213">
        <v>97</v>
      </c>
      <c r="N179" s="211" t="s">
        <v>198</v>
      </c>
      <c r="O179" s="225" t="s">
        <v>206</v>
      </c>
      <c r="P179" s="222"/>
      <c r="Q179" s="222"/>
      <c r="R179" s="222"/>
      <c r="S179" s="222">
        <v>1</v>
      </c>
      <c r="T179" s="222">
        <v>1</v>
      </c>
      <c r="U179" s="222">
        <v>1</v>
      </c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81TIENDONA</v>
      </c>
      <c r="B180" s="212">
        <v>81</v>
      </c>
      <c r="C180" s="211" t="s">
        <v>190</v>
      </c>
      <c r="D180" s="225" t="s">
        <v>112</v>
      </c>
      <c r="E180" s="222">
        <v>10</v>
      </c>
      <c r="F180" s="222">
        <v>10</v>
      </c>
      <c r="G180" s="222">
        <v>10</v>
      </c>
      <c r="H180" s="222"/>
      <c r="I180" s="222"/>
      <c r="J180" s="222"/>
      <c r="L180" s="56" t="str">
        <f t="shared" si="9"/>
        <v xml:space="preserve">97GERARDO BARRIOS </v>
      </c>
      <c r="M180" s="212">
        <v>97</v>
      </c>
      <c r="N180" s="211" t="s">
        <v>262</v>
      </c>
      <c r="O180" s="225" t="s">
        <v>206</v>
      </c>
      <c r="P180" s="222">
        <v>78</v>
      </c>
      <c r="Q180" s="222">
        <v>78</v>
      </c>
      <c r="R180" s="222">
        <v>78</v>
      </c>
      <c r="S180" s="222">
        <v>0.9</v>
      </c>
      <c r="T180" s="222">
        <v>0.9</v>
      </c>
      <c r="U180" s="222">
        <v>0.9</v>
      </c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82TIENDONA</v>
      </c>
      <c r="B181" s="212">
        <v>82</v>
      </c>
      <c r="C181" s="211" t="s">
        <v>190</v>
      </c>
      <c r="D181" s="225" t="s">
        <v>113</v>
      </c>
      <c r="E181" s="222">
        <v>10</v>
      </c>
      <c r="F181" s="222">
        <v>10</v>
      </c>
      <c r="G181" s="222">
        <v>10</v>
      </c>
      <c r="H181" s="222"/>
      <c r="I181" s="222"/>
      <c r="J181" s="222"/>
      <c r="L181" s="56" t="str">
        <f t="shared" si="9"/>
        <v>98SONSONATE</v>
      </c>
      <c r="M181" s="213">
        <v>98</v>
      </c>
      <c r="N181" s="211" t="s">
        <v>175</v>
      </c>
      <c r="O181" s="225" t="s">
        <v>266</v>
      </c>
      <c r="P181" s="222">
        <v>150</v>
      </c>
      <c r="Q181" s="222">
        <v>150</v>
      </c>
      <c r="R181" s="222">
        <v>150</v>
      </c>
      <c r="S181" s="222">
        <v>2</v>
      </c>
      <c r="T181" s="222">
        <v>2</v>
      </c>
      <c r="U181" s="222">
        <v>2</v>
      </c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83TIENDONA</v>
      </c>
      <c r="B182" s="212">
        <v>83</v>
      </c>
      <c r="C182" s="211" t="s">
        <v>190</v>
      </c>
      <c r="D182" s="225" t="s">
        <v>114</v>
      </c>
      <c r="E182" s="222">
        <v>18</v>
      </c>
      <c r="F182" s="222">
        <v>18</v>
      </c>
      <c r="G182" s="222">
        <v>18</v>
      </c>
      <c r="H182" s="222"/>
      <c r="I182" s="222"/>
      <c r="J182" s="222"/>
      <c r="L182" s="56" t="str">
        <f t="shared" si="9"/>
        <v>98SANTA ROSA DE LIMA</v>
      </c>
      <c r="M182" s="213">
        <v>98</v>
      </c>
      <c r="N182" s="211" t="s">
        <v>198</v>
      </c>
      <c r="O182" s="225" t="s">
        <v>266</v>
      </c>
      <c r="P182" s="222"/>
      <c r="Q182" s="222"/>
      <c r="R182" s="222"/>
      <c r="S182" s="222">
        <v>1.9750000000000001</v>
      </c>
      <c r="T182" s="222">
        <v>1.9</v>
      </c>
      <c r="U182" s="222">
        <v>2</v>
      </c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84TIENDONA</v>
      </c>
      <c r="B183" s="213">
        <v>84</v>
      </c>
      <c r="C183" s="211" t="s">
        <v>190</v>
      </c>
      <c r="D183" s="225" t="s">
        <v>115</v>
      </c>
      <c r="E183" s="222">
        <v>11.833333333333334</v>
      </c>
      <c r="F183" s="222">
        <v>11</v>
      </c>
      <c r="G183" s="222">
        <v>12</v>
      </c>
      <c r="H183" s="222"/>
      <c r="I183" s="222"/>
      <c r="J183" s="222"/>
      <c r="L183" s="56" t="str">
        <f t="shared" si="9"/>
        <v xml:space="preserve">98GERARDO BARRIOS </v>
      </c>
      <c r="M183" s="212">
        <v>98</v>
      </c>
      <c r="N183" s="211" t="s">
        <v>262</v>
      </c>
      <c r="O183" s="225" t="s">
        <v>266</v>
      </c>
      <c r="P183" s="222">
        <v>135</v>
      </c>
      <c r="Q183" s="222">
        <v>135</v>
      </c>
      <c r="R183" s="222">
        <v>135</v>
      </c>
      <c r="S183" s="222">
        <v>1.6</v>
      </c>
      <c r="T183" s="222">
        <v>1.6</v>
      </c>
      <c r="U183" s="222">
        <v>1.6</v>
      </c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84ZACATECOLUCA</v>
      </c>
      <c r="B184" s="213">
        <v>84</v>
      </c>
      <c r="C184" s="211" t="s">
        <v>180</v>
      </c>
      <c r="D184" s="225" t="s">
        <v>115</v>
      </c>
      <c r="E184" s="222">
        <v>13</v>
      </c>
      <c r="F184" s="222">
        <v>12</v>
      </c>
      <c r="G184" s="222">
        <v>14</v>
      </c>
      <c r="H184" s="222"/>
      <c r="I184" s="222"/>
      <c r="J184" s="222"/>
      <c r="L184" s="56" t="str">
        <f t="shared" si="9"/>
        <v>99SONSONATE</v>
      </c>
      <c r="M184" s="213">
        <v>99</v>
      </c>
      <c r="N184" s="211" t="s">
        <v>175</v>
      </c>
      <c r="O184" s="225" t="s">
        <v>208</v>
      </c>
      <c r="P184" s="222">
        <v>21</v>
      </c>
      <c r="Q184" s="222">
        <v>21</v>
      </c>
      <c r="R184" s="222">
        <v>21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84AHUACHAPAN</v>
      </c>
      <c r="B185" s="213">
        <v>84</v>
      </c>
      <c r="C185" s="211" t="s">
        <v>260</v>
      </c>
      <c r="D185" s="225" t="s">
        <v>115</v>
      </c>
      <c r="E185" s="222">
        <v>13</v>
      </c>
      <c r="F185" s="222">
        <v>13</v>
      </c>
      <c r="G185" s="222">
        <v>13</v>
      </c>
      <c r="H185" s="222"/>
      <c r="I185" s="222"/>
      <c r="J185" s="222"/>
      <c r="L185" s="56" t="str">
        <f t="shared" si="9"/>
        <v xml:space="preserve">99GERARDO BARRIOS </v>
      </c>
      <c r="M185" s="212">
        <v>99</v>
      </c>
      <c r="N185" s="211" t="s">
        <v>262</v>
      </c>
      <c r="O185" s="225" t="s">
        <v>208</v>
      </c>
      <c r="P185" s="222">
        <v>22</v>
      </c>
      <c r="Q185" s="222">
        <v>22</v>
      </c>
      <c r="R185" s="222">
        <v>22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84SAN FRANCISCO GOTERA</v>
      </c>
      <c r="B186" s="212">
        <v>84</v>
      </c>
      <c r="C186" s="211" t="s">
        <v>182</v>
      </c>
      <c r="D186" s="225" t="s">
        <v>115</v>
      </c>
      <c r="E186" s="222">
        <v>14</v>
      </c>
      <c r="F186" s="222">
        <v>14</v>
      </c>
      <c r="G186" s="222">
        <v>14</v>
      </c>
      <c r="H186" s="222"/>
      <c r="I186" s="222"/>
      <c r="J186" s="222"/>
      <c r="L186" s="56" t="str">
        <f t="shared" si="9"/>
        <v>100SONSONATE</v>
      </c>
      <c r="M186" s="213">
        <v>100</v>
      </c>
      <c r="N186" s="211" t="s">
        <v>175</v>
      </c>
      <c r="O186" s="225" t="s">
        <v>209</v>
      </c>
      <c r="P186" s="222">
        <v>22</v>
      </c>
      <c r="Q186" s="222">
        <v>22</v>
      </c>
      <c r="R186" s="222">
        <v>22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85TIENDONA</v>
      </c>
      <c r="B187" s="212">
        <v>85</v>
      </c>
      <c r="C187" s="211" t="s">
        <v>190</v>
      </c>
      <c r="D187" s="225" t="s">
        <v>116</v>
      </c>
      <c r="E187" s="222">
        <v>9.8000000000000007</v>
      </c>
      <c r="F187" s="222">
        <v>9</v>
      </c>
      <c r="G187" s="222">
        <v>10</v>
      </c>
      <c r="H187" s="222"/>
      <c r="I187" s="222"/>
      <c r="J187" s="222"/>
      <c r="L187" s="56" t="str">
        <f t="shared" si="9"/>
        <v>100SANTA ROSA DE LIMA</v>
      </c>
      <c r="M187" s="213">
        <v>100</v>
      </c>
      <c r="N187" s="211" t="s">
        <v>198</v>
      </c>
      <c r="O187" s="225" t="s">
        <v>209</v>
      </c>
      <c r="P187" s="222">
        <v>22</v>
      </c>
      <c r="Q187" s="222">
        <v>22</v>
      </c>
      <c r="R187" s="222">
        <v>22</v>
      </c>
      <c r="S187" s="222">
        <v>0.5</v>
      </c>
      <c r="T187" s="222">
        <v>0.5</v>
      </c>
      <c r="U187" s="222">
        <v>0.5</v>
      </c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86TIENDONA</v>
      </c>
      <c r="B188" s="213">
        <v>86</v>
      </c>
      <c r="C188" s="211" t="s">
        <v>190</v>
      </c>
      <c r="D188" s="225" t="s">
        <v>117</v>
      </c>
      <c r="E188" s="222">
        <v>215</v>
      </c>
      <c r="F188" s="222">
        <v>210</v>
      </c>
      <c r="G188" s="222">
        <v>220</v>
      </c>
      <c r="H188" s="222"/>
      <c r="I188" s="222"/>
      <c r="J188" s="222"/>
      <c r="L188" s="56" t="str">
        <f t="shared" si="9"/>
        <v xml:space="preserve">100GERARDO BARRIOS </v>
      </c>
      <c r="M188" s="212">
        <v>100</v>
      </c>
      <c r="N188" s="211" t="s">
        <v>262</v>
      </c>
      <c r="O188" s="225" t="s">
        <v>209</v>
      </c>
      <c r="P188" s="222">
        <v>21</v>
      </c>
      <c r="Q188" s="222">
        <v>21</v>
      </c>
      <c r="R188" s="222">
        <v>21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86ZACATECOLUCA</v>
      </c>
      <c r="B189" s="213">
        <v>86</v>
      </c>
      <c r="C189" s="211" t="s">
        <v>180</v>
      </c>
      <c r="D189" s="225" t="s">
        <v>117</v>
      </c>
      <c r="E189" s="222">
        <v>215</v>
      </c>
      <c r="F189" s="222">
        <v>215</v>
      </c>
      <c r="G189" s="222">
        <v>215</v>
      </c>
      <c r="H189" s="222"/>
      <c r="I189" s="222"/>
      <c r="J189" s="222"/>
      <c r="L189" s="56" t="str">
        <f t="shared" si="9"/>
        <v>101SONSONATE</v>
      </c>
      <c r="M189" s="213">
        <v>101</v>
      </c>
      <c r="N189" s="211" t="s">
        <v>175</v>
      </c>
      <c r="O189" s="225" t="s">
        <v>210</v>
      </c>
      <c r="P189" s="222">
        <v>21</v>
      </c>
      <c r="Q189" s="222">
        <v>21</v>
      </c>
      <c r="R189" s="222">
        <v>21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86SAN FRANCISCO GOTERA</v>
      </c>
      <c r="B190" s="212">
        <v>86</v>
      </c>
      <c r="C190" s="211" t="s">
        <v>182</v>
      </c>
      <c r="D190" s="225" t="s">
        <v>117</v>
      </c>
      <c r="E190" s="222">
        <v>222.5</v>
      </c>
      <c r="F190" s="222">
        <v>220</v>
      </c>
      <c r="G190" s="222">
        <v>225</v>
      </c>
      <c r="H190" s="222"/>
      <c r="I190" s="222"/>
      <c r="J190" s="222"/>
      <c r="L190" s="56" t="str">
        <f t="shared" si="9"/>
        <v>101SANTA ROSA DE LIMA</v>
      </c>
      <c r="M190" s="213">
        <v>101</v>
      </c>
      <c r="N190" s="211" t="s">
        <v>198</v>
      </c>
      <c r="O190" s="225" t="s">
        <v>210</v>
      </c>
      <c r="P190" s="222">
        <v>21.666666666666668</v>
      </c>
      <c r="Q190" s="222">
        <v>21</v>
      </c>
      <c r="R190" s="222">
        <v>22</v>
      </c>
      <c r="S190" s="222">
        <v>0.5</v>
      </c>
      <c r="T190" s="222">
        <v>0.5</v>
      </c>
      <c r="U190" s="222">
        <v>0.5</v>
      </c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87TIENDONA</v>
      </c>
      <c r="B191" s="212">
        <v>87</v>
      </c>
      <c r="C191" s="211" t="s">
        <v>190</v>
      </c>
      <c r="D191" s="225" t="s">
        <v>118</v>
      </c>
      <c r="E191" s="222">
        <v>180</v>
      </c>
      <c r="F191" s="222">
        <v>180</v>
      </c>
      <c r="G191" s="222">
        <v>180</v>
      </c>
      <c r="H191" s="222"/>
      <c r="I191" s="222"/>
      <c r="J191" s="222"/>
      <c r="L191" s="56" t="str">
        <f t="shared" si="9"/>
        <v xml:space="preserve">101GERARDO BARRIOS </v>
      </c>
      <c r="M191" s="212">
        <v>101</v>
      </c>
      <c r="N191" s="211" t="s">
        <v>262</v>
      </c>
      <c r="O191" s="225" t="s">
        <v>210</v>
      </c>
      <c r="P191" s="222">
        <v>20.5</v>
      </c>
      <c r="Q191" s="222">
        <v>20.5</v>
      </c>
      <c r="R191" s="222">
        <v>20.5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88TIENDONA</v>
      </c>
      <c r="B192" s="213">
        <v>88</v>
      </c>
      <c r="C192" s="211" t="s">
        <v>190</v>
      </c>
      <c r="D192" s="225" t="s">
        <v>119</v>
      </c>
      <c r="E192" s="222">
        <v>125</v>
      </c>
      <c r="F192" s="222">
        <v>125</v>
      </c>
      <c r="G192" s="222">
        <v>125</v>
      </c>
      <c r="H192" s="222"/>
      <c r="I192" s="222"/>
      <c r="J192" s="222"/>
      <c r="L192" s="56" t="str">
        <f t="shared" si="9"/>
        <v>102SANTA ROSA DE LIMA</v>
      </c>
      <c r="M192" s="213">
        <v>102</v>
      </c>
      <c r="N192" s="211" t="s">
        <v>198</v>
      </c>
      <c r="O192" s="225" t="s">
        <v>211</v>
      </c>
      <c r="P192" s="222">
        <v>5</v>
      </c>
      <c r="Q192" s="222">
        <v>5</v>
      </c>
      <c r="R192" s="222">
        <v>5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88AHUACHAPAN</v>
      </c>
      <c r="B193" s="213">
        <v>88</v>
      </c>
      <c r="C193" s="211" t="s">
        <v>260</v>
      </c>
      <c r="D193" s="225" t="s">
        <v>119</v>
      </c>
      <c r="E193" s="222">
        <v>100</v>
      </c>
      <c r="F193" s="222">
        <v>100</v>
      </c>
      <c r="G193" s="222">
        <v>100</v>
      </c>
      <c r="H193" s="222"/>
      <c r="I193" s="222"/>
      <c r="J193" s="222"/>
      <c r="L193" s="56" t="str">
        <f t="shared" si="9"/>
        <v xml:space="preserve">102GERARDO BARRIOS </v>
      </c>
      <c r="M193" s="212">
        <v>102</v>
      </c>
      <c r="N193" s="211" t="s">
        <v>262</v>
      </c>
      <c r="O193" s="225" t="s">
        <v>211</v>
      </c>
      <c r="P193" s="222">
        <v>5</v>
      </c>
      <c r="Q193" s="222">
        <v>5</v>
      </c>
      <c r="R193" s="222">
        <v>5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88SAN FRANCISCO GOTERA</v>
      </c>
      <c r="B194" s="212">
        <v>88</v>
      </c>
      <c r="C194" s="211" t="s">
        <v>182</v>
      </c>
      <c r="D194" s="225" t="s">
        <v>119</v>
      </c>
      <c r="E194" s="222">
        <v>150</v>
      </c>
      <c r="F194" s="222">
        <v>150</v>
      </c>
      <c r="G194" s="222">
        <v>150</v>
      </c>
      <c r="H194" s="222"/>
      <c r="I194" s="222"/>
      <c r="J194" s="222"/>
      <c r="L194" s="56" t="str">
        <f t="shared" si="9"/>
        <v>103SONSONATE</v>
      </c>
      <c r="M194" s="213">
        <v>103</v>
      </c>
      <c r="N194" s="211" t="s">
        <v>175</v>
      </c>
      <c r="O194" s="225" t="s">
        <v>212</v>
      </c>
      <c r="P194" s="222">
        <v>73.333333333333329</v>
      </c>
      <c r="Q194" s="222">
        <v>70</v>
      </c>
      <c r="R194" s="222">
        <v>75</v>
      </c>
      <c r="S194" s="222">
        <v>0.9</v>
      </c>
      <c r="T194" s="222">
        <v>0.9</v>
      </c>
      <c r="U194" s="222">
        <v>0.9</v>
      </c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89TIENDONA</v>
      </c>
      <c r="B195" s="213">
        <v>89</v>
      </c>
      <c r="C195" s="211" t="s">
        <v>190</v>
      </c>
      <c r="D195" s="225" t="s">
        <v>120</v>
      </c>
      <c r="E195" s="222">
        <v>18.8</v>
      </c>
      <c r="F195" s="222">
        <v>18</v>
      </c>
      <c r="G195" s="222">
        <v>19</v>
      </c>
      <c r="H195" s="222"/>
      <c r="I195" s="222"/>
      <c r="J195" s="222"/>
      <c r="L195" s="56" t="str">
        <f t="shared" si="9"/>
        <v>103SANTA ROSA DE LIMA</v>
      </c>
      <c r="M195" s="213">
        <v>103</v>
      </c>
      <c r="N195" s="211" t="s">
        <v>198</v>
      </c>
      <c r="O195" s="225" t="s">
        <v>212</v>
      </c>
      <c r="P195" s="222"/>
      <c r="Q195" s="222"/>
      <c r="R195" s="222"/>
      <c r="S195" s="222">
        <v>1.2375</v>
      </c>
      <c r="T195" s="222">
        <v>1.2</v>
      </c>
      <c r="U195" s="222">
        <v>1.25</v>
      </c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89ZACATECOLUCA</v>
      </c>
      <c r="B196" s="213">
        <v>89</v>
      </c>
      <c r="C196" s="211" t="s">
        <v>180</v>
      </c>
      <c r="D196" s="225" t="s">
        <v>120</v>
      </c>
      <c r="E196" s="222">
        <v>20</v>
      </c>
      <c r="F196" s="222">
        <v>20</v>
      </c>
      <c r="G196" s="222">
        <v>20</v>
      </c>
      <c r="H196" s="222"/>
      <c r="I196" s="222"/>
      <c r="J196" s="222"/>
      <c r="L196" s="56" t="str">
        <f t="shared" si="9"/>
        <v xml:space="preserve">103GERARDO BARRIOS </v>
      </c>
      <c r="M196" s="212">
        <v>103</v>
      </c>
      <c r="N196" s="211" t="s">
        <v>262</v>
      </c>
      <c r="O196" s="225" t="s">
        <v>212</v>
      </c>
      <c r="P196" s="222"/>
      <c r="Q196" s="222"/>
      <c r="R196" s="222"/>
      <c r="S196" s="222">
        <v>1</v>
      </c>
      <c r="T196" s="222">
        <v>1</v>
      </c>
      <c r="U196" s="222">
        <v>1</v>
      </c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89AHUACHAPAN</v>
      </c>
      <c r="B197" s="213">
        <v>89</v>
      </c>
      <c r="C197" s="211" t="s">
        <v>260</v>
      </c>
      <c r="D197" s="225" t="s">
        <v>120</v>
      </c>
      <c r="E197" s="222">
        <v>20</v>
      </c>
      <c r="F197" s="222">
        <v>20</v>
      </c>
      <c r="G197" s="222">
        <v>20</v>
      </c>
      <c r="H197" s="222"/>
      <c r="I197" s="222"/>
      <c r="J197" s="222"/>
      <c r="L197" s="56" t="str">
        <f t="shared" si="9"/>
        <v>104SANTA ROSA DE LIMA</v>
      </c>
      <c r="M197" s="212">
        <v>104</v>
      </c>
      <c r="N197" s="211" t="s">
        <v>198</v>
      </c>
      <c r="O197" s="225" t="s">
        <v>213</v>
      </c>
      <c r="P197" s="222">
        <v>21</v>
      </c>
      <c r="Q197" s="222">
        <v>21</v>
      </c>
      <c r="R197" s="222">
        <v>21</v>
      </c>
      <c r="S197" s="222">
        <v>0.5</v>
      </c>
      <c r="T197" s="222">
        <v>0.5</v>
      </c>
      <c r="U197" s="222">
        <v>0.5</v>
      </c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89SAN FRANCISCO GOTERA</v>
      </c>
      <c r="B198" s="212">
        <v>89</v>
      </c>
      <c r="C198" s="211" t="s">
        <v>182</v>
      </c>
      <c r="D198" s="225" t="s">
        <v>120</v>
      </c>
      <c r="E198" s="222">
        <v>18</v>
      </c>
      <c r="F198" s="222">
        <v>18</v>
      </c>
      <c r="G198" s="222">
        <v>18</v>
      </c>
      <c r="H198" s="222"/>
      <c r="I198" s="222"/>
      <c r="J198" s="222"/>
      <c r="L198" s="56" t="str">
        <f t="shared" si="9"/>
        <v>105SONSONATE</v>
      </c>
      <c r="M198" s="213">
        <v>105</v>
      </c>
      <c r="N198" s="211" t="s">
        <v>175</v>
      </c>
      <c r="O198" s="225" t="s">
        <v>267</v>
      </c>
      <c r="P198" s="222">
        <v>10.666666666666666</v>
      </c>
      <c r="Q198" s="222">
        <v>10</v>
      </c>
      <c r="R198" s="222">
        <v>12</v>
      </c>
      <c r="S198" s="222">
        <v>0.16666666666666666</v>
      </c>
      <c r="T198" s="222">
        <v>0.15</v>
      </c>
      <c r="U198" s="222">
        <v>0.2</v>
      </c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90TIENDONA</v>
      </c>
      <c r="B199" s="213">
        <v>90</v>
      </c>
      <c r="C199" s="211" t="s">
        <v>190</v>
      </c>
      <c r="D199" s="225" t="s">
        <v>121</v>
      </c>
      <c r="E199" s="222">
        <v>13.4</v>
      </c>
      <c r="F199" s="222">
        <v>13</v>
      </c>
      <c r="G199" s="222">
        <v>14</v>
      </c>
      <c r="H199" s="222"/>
      <c r="I199" s="222"/>
      <c r="J199" s="222"/>
      <c r="L199" s="56" t="str">
        <f t="shared" ref="L199:L262" si="11">+M199&amp;N199</f>
        <v>105SANTA ROSA DE LIMA</v>
      </c>
      <c r="M199" s="213">
        <v>105</v>
      </c>
      <c r="N199" s="211" t="s">
        <v>198</v>
      </c>
      <c r="O199" s="225" t="s">
        <v>267</v>
      </c>
      <c r="P199" s="222">
        <v>12</v>
      </c>
      <c r="Q199" s="222">
        <v>12</v>
      </c>
      <c r="R199" s="222">
        <v>12</v>
      </c>
      <c r="S199" s="222">
        <v>0.15</v>
      </c>
      <c r="T199" s="222">
        <v>0.15</v>
      </c>
      <c r="U199" s="222">
        <v>0.15</v>
      </c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90ZACATECOLUCA</v>
      </c>
      <c r="B200" s="213">
        <v>90</v>
      </c>
      <c r="C200" s="211" t="s">
        <v>180</v>
      </c>
      <c r="D200" s="225" t="s">
        <v>121</v>
      </c>
      <c r="E200" s="222">
        <v>18</v>
      </c>
      <c r="F200" s="222">
        <v>18</v>
      </c>
      <c r="G200" s="222">
        <v>18</v>
      </c>
      <c r="H200" s="222"/>
      <c r="I200" s="222"/>
      <c r="J200" s="222"/>
      <c r="L200" s="56" t="str">
        <f t="shared" si="11"/>
        <v xml:space="preserve">105GERARDO BARRIOS </v>
      </c>
      <c r="M200" s="212">
        <v>105</v>
      </c>
      <c r="N200" s="211" t="s">
        <v>262</v>
      </c>
      <c r="O200" s="225" t="s">
        <v>267</v>
      </c>
      <c r="P200" s="222">
        <v>9</v>
      </c>
      <c r="Q200" s="222">
        <v>9</v>
      </c>
      <c r="R200" s="222">
        <v>9</v>
      </c>
      <c r="S200" s="222">
        <v>0.1</v>
      </c>
      <c r="T200" s="222">
        <v>0.1</v>
      </c>
      <c r="U200" s="222">
        <v>0.1</v>
      </c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90SAN FRANCISCO GOTERA</v>
      </c>
      <c r="B201" s="212">
        <v>90</v>
      </c>
      <c r="C201" s="211" t="s">
        <v>182</v>
      </c>
      <c r="D201" s="225" t="s">
        <v>121</v>
      </c>
      <c r="E201" s="222">
        <v>15</v>
      </c>
      <c r="F201" s="222">
        <v>15</v>
      </c>
      <c r="G201" s="222">
        <v>15</v>
      </c>
      <c r="H201" s="222"/>
      <c r="I201" s="222"/>
      <c r="J201" s="222"/>
      <c r="L201" s="56" t="str">
        <f t="shared" si="11"/>
        <v xml:space="preserve">106GERARDO BARRIOS </v>
      </c>
      <c r="M201" s="212">
        <v>106</v>
      </c>
      <c r="N201" s="211" t="s">
        <v>262</v>
      </c>
      <c r="O201" s="225" t="s">
        <v>268</v>
      </c>
      <c r="P201" s="222">
        <v>60</v>
      </c>
      <c r="Q201" s="222">
        <v>60</v>
      </c>
      <c r="R201" s="222">
        <v>60</v>
      </c>
      <c r="S201" s="222">
        <v>0.7</v>
      </c>
      <c r="T201" s="222">
        <v>0.7</v>
      </c>
      <c r="U201" s="222">
        <v>0.7</v>
      </c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92TIENDONA</v>
      </c>
      <c r="B202" s="213">
        <v>92</v>
      </c>
      <c r="C202" s="211" t="s">
        <v>190</v>
      </c>
      <c r="D202" s="225" t="s">
        <v>122</v>
      </c>
      <c r="E202" s="222">
        <v>90</v>
      </c>
      <c r="F202" s="222">
        <v>90</v>
      </c>
      <c r="G202" s="222">
        <v>90</v>
      </c>
      <c r="H202" s="222"/>
      <c r="I202" s="222"/>
      <c r="J202" s="222"/>
      <c r="L202" s="56" t="str">
        <f t="shared" si="11"/>
        <v xml:space="preserve">107GERARDO BARRIOS </v>
      </c>
      <c r="M202" s="212">
        <v>107</v>
      </c>
      <c r="N202" s="211" t="s">
        <v>262</v>
      </c>
      <c r="O202" s="225" t="s">
        <v>269</v>
      </c>
      <c r="P202" s="222">
        <v>30</v>
      </c>
      <c r="Q202" s="222">
        <v>30</v>
      </c>
      <c r="R202" s="222">
        <v>30</v>
      </c>
      <c r="S202" s="222">
        <v>0.5</v>
      </c>
      <c r="T202" s="222">
        <v>0.5</v>
      </c>
      <c r="U202" s="222">
        <v>0.5</v>
      </c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92SAN FRANCISCO GOTERA</v>
      </c>
      <c r="B203" s="212">
        <v>92</v>
      </c>
      <c r="C203" s="211" t="s">
        <v>182</v>
      </c>
      <c r="D203" s="225" t="s">
        <v>122</v>
      </c>
      <c r="E203" s="222">
        <v>107.5</v>
      </c>
      <c r="F203" s="222">
        <v>105</v>
      </c>
      <c r="G203" s="222">
        <v>110</v>
      </c>
      <c r="H203" s="222"/>
      <c r="I203" s="222"/>
      <c r="J203" s="222"/>
      <c r="L203" s="56" t="str">
        <f t="shared" si="11"/>
        <v>109SONSONATE</v>
      </c>
      <c r="M203" s="213">
        <v>109</v>
      </c>
      <c r="N203" s="211" t="s">
        <v>175</v>
      </c>
      <c r="O203" s="225" t="s">
        <v>215</v>
      </c>
      <c r="P203" s="222">
        <v>4.25</v>
      </c>
      <c r="Q203" s="222">
        <v>4.25</v>
      </c>
      <c r="R203" s="222">
        <v>4.25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93TIENDONA</v>
      </c>
      <c r="B204" s="212">
        <v>93</v>
      </c>
      <c r="C204" s="211" t="s">
        <v>190</v>
      </c>
      <c r="D204" s="225" t="s">
        <v>123</v>
      </c>
      <c r="E204" s="222">
        <v>24</v>
      </c>
      <c r="F204" s="222">
        <v>23</v>
      </c>
      <c r="G204" s="222">
        <v>25</v>
      </c>
      <c r="H204" s="222"/>
      <c r="I204" s="222"/>
      <c r="J204" s="222"/>
      <c r="L204" s="56" t="str">
        <f t="shared" si="11"/>
        <v>109SANTA ROSA DE LIMA</v>
      </c>
      <c r="M204" s="213">
        <v>109</v>
      </c>
      <c r="N204" s="211" t="s">
        <v>198</v>
      </c>
      <c r="O204" s="225" t="s">
        <v>215</v>
      </c>
      <c r="P204" s="222">
        <v>3.75</v>
      </c>
      <c r="Q204" s="222">
        <v>3.75</v>
      </c>
      <c r="R204" s="222">
        <v>3.75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94AHUACHAPAN</v>
      </c>
      <c r="B205" s="213">
        <v>94</v>
      </c>
      <c r="C205" s="211" t="s">
        <v>260</v>
      </c>
      <c r="D205" s="225" t="s">
        <v>265</v>
      </c>
      <c r="E205" s="222"/>
      <c r="F205" s="222"/>
      <c r="G205" s="222"/>
      <c r="H205" s="222">
        <v>2.5</v>
      </c>
      <c r="I205" s="222">
        <v>2.5</v>
      </c>
      <c r="J205" s="222">
        <v>2.5</v>
      </c>
      <c r="L205" s="56" t="str">
        <f t="shared" si="11"/>
        <v>109MERCADO CENTRAL</v>
      </c>
      <c r="M205" s="212">
        <v>109</v>
      </c>
      <c r="N205" s="211" t="s">
        <v>229</v>
      </c>
      <c r="O205" s="225" t="s">
        <v>215</v>
      </c>
      <c r="P205" s="222">
        <v>4.8</v>
      </c>
      <c r="Q205" s="222">
        <v>4.8</v>
      </c>
      <c r="R205" s="222">
        <v>4.8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94SAN FRANCISCO GOTERA</v>
      </c>
      <c r="B206" s="213">
        <v>94</v>
      </c>
      <c r="C206" s="211" t="s">
        <v>182</v>
      </c>
      <c r="D206" s="225" t="s">
        <v>265</v>
      </c>
      <c r="E206" s="222"/>
      <c r="F206" s="222"/>
      <c r="G206" s="222"/>
      <c r="H206" s="222">
        <v>1.1499999999999999</v>
      </c>
      <c r="I206" s="222">
        <v>1.1499999999999999</v>
      </c>
      <c r="J206" s="222">
        <v>1.1499999999999999</v>
      </c>
      <c r="L206" s="56" t="str">
        <f t="shared" si="11"/>
        <v>110SONSONATE</v>
      </c>
      <c r="M206" s="213">
        <v>110</v>
      </c>
      <c r="N206" s="211" t="s">
        <v>175</v>
      </c>
      <c r="O206" s="225" t="s">
        <v>216</v>
      </c>
      <c r="P206" s="222">
        <v>4.25</v>
      </c>
      <c r="Q206" s="222">
        <v>4.25</v>
      </c>
      <c r="R206" s="222">
        <v>4.25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 xml:space="preserve">94GERARDO BARRIOS </v>
      </c>
      <c r="B207" s="212">
        <v>94</v>
      </c>
      <c r="C207" s="211" t="s">
        <v>262</v>
      </c>
      <c r="D207" s="225" t="s">
        <v>265</v>
      </c>
      <c r="E207" s="222">
        <v>98</v>
      </c>
      <c r="F207" s="222">
        <v>98</v>
      </c>
      <c r="G207" s="222">
        <v>98</v>
      </c>
      <c r="H207" s="222">
        <v>1</v>
      </c>
      <c r="I207" s="222">
        <v>1</v>
      </c>
      <c r="J207" s="222">
        <v>1</v>
      </c>
      <c r="L207" s="56" t="str">
        <f t="shared" si="11"/>
        <v>110SANTA ROSA DE LIMA</v>
      </c>
      <c r="M207" s="213">
        <v>110</v>
      </c>
      <c r="N207" s="211" t="s">
        <v>198</v>
      </c>
      <c r="O207" s="225" t="s">
        <v>216</v>
      </c>
      <c r="P207" s="222">
        <v>3.75</v>
      </c>
      <c r="Q207" s="222">
        <v>3.75</v>
      </c>
      <c r="R207" s="222">
        <v>3.75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95ZACATECOLUCA</v>
      </c>
      <c r="B208" s="213">
        <v>95</v>
      </c>
      <c r="C208" s="211" t="s">
        <v>180</v>
      </c>
      <c r="D208" s="225" t="s">
        <v>204</v>
      </c>
      <c r="E208" s="222"/>
      <c r="F208" s="222"/>
      <c r="G208" s="222"/>
      <c r="H208" s="222">
        <v>1.2250000000000001</v>
      </c>
      <c r="I208" s="222">
        <v>1.2</v>
      </c>
      <c r="J208" s="222">
        <v>1.25</v>
      </c>
      <c r="L208" s="56" t="str">
        <f t="shared" si="11"/>
        <v>110MERCADO CENTRAL</v>
      </c>
      <c r="M208" s="212">
        <v>110</v>
      </c>
      <c r="N208" s="211" t="s">
        <v>229</v>
      </c>
      <c r="O208" s="225" t="s">
        <v>216</v>
      </c>
      <c r="P208" s="222">
        <v>4.5999999999999996</v>
      </c>
      <c r="Q208" s="222">
        <v>4.5999999999999996</v>
      </c>
      <c r="R208" s="222">
        <v>4.5999999999999996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95AHUACHAPAN</v>
      </c>
      <c r="B209" s="213">
        <v>95</v>
      </c>
      <c r="C209" s="211" t="s">
        <v>260</v>
      </c>
      <c r="D209" s="225" t="s">
        <v>204</v>
      </c>
      <c r="E209" s="222">
        <v>80</v>
      </c>
      <c r="F209" s="222">
        <v>80</v>
      </c>
      <c r="G209" s="222">
        <v>80</v>
      </c>
      <c r="H209" s="222">
        <v>1.1000000000000001</v>
      </c>
      <c r="I209" s="222">
        <v>1.1000000000000001</v>
      </c>
      <c r="J209" s="222">
        <v>1.1000000000000001</v>
      </c>
      <c r="L209" s="56" t="str">
        <f t="shared" si="11"/>
        <v>111SONSONATE</v>
      </c>
      <c r="M209" s="213">
        <v>111</v>
      </c>
      <c r="N209" s="211" t="s">
        <v>175</v>
      </c>
      <c r="O209" s="225" t="s">
        <v>217</v>
      </c>
      <c r="P209" s="222">
        <v>4.25</v>
      </c>
      <c r="Q209" s="222">
        <v>4.25</v>
      </c>
      <c r="R209" s="222">
        <v>4.25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95SAN FRANCISCO GOTERA</v>
      </c>
      <c r="B210" s="213">
        <v>95</v>
      </c>
      <c r="C210" s="211" t="s">
        <v>182</v>
      </c>
      <c r="D210" s="225" t="s">
        <v>204</v>
      </c>
      <c r="E210" s="222"/>
      <c r="F210" s="222"/>
      <c r="G210" s="222"/>
      <c r="H210" s="222">
        <v>1.2071428571428571</v>
      </c>
      <c r="I210" s="222">
        <v>1</v>
      </c>
      <c r="J210" s="222">
        <v>1.25</v>
      </c>
      <c r="L210" s="56" t="str">
        <f t="shared" si="11"/>
        <v>111SANTA ROSA DE LIMA</v>
      </c>
      <c r="M210" s="213">
        <v>111</v>
      </c>
      <c r="N210" s="211" t="s">
        <v>198</v>
      </c>
      <c r="O210" s="225" t="s">
        <v>217</v>
      </c>
      <c r="P210" s="222">
        <v>3.75</v>
      </c>
      <c r="Q210" s="222">
        <v>3.75</v>
      </c>
      <c r="R210" s="222">
        <v>3.75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 xml:space="preserve">95GERARDO BARRIOS </v>
      </c>
      <c r="B211" s="212">
        <v>95</v>
      </c>
      <c r="C211" s="211" t="s">
        <v>262</v>
      </c>
      <c r="D211" s="225" t="s">
        <v>204</v>
      </c>
      <c r="E211" s="222">
        <v>50</v>
      </c>
      <c r="F211" s="222">
        <v>50</v>
      </c>
      <c r="G211" s="222">
        <v>50</v>
      </c>
      <c r="H211" s="222">
        <v>0.8</v>
      </c>
      <c r="I211" s="222">
        <v>0.8</v>
      </c>
      <c r="J211" s="222">
        <v>0.8</v>
      </c>
      <c r="L211" s="56" t="str">
        <f t="shared" si="11"/>
        <v>111MERCADO CENTRAL</v>
      </c>
      <c r="M211" s="212">
        <v>111</v>
      </c>
      <c r="N211" s="211" t="s">
        <v>229</v>
      </c>
      <c r="O211" s="225" t="s">
        <v>217</v>
      </c>
      <c r="P211" s="222">
        <v>4.5999999999999996</v>
      </c>
      <c r="Q211" s="222">
        <v>4.5999999999999996</v>
      </c>
      <c r="R211" s="222">
        <v>4.5999999999999996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96ZACATECOLUCA</v>
      </c>
      <c r="B212" s="213">
        <v>96</v>
      </c>
      <c r="C212" s="211" t="s">
        <v>180</v>
      </c>
      <c r="D212" s="225" t="s">
        <v>205</v>
      </c>
      <c r="E212" s="222">
        <v>48.75</v>
      </c>
      <c r="F212" s="222">
        <v>48</v>
      </c>
      <c r="G212" s="222">
        <v>49</v>
      </c>
      <c r="H212" s="222">
        <v>0.54</v>
      </c>
      <c r="I212" s="222">
        <v>0.5</v>
      </c>
      <c r="J212" s="222">
        <v>0.55000000000000004</v>
      </c>
      <c r="L212" s="56" t="str">
        <f t="shared" si="11"/>
        <v>112SONSONATE</v>
      </c>
      <c r="M212" s="213">
        <v>112</v>
      </c>
      <c r="N212" s="211" t="s">
        <v>175</v>
      </c>
      <c r="O212" s="225" t="s">
        <v>218</v>
      </c>
      <c r="P212" s="222">
        <v>3.5</v>
      </c>
      <c r="Q212" s="222">
        <v>3.5</v>
      </c>
      <c r="R212" s="222">
        <v>3.5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96AHUACHAPAN</v>
      </c>
      <c r="B213" s="213">
        <v>96</v>
      </c>
      <c r="C213" s="211" t="s">
        <v>260</v>
      </c>
      <c r="D213" s="225" t="s">
        <v>205</v>
      </c>
      <c r="E213" s="222">
        <v>48</v>
      </c>
      <c r="F213" s="222">
        <v>48</v>
      </c>
      <c r="G213" s="222">
        <v>48</v>
      </c>
      <c r="H213" s="222">
        <v>0.6</v>
      </c>
      <c r="I213" s="222">
        <v>0.6</v>
      </c>
      <c r="J213" s="222">
        <v>0.6</v>
      </c>
      <c r="L213" s="56" t="str">
        <f t="shared" si="11"/>
        <v>112SANTA ROSA DE LIMA</v>
      </c>
      <c r="M213" s="213">
        <v>112</v>
      </c>
      <c r="N213" s="211" t="s">
        <v>198</v>
      </c>
      <c r="O213" s="225" t="s">
        <v>218</v>
      </c>
      <c r="P213" s="222">
        <v>3.75</v>
      </c>
      <c r="Q213" s="222">
        <v>3.75</v>
      </c>
      <c r="R213" s="222">
        <v>3.75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96SAN FRANCISCO GOTERA</v>
      </c>
      <c r="B214" s="213">
        <v>96</v>
      </c>
      <c r="C214" s="211" t="s">
        <v>182</v>
      </c>
      <c r="D214" s="225" t="s">
        <v>205</v>
      </c>
      <c r="E214" s="222">
        <v>48.166666666666664</v>
      </c>
      <c r="F214" s="222">
        <v>48</v>
      </c>
      <c r="G214" s="222">
        <v>48.5</v>
      </c>
      <c r="H214" s="222">
        <v>0.53749999999999998</v>
      </c>
      <c r="I214" s="222">
        <v>0.5</v>
      </c>
      <c r="J214" s="222">
        <v>0.55000000000000004</v>
      </c>
      <c r="L214" s="56" t="str">
        <f t="shared" si="11"/>
        <v>112MERCADO CENTRAL</v>
      </c>
      <c r="M214" s="212">
        <v>112</v>
      </c>
      <c r="N214" s="211" t="s">
        <v>229</v>
      </c>
      <c r="O214" s="225" t="s">
        <v>218</v>
      </c>
      <c r="P214" s="222">
        <v>3.7</v>
      </c>
      <c r="Q214" s="222">
        <v>3.7</v>
      </c>
      <c r="R214" s="222">
        <v>3.7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 xml:space="preserve">96GERARDO BARRIOS </v>
      </c>
      <c r="B215" s="212">
        <v>96</v>
      </c>
      <c r="C215" s="211" t="s">
        <v>262</v>
      </c>
      <c r="D215" s="225" t="s">
        <v>205</v>
      </c>
      <c r="E215" s="222">
        <v>46</v>
      </c>
      <c r="F215" s="222">
        <v>46</v>
      </c>
      <c r="G215" s="222">
        <v>46</v>
      </c>
      <c r="H215" s="222">
        <v>0.5</v>
      </c>
      <c r="I215" s="222">
        <v>0.5</v>
      </c>
      <c r="J215" s="222">
        <v>0.5</v>
      </c>
      <c r="L215" s="56" t="str">
        <f t="shared" si="11"/>
        <v>113SONSONATE</v>
      </c>
      <c r="M215" s="213">
        <v>113</v>
      </c>
      <c r="N215" s="211" t="s">
        <v>175</v>
      </c>
      <c r="O215" s="225" t="s">
        <v>219</v>
      </c>
      <c r="P215" s="222">
        <v>4</v>
      </c>
      <c r="Q215" s="222">
        <v>4</v>
      </c>
      <c r="R215" s="222">
        <v>4</v>
      </c>
      <c r="S215" s="222"/>
      <c r="T215" s="222"/>
      <c r="U215" s="222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97ZACATECOLUCA</v>
      </c>
      <c r="B216" s="213">
        <v>97</v>
      </c>
      <c r="C216" s="211" t="s">
        <v>180</v>
      </c>
      <c r="D216" s="225" t="s">
        <v>206</v>
      </c>
      <c r="E216" s="222"/>
      <c r="F216" s="222"/>
      <c r="G216" s="222"/>
      <c r="H216" s="222">
        <v>1</v>
      </c>
      <c r="I216" s="222">
        <v>1</v>
      </c>
      <c r="J216" s="222">
        <v>1</v>
      </c>
      <c r="L216" s="56" t="str">
        <f t="shared" si="11"/>
        <v>113SANTA ROSA DE LIMA</v>
      </c>
      <c r="M216" s="213">
        <v>113</v>
      </c>
      <c r="N216" s="211" t="s">
        <v>198</v>
      </c>
      <c r="O216" s="225" t="s">
        <v>219</v>
      </c>
      <c r="P216" s="222">
        <v>3.75</v>
      </c>
      <c r="Q216" s="222">
        <v>3.75</v>
      </c>
      <c r="R216" s="222">
        <v>3.75</v>
      </c>
      <c r="S216" s="222"/>
      <c r="T216" s="222"/>
      <c r="U216" s="222"/>
      <c r="V216" s="46"/>
      <c r="W216" s="46" t="str">
        <f t="shared" si="5"/>
        <v/>
      </c>
    </row>
    <row r="217" spans="1:29" ht="15.75">
      <c r="A217" s="181" t="str">
        <f t="shared" si="12"/>
        <v>97AHUACHAPAN</v>
      </c>
      <c r="B217" s="213">
        <v>97</v>
      </c>
      <c r="C217" s="211" t="s">
        <v>260</v>
      </c>
      <c r="D217" s="225" t="s">
        <v>206</v>
      </c>
      <c r="E217" s="222">
        <v>85</v>
      </c>
      <c r="F217" s="222">
        <v>85</v>
      </c>
      <c r="G217" s="222">
        <v>85</v>
      </c>
      <c r="H217" s="222">
        <v>1.1749999999999998</v>
      </c>
      <c r="I217" s="222">
        <v>1.1499999999999999</v>
      </c>
      <c r="J217" s="222">
        <v>1.2</v>
      </c>
      <c r="L217" s="56" t="str">
        <f t="shared" si="11"/>
        <v>113MERCADO CENTRAL</v>
      </c>
      <c r="M217" s="212">
        <v>113</v>
      </c>
      <c r="N217" s="211" t="s">
        <v>229</v>
      </c>
      <c r="O217" s="225" t="s">
        <v>219</v>
      </c>
      <c r="P217" s="222">
        <v>4</v>
      </c>
      <c r="Q217" s="222">
        <v>4</v>
      </c>
      <c r="R217" s="222">
        <v>4</v>
      </c>
      <c r="S217" s="222"/>
      <c r="T217" s="222"/>
      <c r="U217" s="222"/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>97SAN FRANCISCO GOTERA</v>
      </c>
      <c r="B218" s="213">
        <v>97</v>
      </c>
      <c r="C218" s="211" t="s">
        <v>182</v>
      </c>
      <c r="D218" s="225" t="s">
        <v>206</v>
      </c>
      <c r="E218" s="222"/>
      <c r="F218" s="222"/>
      <c r="G218" s="222"/>
      <c r="H218" s="222">
        <v>1</v>
      </c>
      <c r="I218" s="222">
        <v>1</v>
      </c>
      <c r="J218" s="222">
        <v>1</v>
      </c>
      <c r="L218" s="56" t="str">
        <f t="shared" si="11"/>
        <v>114SONSONATE</v>
      </c>
      <c r="M218" s="213">
        <v>114</v>
      </c>
      <c r="N218" s="211" t="s">
        <v>175</v>
      </c>
      <c r="O218" s="225" t="s">
        <v>220</v>
      </c>
      <c r="P218" s="222">
        <v>4</v>
      </c>
      <c r="Q218" s="222">
        <v>4</v>
      </c>
      <c r="R218" s="222">
        <v>4</v>
      </c>
      <c r="S218" s="222"/>
      <c r="T218" s="222"/>
      <c r="U218" s="222"/>
      <c r="V218" s="46"/>
      <c r="W218" s="46" t="str">
        <f t="shared" si="13"/>
        <v/>
      </c>
    </row>
    <row r="219" spans="1:29" ht="15.75">
      <c r="A219" s="181" t="str">
        <f t="shared" si="12"/>
        <v xml:space="preserve">97GERARDO BARRIOS </v>
      </c>
      <c r="B219" s="212">
        <v>97</v>
      </c>
      <c r="C219" s="211" t="s">
        <v>262</v>
      </c>
      <c r="D219" s="225" t="s">
        <v>206</v>
      </c>
      <c r="E219" s="222">
        <v>78</v>
      </c>
      <c r="F219" s="222">
        <v>78</v>
      </c>
      <c r="G219" s="222">
        <v>78</v>
      </c>
      <c r="H219" s="222">
        <v>1</v>
      </c>
      <c r="I219" s="222">
        <v>1</v>
      </c>
      <c r="J219" s="222">
        <v>1</v>
      </c>
      <c r="L219" s="56" t="str">
        <f t="shared" si="11"/>
        <v>114SANTA ROSA DE LIMA</v>
      </c>
      <c r="M219" s="213">
        <v>114</v>
      </c>
      <c r="N219" s="211" t="s">
        <v>198</v>
      </c>
      <c r="O219" s="225" t="s">
        <v>220</v>
      </c>
      <c r="P219" s="222">
        <v>3.75</v>
      </c>
      <c r="Q219" s="222">
        <v>3.75</v>
      </c>
      <c r="R219" s="222">
        <v>3.75</v>
      </c>
      <c r="S219" s="222"/>
      <c r="T219" s="222"/>
      <c r="U219" s="222"/>
      <c r="V219" s="46"/>
      <c r="W219" s="46" t="str">
        <f t="shared" si="13"/>
        <v/>
      </c>
    </row>
    <row r="220" spans="1:29" ht="15.75">
      <c r="A220" s="181" t="str">
        <f t="shared" si="12"/>
        <v>98ZACATECOLUCA</v>
      </c>
      <c r="B220" s="213">
        <v>98</v>
      </c>
      <c r="C220" s="211" t="s">
        <v>180</v>
      </c>
      <c r="D220" s="225" t="s">
        <v>266</v>
      </c>
      <c r="E220" s="222"/>
      <c r="F220" s="222"/>
      <c r="G220" s="222"/>
      <c r="H220" s="222">
        <v>1.875</v>
      </c>
      <c r="I220" s="222">
        <v>1.75</v>
      </c>
      <c r="J220" s="222">
        <v>2</v>
      </c>
      <c r="L220" s="56" t="str">
        <f t="shared" si="11"/>
        <v>114MERCADO CENTRAL</v>
      </c>
      <c r="M220" s="212">
        <v>114</v>
      </c>
      <c r="N220" s="211" t="s">
        <v>229</v>
      </c>
      <c r="O220" s="225" t="s">
        <v>220</v>
      </c>
      <c r="P220" s="222">
        <v>4</v>
      </c>
      <c r="Q220" s="222">
        <v>4</v>
      </c>
      <c r="R220" s="222">
        <v>4</v>
      </c>
      <c r="S220" s="222"/>
      <c r="T220" s="222"/>
      <c r="U220" s="222"/>
      <c r="V220" s="46"/>
      <c r="W220" s="46" t="str">
        <f t="shared" si="13"/>
        <v/>
      </c>
    </row>
    <row r="221" spans="1:29" ht="15.75">
      <c r="A221" s="181" t="str">
        <f t="shared" si="12"/>
        <v>98AHUACHAPAN</v>
      </c>
      <c r="B221" s="213">
        <v>98</v>
      </c>
      <c r="C221" s="211" t="s">
        <v>260</v>
      </c>
      <c r="D221" s="225" t="s">
        <v>266</v>
      </c>
      <c r="E221" s="222">
        <v>150</v>
      </c>
      <c r="F221" s="222">
        <v>150</v>
      </c>
      <c r="G221" s="222">
        <v>150</v>
      </c>
      <c r="H221" s="222">
        <v>2</v>
      </c>
      <c r="I221" s="222">
        <v>2</v>
      </c>
      <c r="J221" s="222">
        <v>2</v>
      </c>
      <c r="L221" s="56" t="str">
        <f t="shared" si="11"/>
        <v>115SONSONATE</v>
      </c>
      <c r="M221" s="213">
        <v>115</v>
      </c>
      <c r="N221" s="211" t="s">
        <v>175</v>
      </c>
      <c r="O221" s="225" t="s">
        <v>221</v>
      </c>
      <c r="P221" s="222">
        <v>4</v>
      </c>
      <c r="Q221" s="222">
        <v>4</v>
      </c>
      <c r="R221" s="222">
        <v>4</v>
      </c>
      <c r="S221" s="222"/>
      <c r="T221" s="222"/>
      <c r="U221" s="222"/>
      <c r="V221" s="46"/>
      <c r="W221" s="46" t="str">
        <f t="shared" si="13"/>
        <v/>
      </c>
    </row>
    <row r="222" spans="1:29" ht="15.75">
      <c r="A222" s="181" t="str">
        <f t="shared" si="12"/>
        <v>98SAN FRANCISCO GOTERA</v>
      </c>
      <c r="B222" s="213">
        <v>98</v>
      </c>
      <c r="C222" s="211" t="s">
        <v>182</v>
      </c>
      <c r="D222" s="225" t="s">
        <v>266</v>
      </c>
      <c r="E222" s="222"/>
      <c r="F222" s="222"/>
      <c r="G222" s="222"/>
      <c r="H222" s="222">
        <v>1.91875</v>
      </c>
      <c r="I222" s="222">
        <v>1.75</v>
      </c>
      <c r="J222" s="222">
        <v>2</v>
      </c>
      <c r="L222" s="56" t="str">
        <f t="shared" si="11"/>
        <v>115SANTA ROSA DE LIMA</v>
      </c>
      <c r="M222" s="213">
        <v>115</v>
      </c>
      <c r="N222" s="211" t="s">
        <v>198</v>
      </c>
      <c r="O222" s="225" t="s">
        <v>221</v>
      </c>
      <c r="P222" s="222">
        <v>3.75</v>
      </c>
      <c r="Q222" s="222">
        <v>3.75</v>
      </c>
      <c r="R222" s="222">
        <v>3.75</v>
      </c>
      <c r="S222" s="222"/>
      <c r="T222" s="222"/>
      <c r="U222" s="222"/>
      <c r="V222" s="46"/>
      <c r="W222" s="46" t="str">
        <f t="shared" si="13"/>
        <v/>
      </c>
    </row>
    <row r="223" spans="1:29" ht="15.75">
      <c r="A223" s="181" t="str">
        <f t="shared" si="12"/>
        <v xml:space="preserve">98GERARDO BARRIOS </v>
      </c>
      <c r="B223" s="212">
        <v>98</v>
      </c>
      <c r="C223" s="211" t="s">
        <v>262</v>
      </c>
      <c r="D223" s="225" t="s">
        <v>266</v>
      </c>
      <c r="E223" s="222">
        <v>135</v>
      </c>
      <c r="F223" s="222">
        <v>135</v>
      </c>
      <c r="G223" s="222">
        <v>135</v>
      </c>
      <c r="H223" s="222">
        <v>1.6</v>
      </c>
      <c r="I223" s="222">
        <v>1.6</v>
      </c>
      <c r="J223" s="222">
        <v>1.6</v>
      </c>
      <c r="L223" s="56" t="str">
        <f t="shared" si="11"/>
        <v>115MERCADO CENTRAL</v>
      </c>
      <c r="M223" s="212">
        <v>115</v>
      </c>
      <c r="N223" s="211" t="s">
        <v>229</v>
      </c>
      <c r="O223" s="225" t="s">
        <v>221</v>
      </c>
      <c r="P223" s="222">
        <v>3.6</v>
      </c>
      <c r="Q223" s="222">
        <v>3.6</v>
      </c>
      <c r="R223" s="222">
        <v>3.6</v>
      </c>
      <c r="S223" s="222"/>
      <c r="T223" s="222"/>
      <c r="U223" s="222"/>
      <c r="V223" s="46"/>
      <c r="W223" s="46" t="str">
        <f t="shared" si="13"/>
        <v/>
      </c>
    </row>
    <row r="224" spans="1:29" ht="15.75">
      <c r="A224" s="181" t="str">
        <f t="shared" si="12"/>
        <v>99AHUACHAPAN</v>
      </c>
      <c r="B224" s="213">
        <v>99</v>
      </c>
      <c r="C224" s="211" t="s">
        <v>260</v>
      </c>
      <c r="D224" s="225" t="s">
        <v>208</v>
      </c>
      <c r="E224" s="222">
        <v>21</v>
      </c>
      <c r="F224" s="222">
        <v>21</v>
      </c>
      <c r="G224" s="222">
        <v>21</v>
      </c>
      <c r="H224" s="222"/>
      <c r="I224" s="222"/>
      <c r="J224" s="222"/>
      <c r="L224" s="56" t="str">
        <f t="shared" si="11"/>
        <v>116SONSONATE</v>
      </c>
      <c r="M224" s="213">
        <v>116</v>
      </c>
      <c r="N224" s="211" t="s">
        <v>175</v>
      </c>
      <c r="O224" s="225" t="s">
        <v>222</v>
      </c>
      <c r="P224" s="222">
        <v>4</v>
      </c>
      <c r="Q224" s="222">
        <v>4</v>
      </c>
      <c r="R224" s="222">
        <v>4</v>
      </c>
      <c r="S224" s="222"/>
      <c r="T224" s="222"/>
      <c r="U224" s="222"/>
      <c r="V224" s="46"/>
      <c r="W224" s="46" t="str">
        <f t="shared" si="13"/>
        <v/>
      </c>
    </row>
    <row r="225" spans="1:23" ht="15.75">
      <c r="A225" s="181" t="str">
        <f t="shared" si="12"/>
        <v xml:space="preserve">99GERARDO BARRIOS </v>
      </c>
      <c r="B225" s="212">
        <v>99</v>
      </c>
      <c r="C225" s="211" t="s">
        <v>262</v>
      </c>
      <c r="D225" s="225" t="s">
        <v>208</v>
      </c>
      <c r="E225" s="222">
        <v>22</v>
      </c>
      <c r="F225" s="222">
        <v>22</v>
      </c>
      <c r="G225" s="222">
        <v>22</v>
      </c>
      <c r="H225" s="222"/>
      <c r="I225" s="222"/>
      <c r="J225" s="222"/>
      <c r="L225" s="56" t="str">
        <f t="shared" si="11"/>
        <v>116SANTA ROSA DE LIMA</v>
      </c>
      <c r="M225" s="213">
        <v>116</v>
      </c>
      <c r="N225" s="211" t="s">
        <v>198</v>
      </c>
      <c r="O225" s="225" t="s">
        <v>222</v>
      </c>
      <c r="P225" s="222">
        <v>3.75</v>
      </c>
      <c r="Q225" s="222">
        <v>3.75</v>
      </c>
      <c r="R225" s="222">
        <v>3.75</v>
      </c>
      <c r="S225" s="222"/>
      <c r="T225" s="222"/>
      <c r="U225" s="222"/>
      <c r="V225" s="46"/>
      <c r="W225" s="46" t="str">
        <f t="shared" si="13"/>
        <v/>
      </c>
    </row>
    <row r="226" spans="1:23" ht="15.75">
      <c r="A226" s="181" t="str">
        <f t="shared" si="12"/>
        <v>100SAN FRANCISCO GOTERA</v>
      </c>
      <c r="B226" s="213">
        <v>100</v>
      </c>
      <c r="C226" s="211" t="s">
        <v>182</v>
      </c>
      <c r="D226" s="225" t="s">
        <v>209</v>
      </c>
      <c r="E226" s="222">
        <v>21</v>
      </c>
      <c r="F226" s="222">
        <v>21</v>
      </c>
      <c r="G226" s="222">
        <v>21</v>
      </c>
      <c r="H226" s="222">
        <v>0.5</v>
      </c>
      <c r="I226" s="222">
        <v>0.5</v>
      </c>
      <c r="J226" s="222">
        <v>0.5</v>
      </c>
      <c r="L226" s="56" t="str">
        <f t="shared" si="11"/>
        <v>116MERCADO CENTRAL</v>
      </c>
      <c r="M226" s="212">
        <v>116</v>
      </c>
      <c r="N226" s="211" t="s">
        <v>229</v>
      </c>
      <c r="O226" s="225" t="s">
        <v>222</v>
      </c>
      <c r="P226" s="222">
        <v>4</v>
      </c>
      <c r="Q226" s="222">
        <v>4</v>
      </c>
      <c r="R226" s="222">
        <v>4</v>
      </c>
      <c r="S226" s="222"/>
      <c r="T226" s="222"/>
      <c r="U226" s="222"/>
      <c r="V226" s="46"/>
      <c r="W226" s="46" t="str">
        <f t="shared" si="13"/>
        <v/>
      </c>
    </row>
    <row r="227" spans="1:23" ht="15.75">
      <c r="A227" s="181" t="str">
        <f t="shared" si="12"/>
        <v xml:space="preserve">100GERARDO BARRIOS </v>
      </c>
      <c r="B227" s="212">
        <v>100</v>
      </c>
      <c r="C227" s="211" t="s">
        <v>262</v>
      </c>
      <c r="D227" s="225" t="s">
        <v>209</v>
      </c>
      <c r="E227" s="222">
        <v>21</v>
      </c>
      <c r="F227" s="222">
        <v>21</v>
      </c>
      <c r="G227" s="222">
        <v>21</v>
      </c>
      <c r="H227" s="222"/>
      <c r="I227" s="222"/>
      <c r="J227" s="222"/>
      <c r="L227" s="56" t="str">
        <f t="shared" si="11"/>
        <v>119SONSONATE</v>
      </c>
      <c r="M227" s="213">
        <v>119</v>
      </c>
      <c r="N227" s="211" t="s">
        <v>175</v>
      </c>
      <c r="O227" s="225" t="s">
        <v>144</v>
      </c>
      <c r="P227" s="222">
        <v>4.833333333333333</v>
      </c>
      <c r="Q227" s="222">
        <v>4.5</v>
      </c>
      <c r="R227" s="222">
        <v>5</v>
      </c>
      <c r="S227" s="222"/>
      <c r="T227" s="222"/>
      <c r="U227" s="222"/>
      <c r="V227" s="46"/>
      <c r="W227" s="46" t="str">
        <f t="shared" si="13"/>
        <v/>
      </c>
    </row>
    <row r="228" spans="1:23" ht="15.75">
      <c r="A228" s="181" t="str">
        <f t="shared" si="12"/>
        <v>101ZACATECOLUCA</v>
      </c>
      <c r="B228" s="213">
        <v>101</v>
      </c>
      <c r="C228" s="211" t="s">
        <v>180</v>
      </c>
      <c r="D228" s="225" t="s">
        <v>210</v>
      </c>
      <c r="E228" s="222"/>
      <c r="F228" s="222"/>
      <c r="G228" s="222"/>
      <c r="H228" s="222">
        <v>0.5</v>
      </c>
      <c r="I228" s="222">
        <v>0.5</v>
      </c>
      <c r="J228" s="222">
        <v>0.5</v>
      </c>
      <c r="L228" s="56" t="str">
        <f t="shared" si="11"/>
        <v>119SANTA ROSA DE LIMA</v>
      </c>
      <c r="M228" s="213">
        <v>119</v>
      </c>
      <c r="N228" s="211" t="s">
        <v>198</v>
      </c>
      <c r="O228" s="225" t="s">
        <v>144</v>
      </c>
      <c r="P228" s="222">
        <v>6.5</v>
      </c>
      <c r="Q228" s="222">
        <v>6.5</v>
      </c>
      <c r="R228" s="222">
        <v>6.5</v>
      </c>
      <c r="S228" s="222"/>
      <c r="T228" s="222"/>
      <c r="U228" s="222"/>
      <c r="V228" s="46"/>
      <c r="W228" s="46" t="str">
        <f t="shared" si="13"/>
        <v/>
      </c>
    </row>
    <row r="229" spans="1:23" ht="15.75">
      <c r="A229" s="181" t="str">
        <f t="shared" si="12"/>
        <v>101SAN FRANCISCO GOTERA</v>
      </c>
      <c r="B229" s="213">
        <v>101</v>
      </c>
      <c r="C229" s="211" t="s">
        <v>182</v>
      </c>
      <c r="D229" s="225" t="s">
        <v>210</v>
      </c>
      <c r="E229" s="222">
        <v>20.833333333333332</v>
      </c>
      <c r="F229" s="222">
        <v>20</v>
      </c>
      <c r="G229" s="222">
        <v>22</v>
      </c>
      <c r="H229" s="222">
        <v>0.48333333333333334</v>
      </c>
      <c r="I229" s="222">
        <v>0.45</v>
      </c>
      <c r="J229" s="222">
        <v>0.5</v>
      </c>
      <c r="L229" s="56" t="str">
        <f t="shared" si="11"/>
        <v>119MERCADO CENTRAL</v>
      </c>
      <c r="M229" s="212">
        <v>119</v>
      </c>
      <c r="N229" s="211" t="s">
        <v>229</v>
      </c>
      <c r="O229" s="225" t="s">
        <v>144</v>
      </c>
      <c r="P229" s="222">
        <v>6</v>
      </c>
      <c r="Q229" s="222">
        <v>6</v>
      </c>
      <c r="R229" s="222">
        <v>6</v>
      </c>
      <c r="S229" s="222"/>
      <c r="T229" s="222"/>
      <c r="U229" s="222"/>
      <c r="V229" s="46"/>
      <c r="W229" s="46" t="str">
        <f t="shared" si="13"/>
        <v/>
      </c>
    </row>
    <row r="230" spans="1:23" ht="15.75">
      <c r="A230" s="181" t="str">
        <f t="shared" si="12"/>
        <v xml:space="preserve">101GERARDO BARRIOS </v>
      </c>
      <c r="B230" s="212">
        <v>101</v>
      </c>
      <c r="C230" s="211" t="s">
        <v>262</v>
      </c>
      <c r="D230" s="225" t="s">
        <v>210</v>
      </c>
      <c r="E230" s="222">
        <v>20.25</v>
      </c>
      <c r="F230" s="222">
        <v>20.25</v>
      </c>
      <c r="G230" s="222">
        <v>20.25</v>
      </c>
      <c r="H230" s="222"/>
      <c r="I230" s="222"/>
      <c r="J230" s="222"/>
      <c r="L230" s="56" t="str">
        <f t="shared" si="11"/>
        <v>120SONSONATE</v>
      </c>
      <c r="M230" s="213">
        <v>120</v>
      </c>
      <c r="N230" s="211" t="s">
        <v>175</v>
      </c>
      <c r="O230" s="225" t="s">
        <v>145</v>
      </c>
      <c r="P230" s="222">
        <v>3</v>
      </c>
      <c r="Q230" s="222">
        <v>3</v>
      </c>
      <c r="R230" s="222">
        <v>3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>102ZACATECOLUCA</v>
      </c>
      <c r="B231" s="213">
        <v>102</v>
      </c>
      <c r="C231" s="211" t="s">
        <v>180</v>
      </c>
      <c r="D231" s="225" t="s">
        <v>211</v>
      </c>
      <c r="E231" s="222">
        <v>5</v>
      </c>
      <c r="F231" s="222">
        <v>5</v>
      </c>
      <c r="G231" s="222">
        <v>5</v>
      </c>
      <c r="H231" s="222"/>
      <c r="I231" s="222"/>
      <c r="J231" s="222"/>
      <c r="L231" s="56" t="str">
        <f t="shared" si="11"/>
        <v>120SANTA ROSA DE LIMA</v>
      </c>
      <c r="M231" s="213">
        <v>120</v>
      </c>
      <c r="N231" s="211" t="s">
        <v>198</v>
      </c>
      <c r="O231" s="225" t="s">
        <v>145</v>
      </c>
      <c r="P231" s="222">
        <v>3.25</v>
      </c>
      <c r="Q231" s="222">
        <v>3.25</v>
      </c>
      <c r="R231" s="222">
        <v>3.25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>102AHUACHAPAN</v>
      </c>
      <c r="B232" s="213">
        <v>102</v>
      </c>
      <c r="C232" s="211" t="s">
        <v>260</v>
      </c>
      <c r="D232" s="225" t="s">
        <v>211</v>
      </c>
      <c r="E232" s="222">
        <v>4.5</v>
      </c>
      <c r="F232" s="222">
        <v>4.5</v>
      </c>
      <c r="G232" s="222">
        <v>4.5</v>
      </c>
      <c r="H232" s="222"/>
      <c r="I232" s="222"/>
      <c r="J232" s="222"/>
      <c r="L232" s="56" t="str">
        <f t="shared" si="11"/>
        <v>120MERCADO CENTRAL</v>
      </c>
      <c r="M232" s="212">
        <v>120</v>
      </c>
      <c r="N232" s="211" t="s">
        <v>229</v>
      </c>
      <c r="O232" s="225" t="s">
        <v>145</v>
      </c>
      <c r="P232" s="222">
        <v>3</v>
      </c>
      <c r="Q232" s="222">
        <v>3</v>
      </c>
      <c r="R232" s="222">
        <v>3</v>
      </c>
      <c r="S232" s="222"/>
      <c r="T232" s="222"/>
      <c r="U232" s="222"/>
      <c r="V232" s="46"/>
      <c r="W232" s="46" t="str">
        <f t="shared" si="13"/>
        <v/>
      </c>
    </row>
    <row r="233" spans="1:23" ht="15.75">
      <c r="A233" s="181" t="str">
        <f t="shared" si="12"/>
        <v>102SAN FRANCISCO GOTERA</v>
      </c>
      <c r="B233" s="213">
        <v>102</v>
      </c>
      <c r="C233" s="211" t="s">
        <v>182</v>
      </c>
      <c r="D233" s="225" t="s">
        <v>211</v>
      </c>
      <c r="E233" s="222">
        <v>5</v>
      </c>
      <c r="F233" s="222">
        <v>5</v>
      </c>
      <c r="G233" s="222">
        <v>5</v>
      </c>
      <c r="H233" s="222"/>
      <c r="I233" s="222"/>
      <c r="J233" s="222"/>
      <c r="L233" s="56" t="str">
        <f t="shared" si="11"/>
        <v>121SONSONATE</v>
      </c>
      <c r="M233" s="213">
        <v>121</v>
      </c>
      <c r="N233" s="211" t="s">
        <v>175</v>
      </c>
      <c r="O233" s="225" t="s">
        <v>146</v>
      </c>
      <c r="P233" s="222">
        <v>3</v>
      </c>
      <c r="Q233" s="222">
        <v>3</v>
      </c>
      <c r="R233" s="222">
        <v>3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 xml:space="preserve">102GERARDO BARRIOS </v>
      </c>
      <c r="B234" s="212">
        <v>102</v>
      </c>
      <c r="C234" s="211" t="s">
        <v>262</v>
      </c>
      <c r="D234" s="225" t="s">
        <v>211</v>
      </c>
      <c r="E234" s="222">
        <v>5</v>
      </c>
      <c r="F234" s="222">
        <v>5</v>
      </c>
      <c r="G234" s="222">
        <v>5</v>
      </c>
      <c r="H234" s="222"/>
      <c r="I234" s="222"/>
      <c r="J234" s="222"/>
      <c r="L234" s="56" t="str">
        <f t="shared" si="11"/>
        <v>121SANTA ROSA DE LIMA</v>
      </c>
      <c r="M234" s="213">
        <v>121</v>
      </c>
      <c r="N234" s="211" t="s">
        <v>198</v>
      </c>
      <c r="O234" s="225" t="s">
        <v>146</v>
      </c>
      <c r="P234" s="222">
        <v>3.25</v>
      </c>
      <c r="Q234" s="222">
        <v>3.25</v>
      </c>
      <c r="R234" s="222">
        <v>3.25</v>
      </c>
      <c r="S234" s="222"/>
      <c r="T234" s="222"/>
      <c r="U234" s="222"/>
      <c r="V234" s="46"/>
      <c r="W234" s="46" t="str">
        <f t="shared" si="13"/>
        <v/>
      </c>
    </row>
    <row r="235" spans="1:23" ht="15.75">
      <c r="A235" s="181" t="str">
        <f t="shared" si="12"/>
        <v>103ZACATECOLUCA</v>
      </c>
      <c r="B235" s="213">
        <v>103</v>
      </c>
      <c r="C235" s="211" t="s">
        <v>180</v>
      </c>
      <c r="D235" s="225" t="s">
        <v>212</v>
      </c>
      <c r="E235" s="222"/>
      <c r="F235" s="222"/>
      <c r="G235" s="222"/>
      <c r="H235" s="222">
        <v>1</v>
      </c>
      <c r="I235" s="222">
        <v>1</v>
      </c>
      <c r="J235" s="222">
        <v>1</v>
      </c>
      <c r="L235" s="56" t="str">
        <f t="shared" si="11"/>
        <v>121MERCADO CENTRAL</v>
      </c>
      <c r="M235" s="212">
        <v>121</v>
      </c>
      <c r="N235" s="211" t="s">
        <v>229</v>
      </c>
      <c r="O235" s="225" t="s">
        <v>146</v>
      </c>
      <c r="P235" s="222">
        <v>3</v>
      </c>
      <c r="Q235" s="222">
        <v>3</v>
      </c>
      <c r="R235" s="222">
        <v>3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>103AHUACHAPAN</v>
      </c>
      <c r="B236" s="213">
        <v>103</v>
      </c>
      <c r="C236" s="211" t="s">
        <v>260</v>
      </c>
      <c r="D236" s="225" t="s">
        <v>212</v>
      </c>
      <c r="E236" s="222">
        <v>73</v>
      </c>
      <c r="F236" s="222">
        <v>70</v>
      </c>
      <c r="G236" s="222">
        <v>75</v>
      </c>
      <c r="H236" s="222">
        <v>0.9</v>
      </c>
      <c r="I236" s="222">
        <v>0.9</v>
      </c>
      <c r="J236" s="222">
        <v>0.9</v>
      </c>
      <c r="L236" s="56" t="str">
        <f t="shared" si="11"/>
        <v>122SONSONATE</v>
      </c>
      <c r="M236" s="213">
        <v>122</v>
      </c>
      <c r="N236" s="211" t="s">
        <v>175</v>
      </c>
      <c r="O236" s="225" t="s">
        <v>155</v>
      </c>
      <c r="P236" s="222">
        <v>3</v>
      </c>
      <c r="Q236" s="222">
        <v>3</v>
      </c>
      <c r="R236" s="222">
        <v>3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>103SAN FRANCISCO GOTERA</v>
      </c>
      <c r="B237" s="213">
        <v>103</v>
      </c>
      <c r="C237" s="211" t="s">
        <v>182</v>
      </c>
      <c r="D237" s="225" t="s">
        <v>212</v>
      </c>
      <c r="E237" s="222"/>
      <c r="F237" s="222"/>
      <c r="G237" s="222"/>
      <c r="H237" s="222">
        <v>1.1399999999999999</v>
      </c>
      <c r="I237" s="222">
        <v>1</v>
      </c>
      <c r="J237" s="222">
        <v>1.25</v>
      </c>
      <c r="L237" s="56" t="str">
        <f t="shared" si="11"/>
        <v>122SANTA ROSA DE LIMA</v>
      </c>
      <c r="M237" s="213">
        <v>122</v>
      </c>
      <c r="N237" s="211" t="s">
        <v>198</v>
      </c>
      <c r="O237" s="225" t="s">
        <v>155</v>
      </c>
      <c r="P237" s="222">
        <v>3.25</v>
      </c>
      <c r="Q237" s="222">
        <v>3.25</v>
      </c>
      <c r="R237" s="222">
        <v>3.25</v>
      </c>
      <c r="S237" s="222"/>
      <c r="T237" s="222"/>
      <c r="U237" s="222"/>
      <c r="V237" s="46"/>
      <c r="W237" s="46"/>
    </row>
    <row r="238" spans="1:23" ht="15.75">
      <c r="A238" s="181" t="str">
        <f t="shared" si="12"/>
        <v xml:space="preserve">103GERARDO BARRIOS </v>
      </c>
      <c r="B238" s="212">
        <v>103</v>
      </c>
      <c r="C238" s="211" t="s">
        <v>262</v>
      </c>
      <c r="D238" s="225" t="s">
        <v>212</v>
      </c>
      <c r="E238" s="222"/>
      <c r="F238" s="222"/>
      <c r="G238" s="222"/>
      <c r="H238" s="222">
        <v>1</v>
      </c>
      <c r="I238" s="222">
        <v>1</v>
      </c>
      <c r="J238" s="222">
        <v>1</v>
      </c>
      <c r="L238" s="56" t="str">
        <f t="shared" si="11"/>
        <v>122MERCADO CENTRAL</v>
      </c>
      <c r="M238" s="212">
        <v>122</v>
      </c>
      <c r="N238" s="211" t="s">
        <v>229</v>
      </c>
      <c r="O238" s="225" t="s">
        <v>155</v>
      </c>
      <c r="P238" s="222">
        <v>2.7</v>
      </c>
      <c r="Q238" s="222">
        <v>2.7</v>
      </c>
      <c r="R238" s="222">
        <v>2.7</v>
      </c>
      <c r="S238" s="222"/>
      <c r="T238" s="222"/>
      <c r="U238" s="222"/>
      <c r="V238" s="46"/>
      <c r="W238" s="46"/>
    </row>
    <row r="239" spans="1:23" ht="15.75">
      <c r="A239" s="181" t="str">
        <f t="shared" si="12"/>
        <v>104SAN FRANCISCO GOTERA</v>
      </c>
      <c r="B239" s="212">
        <v>104</v>
      </c>
      <c r="C239" s="211" t="s">
        <v>182</v>
      </c>
      <c r="D239" s="225" t="s">
        <v>213</v>
      </c>
      <c r="E239" s="222"/>
      <c r="F239" s="222"/>
      <c r="G239" s="222"/>
      <c r="H239" s="222">
        <v>1</v>
      </c>
      <c r="I239" s="222">
        <v>1</v>
      </c>
      <c r="J239" s="222">
        <v>1</v>
      </c>
      <c r="L239" s="56" t="str">
        <f t="shared" si="11"/>
        <v>123SONSONATE</v>
      </c>
      <c r="M239" s="213">
        <v>123</v>
      </c>
      <c r="N239" s="211" t="s">
        <v>175</v>
      </c>
      <c r="O239" s="225" t="s">
        <v>282</v>
      </c>
      <c r="P239" s="222">
        <v>1.4</v>
      </c>
      <c r="Q239" s="222">
        <v>1.4</v>
      </c>
      <c r="R239" s="222">
        <v>1.4</v>
      </c>
      <c r="S239" s="222"/>
      <c r="T239" s="222"/>
      <c r="U239" s="222"/>
      <c r="V239" s="46"/>
      <c r="W239" s="46"/>
    </row>
    <row r="240" spans="1:23" ht="15.75">
      <c r="A240" s="181" t="str">
        <f t="shared" si="12"/>
        <v>105ZACATECOLUCA</v>
      </c>
      <c r="B240" s="213">
        <v>105</v>
      </c>
      <c r="C240" s="211" t="s">
        <v>180</v>
      </c>
      <c r="D240" s="225" t="s">
        <v>267</v>
      </c>
      <c r="E240" s="222">
        <v>11.666666666666666</v>
      </c>
      <c r="F240" s="222">
        <v>11</v>
      </c>
      <c r="G240" s="222">
        <v>12</v>
      </c>
      <c r="H240" s="222">
        <v>0.15</v>
      </c>
      <c r="I240" s="222">
        <v>0.15</v>
      </c>
      <c r="J240" s="222">
        <v>0.15</v>
      </c>
      <c r="L240" s="56" t="str">
        <f t="shared" si="11"/>
        <v>123MERCADO CENTRAL</v>
      </c>
      <c r="M240" s="212">
        <v>123</v>
      </c>
      <c r="N240" s="211" t="s">
        <v>229</v>
      </c>
      <c r="O240" s="225" t="s">
        <v>282</v>
      </c>
      <c r="P240" s="222">
        <v>1.3</v>
      </c>
      <c r="Q240" s="222">
        <v>1.3</v>
      </c>
      <c r="R240" s="222">
        <v>1.3</v>
      </c>
      <c r="S240" s="222"/>
      <c r="T240" s="222"/>
      <c r="U240" s="222"/>
      <c r="V240" s="46"/>
      <c r="W240" s="46"/>
    </row>
    <row r="241" spans="1:23" ht="15.75">
      <c r="A241" s="181" t="str">
        <f t="shared" si="12"/>
        <v>105AHUACHAPAN</v>
      </c>
      <c r="B241" s="213">
        <v>105</v>
      </c>
      <c r="C241" s="211" t="s">
        <v>260</v>
      </c>
      <c r="D241" s="225" t="s">
        <v>267</v>
      </c>
      <c r="E241" s="222">
        <v>11</v>
      </c>
      <c r="F241" s="222">
        <v>10</v>
      </c>
      <c r="G241" s="222">
        <v>12</v>
      </c>
      <c r="H241" s="222">
        <v>0.17499999999999999</v>
      </c>
      <c r="I241" s="222">
        <v>0.15</v>
      </c>
      <c r="J241" s="222">
        <v>0.2</v>
      </c>
      <c r="L241" s="56" t="str">
        <f t="shared" si="11"/>
        <v>124SANTA ROSA DE LIMA</v>
      </c>
      <c r="M241" s="213">
        <v>124</v>
      </c>
      <c r="N241" s="211" t="s">
        <v>198</v>
      </c>
      <c r="O241" s="225" t="s">
        <v>147</v>
      </c>
      <c r="P241" s="222">
        <v>1.2799999999999998</v>
      </c>
      <c r="Q241" s="222">
        <v>1.25</v>
      </c>
      <c r="R241" s="222">
        <v>1.3</v>
      </c>
      <c r="S241" s="222"/>
      <c r="T241" s="222"/>
      <c r="U241" s="222"/>
      <c r="V241" s="46"/>
      <c r="W241" s="46"/>
    </row>
    <row r="242" spans="1:23" ht="15.75">
      <c r="A242" s="181" t="str">
        <f t="shared" si="12"/>
        <v>105SAN FRANCISCO GOTERA</v>
      </c>
      <c r="B242" s="213">
        <v>105</v>
      </c>
      <c r="C242" s="211" t="s">
        <v>182</v>
      </c>
      <c r="D242" s="225" t="s">
        <v>267</v>
      </c>
      <c r="E242" s="222">
        <v>11.25</v>
      </c>
      <c r="F242" s="222">
        <v>11</v>
      </c>
      <c r="G242" s="222">
        <v>12</v>
      </c>
      <c r="H242" s="222">
        <v>0.15</v>
      </c>
      <c r="I242" s="222">
        <v>0.15</v>
      </c>
      <c r="J242" s="222">
        <v>0.15</v>
      </c>
      <c r="L242" s="56" t="str">
        <f t="shared" si="11"/>
        <v>124MERCADO CENTRAL</v>
      </c>
      <c r="M242" s="212">
        <v>124</v>
      </c>
      <c r="N242" s="211" t="s">
        <v>229</v>
      </c>
      <c r="O242" s="225" t="s">
        <v>147</v>
      </c>
      <c r="P242" s="222">
        <v>1.35</v>
      </c>
      <c r="Q242" s="222">
        <v>1.35</v>
      </c>
      <c r="R242" s="222">
        <v>1.35</v>
      </c>
      <c r="S242" s="222"/>
      <c r="T242" s="222"/>
      <c r="U242" s="222"/>
      <c r="V242" s="46"/>
      <c r="W242" s="46"/>
    </row>
    <row r="243" spans="1:23" ht="15.75">
      <c r="A243" s="181" t="str">
        <f t="shared" si="12"/>
        <v xml:space="preserve">105GERARDO BARRIOS </v>
      </c>
      <c r="B243" s="212">
        <v>105</v>
      </c>
      <c r="C243" s="211" t="s">
        <v>262</v>
      </c>
      <c r="D243" s="225" t="s">
        <v>267</v>
      </c>
      <c r="E243" s="222">
        <v>9</v>
      </c>
      <c r="F243" s="222">
        <v>9</v>
      </c>
      <c r="G243" s="222">
        <v>9</v>
      </c>
      <c r="H243" s="222">
        <v>0.1</v>
      </c>
      <c r="I243" s="222">
        <v>0.1</v>
      </c>
      <c r="J243" s="222">
        <v>0.1</v>
      </c>
      <c r="L243" s="56" t="str">
        <f t="shared" si="11"/>
        <v>125SANTA ROSA DE LIMA</v>
      </c>
      <c r="M243" s="213">
        <v>125</v>
      </c>
      <c r="N243" s="211" t="s">
        <v>198</v>
      </c>
      <c r="O243" s="225" t="s">
        <v>148</v>
      </c>
      <c r="P243" s="222">
        <v>1.7899999999999998</v>
      </c>
      <c r="Q243" s="222">
        <v>1.75</v>
      </c>
      <c r="R243" s="222">
        <v>1.8</v>
      </c>
      <c r="S243" s="222"/>
      <c r="T243" s="222"/>
      <c r="U243" s="222"/>
      <c r="V243" s="46"/>
      <c r="W243" s="46"/>
    </row>
    <row r="244" spans="1:23" ht="15.75">
      <c r="A244" s="181" t="str">
        <f t="shared" si="12"/>
        <v xml:space="preserve">106GERARDO BARRIOS </v>
      </c>
      <c r="B244" s="212">
        <v>106</v>
      </c>
      <c r="C244" s="211" t="s">
        <v>262</v>
      </c>
      <c r="D244" s="225" t="s">
        <v>268</v>
      </c>
      <c r="E244" s="222">
        <v>60</v>
      </c>
      <c r="F244" s="222">
        <v>60</v>
      </c>
      <c r="G244" s="222">
        <v>60</v>
      </c>
      <c r="H244" s="222">
        <v>0.7</v>
      </c>
      <c r="I244" s="222">
        <v>0.7</v>
      </c>
      <c r="J244" s="222">
        <v>0.7</v>
      </c>
      <c r="L244" s="56" t="str">
        <f t="shared" si="11"/>
        <v>125MERCADO CENTRAL</v>
      </c>
      <c r="M244" s="212">
        <v>125</v>
      </c>
      <c r="N244" s="211" t="s">
        <v>229</v>
      </c>
      <c r="O244" s="225" t="s">
        <v>148</v>
      </c>
      <c r="P244" s="222">
        <v>1.45</v>
      </c>
      <c r="Q244" s="222">
        <v>1.4</v>
      </c>
      <c r="R244" s="222">
        <v>1.5</v>
      </c>
      <c r="S244" s="222"/>
      <c r="T244" s="222"/>
      <c r="U244" s="222"/>
      <c r="V244" s="46"/>
      <c r="W244" s="46"/>
    </row>
    <row r="245" spans="1:23" ht="15.75">
      <c r="A245" s="181" t="str">
        <f t="shared" si="12"/>
        <v xml:space="preserve">107GERARDO BARRIOS </v>
      </c>
      <c r="B245" s="212">
        <v>107</v>
      </c>
      <c r="C245" s="211" t="s">
        <v>262</v>
      </c>
      <c r="D245" s="225" t="s">
        <v>269</v>
      </c>
      <c r="E245" s="222">
        <v>35</v>
      </c>
      <c r="F245" s="222">
        <v>35</v>
      </c>
      <c r="G245" s="222">
        <v>35</v>
      </c>
      <c r="H245" s="222">
        <v>0.5</v>
      </c>
      <c r="I245" s="222">
        <v>0.5</v>
      </c>
      <c r="J245" s="222">
        <v>0.5</v>
      </c>
      <c r="L245" s="56" t="str">
        <f t="shared" si="11"/>
        <v>126SONSONATE</v>
      </c>
      <c r="M245" s="213">
        <v>126</v>
      </c>
      <c r="N245" s="211" t="s">
        <v>175</v>
      </c>
      <c r="O245" s="225" t="s">
        <v>270</v>
      </c>
      <c r="P245" s="222">
        <v>4.25</v>
      </c>
      <c r="Q245" s="222">
        <v>4.25</v>
      </c>
      <c r="R245" s="222">
        <v>4.25</v>
      </c>
      <c r="S245" s="222"/>
      <c r="T245" s="222"/>
      <c r="U245" s="222"/>
      <c r="V245" s="46"/>
      <c r="W245" s="46"/>
    </row>
    <row r="246" spans="1:23" ht="15.75">
      <c r="A246" s="181" t="str">
        <f t="shared" si="12"/>
        <v>109ZACATECOLUCA</v>
      </c>
      <c r="B246" s="213">
        <v>109</v>
      </c>
      <c r="C246" s="211" t="s">
        <v>180</v>
      </c>
      <c r="D246" s="225" t="s">
        <v>215</v>
      </c>
      <c r="E246" s="222">
        <v>4.5</v>
      </c>
      <c r="F246" s="222">
        <v>4.5</v>
      </c>
      <c r="G246" s="222">
        <v>4.5</v>
      </c>
      <c r="H246" s="222"/>
      <c r="I246" s="222"/>
      <c r="J246" s="222"/>
      <c r="L246" s="56" t="str">
        <f t="shared" si="11"/>
        <v>126SANTA ROSA DE LIMA</v>
      </c>
      <c r="M246" s="213">
        <v>126</v>
      </c>
      <c r="N246" s="211" t="s">
        <v>198</v>
      </c>
      <c r="O246" s="225" t="s">
        <v>270</v>
      </c>
      <c r="P246" s="222">
        <v>4.5</v>
      </c>
      <c r="Q246" s="222">
        <v>4.5</v>
      </c>
      <c r="R246" s="222">
        <v>4.5</v>
      </c>
      <c r="S246" s="222"/>
      <c r="T246" s="222"/>
      <c r="U246" s="222"/>
      <c r="V246" s="46"/>
      <c r="W246" s="46"/>
    </row>
    <row r="247" spans="1:23" ht="15.75">
      <c r="A247" s="181" t="str">
        <f t="shared" si="12"/>
        <v>109AHUACHAPAN</v>
      </c>
      <c r="B247" s="213">
        <v>109</v>
      </c>
      <c r="C247" s="211" t="s">
        <v>260</v>
      </c>
      <c r="D247" s="225" t="s">
        <v>215</v>
      </c>
      <c r="E247" s="222">
        <v>4.25</v>
      </c>
      <c r="F247" s="222">
        <v>4.25</v>
      </c>
      <c r="G247" s="222">
        <v>4.25</v>
      </c>
      <c r="H247" s="222"/>
      <c r="I247" s="222"/>
      <c r="J247" s="222"/>
      <c r="L247" s="56" t="str">
        <f t="shared" si="11"/>
        <v>126MERCADO CENTRAL</v>
      </c>
      <c r="M247" s="212">
        <v>126</v>
      </c>
      <c r="N247" s="211" t="s">
        <v>229</v>
      </c>
      <c r="O247" s="225" t="s">
        <v>270</v>
      </c>
      <c r="P247" s="222">
        <v>4</v>
      </c>
      <c r="Q247" s="222">
        <v>4</v>
      </c>
      <c r="R247" s="222">
        <v>4</v>
      </c>
      <c r="S247" s="222"/>
      <c r="T247" s="222"/>
      <c r="U247" s="222"/>
      <c r="V247" s="46"/>
      <c r="W247" s="46"/>
    </row>
    <row r="248" spans="1:23" ht="15.75">
      <c r="A248" s="181" t="str">
        <f t="shared" si="12"/>
        <v>109SAN FRANCISCO GOTERA</v>
      </c>
      <c r="B248" s="213">
        <v>109</v>
      </c>
      <c r="C248" s="211" t="s">
        <v>182</v>
      </c>
      <c r="D248" s="225" t="s">
        <v>215</v>
      </c>
      <c r="E248" s="222">
        <v>4.5</v>
      </c>
      <c r="F248" s="222">
        <v>4.5</v>
      </c>
      <c r="G248" s="222">
        <v>4.5</v>
      </c>
      <c r="H248" s="222"/>
      <c r="I248" s="222"/>
      <c r="J248" s="222"/>
      <c r="L248" s="56" t="str">
        <f t="shared" si="11"/>
        <v>127SONSONATE</v>
      </c>
      <c r="M248" s="213">
        <v>127</v>
      </c>
      <c r="N248" s="211" t="s">
        <v>175</v>
      </c>
      <c r="O248" s="225" t="s">
        <v>271</v>
      </c>
      <c r="P248" s="222">
        <v>4</v>
      </c>
      <c r="Q248" s="222">
        <v>4</v>
      </c>
      <c r="R248" s="222">
        <v>4</v>
      </c>
      <c r="S248" s="222"/>
      <c r="T248" s="222"/>
      <c r="U248" s="222"/>
      <c r="V248" s="46"/>
      <c r="W248" s="46"/>
    </row>
    <row r="249" spans="1:23" ht="15.75">
      <c r="A249" s="181" t="str">
        <f t="shared" si="12"/>
        <v xml:space="preserve">109GERARDO BARRIOS </v>
      </c>
      <c r="B249" s="212">
        <v>109</v>
      </c>
      <c r="C249" s="211" t="s">
        <v>262</v>
      </c>
      <c r="D249" s="225" t="s">
        <v>215</v>
      </c>
      <c r="E249" s="222">
        <v>4.8</v>
      </c>
      <c r="F249" s="222">
        <v>4.8</v>
      </c>
      <c r="G249" s="222">
        <v>4.8</v>
      </c>
      <c r="H249" s="222"/>
      <c r="I249" s="222"/>
      <c r="J249" s="222"/>
      <c r="L249" s="56" t="str">
        <f t="shared" si="11"/>
        <v>127SANTA ROSA DE LIMA</v>
      </c>
      <c r="M249" s="213">
        <v>127</v>
      </c>
      <c r="N249" s="211" t="s">
        <v>198</v>
      </c>
      <c r="O249" s="225" t="s">
        <v>271</v>
      </c>
      <c r="P249" s="222">
        <v>4</v>
      </c>
      <c r="Q249" s="222">
        <v>4</v>
      </c>
      <c r="R249" s="222">
        <v>4</v>
      </c>
      <c r="S249" s="222"/>
      <c r="T249" s="222"/>
      <c r="U249" s="222"/>
      <c r="V249" s="46"/>
      <c r="W249" s="46"/>
    </row>
    <row r="250" spans="1:23" ht="15.75">
      <c r="A250" s="181" t="str">
        <f t="shared" si="12"/>
        <v>110ZACATECOLUCA</v>
      </c>
      <c r="B250" s="213">
        <v>110</v>
      </c>
      <c r="C250" s="211" t="s">
        <v>180</v>
      </c>
      <c r="D250" s="225" t="s">
        <v>216</v>
      </c>
      <c r="E250" s="222">
        <v>4.5</v>
      </c>
      <c r="F250" s="222">
        <v>4.5</v>
      </c>
      <c r="G250" s="222">
        <v>4.5</v>
      </c>
      <c r="H250" s="222"/>
      <c r="I250" s="222"/>
      <c r="J250" s="222"/>
      <c r="L250" s="56" t="str">
        <f t="shared" si="11"/>
        <v>127MERCADO CENTRAL</v>
      </c>
      <c r="M250" s="212">
        <v>127</v>
      </c>
      <c r="N250" s="211" t="s">
        <v>229</v>
      </c>
      <c r="O250" s="225" t="s">
        <v>271</v>
      </c>
      <c r="P250" s="222">
        <v>3.8250000000000002</v>
      </c>
      <c r="Q250" s="222">
        <v>3.8</v>
      </c>
      <c r="R250" s="222">
        <v>3.85</v>
      </c>
      <c r="S250" s="222"/>
      <c r="T250" s="222"/>
      <c r="U250" s="222"/>
      <c r="V250" s="46"/>
      <c r="W250" s="46"/>
    </row>
    <row r="251" spans="1:23" ht="15.75">
      <c r="A251" s="181" t="str">
        <f t="shared" si="12"/>
        <v>110AHUACHAPAN</v>
      </c>
      <c r="B251" s="213">
        <v>110</v>
      </c>
      <c r="C251" s="211" t="s">
        <v>260</v>
      </c>
      <c r="D251" s="225" t="s">
        <v>216</v>
      </c>
      <c r="E251" s="222">
        <v>4.25</v>
      </c>
      <c r="F251" s="222">
        <v>4.25</v>
      </c>
      <c r="G251" s="222">
        <v>4.25</v>
      </c>
      <c r="H251" s="222"/>
      <c r="I251" s="222"/>
      <c r="J251" s="222"/>
      <c r="L251" s="57" t="str">
        <f t="shared" si="11"/>
        <v>128MERCADO CENTRAL</v>
      </c>
      <c r="M251" s="212">
        <v>128</v>
      </c>
      <c r="N251" s="211" t="s">
        <v>229</v>
      </c>
      <c r="O251" s="225" t="s">
        <v>283</v>
      </c>
      <c r="P251" s="222">
        <v>48</v>
      </c>
      <c r="Q251" s="222">
        <v>48</v>
      </c>
      <c r="R251" s="222">
        <v>48</v>
      </c>
      <c r="S251" s="222"/>
      <c r="T251" s="222"/>
      <c r="U251" s="222"/>
      <c r="V251" s="46"/>
      <c r="W251" s="46"/>
    </row>
    <row r="252" spans="1:23" ht="15.75">
      <c r="A252" s="181" t="str">
        <f t="shared" si="12"/>
        <v>110SAN FRANCISCO GOTERA</v>
      </c>
      <c r="B252" s="213">
        <v>110</v>
      </c>
      <c r="C252" s="211" t="s">
        <v>182</v>
      </c>
      <c r="D252" s="225" t="s">
        <v>216</v>
      </c>
      <c r="E252" s="222">
        <v>4.5</v>
      </c>
      <c r="F252" s="222">
        <v>4.5</v>
      </c>
      <c r="G252" s="222">
        <v>4.5</v>
      </c>
      <c r="H252" s="222"/>
      <c r="I252" s="222"/>
      <c r="J252" s="222"/>
      <c r="L252" s="57" t="str">
        <f t="shared" si="11"/>
        <v>129MERCADO CENTRAL</v>
      </c>
      <c r="M252" s="212">
        <v>129</v>
      </c>
      <c r="N252" s="211" t="s">
        <v>229</v>
      </c>
      <c r="O252" s="225" t="s">
        <v>284</v>
      </c>
      <c r="P252" s="222">
        <v>46</v>
      </c>
      <c r="Q252" s="222">
        <v>46</v>
      </c>
      <c r="R252" s="222">
        <v>46</v>
      </c>
      <c r="S252" s="222"/>
      <c r="T252" s="222"/>
      <c r="U252" s="222"/>
      <c r="V252" s="46"/>
      <c r="W252" s="46"/>
    </row>
    <row r="253" spans="1:23" ht="15.75">
      <c r="A253" s="181" t="str">
        <f t="shared" si="12"/>
        <v xml:space="preserve">110GERARDO BARRIOS </v>
      </c>
      <c r="B253" s="212">
        <v>110</v>
      </c>
      <c r="C253" s="211" t="s">
        <v>262</v>
      </c>
      <c r="D253" s="225" t="s">
        <v>216</v>
      </c>
      <c r="E253" s="222">
        <v>4.5999999999999996</v>
      </c>
      <c r="F253" s="222">
        <v>4.5999999999999996</v>
      </c>
      <c r="G253" s="222">
        <v>4.5999999999999996</v>
      </c>
      <c r="H253" s="222"/>
      <c r="I253" s="222"/>
      <c r="J253" s="222"/>
      <c r="L253" s="57" t="str">
        <f t="shared" si="11"/>
        <v>130SONSONATE</v>
      </c>
      <c r="M253" s="213">
        <v>130</v>
      </c>
      <c r="N253" s="211" t="s">
        <v>175</v>
      </c>
      <c r="O253" s="225" t="s">
        <v>150</v>
      </c>
      <c r="P253" s="222">
        <v>3.5</v>
      </c>
      <c r="Q253" s="222">
        <v>3.5</v>
      </c>
      <c r="R253" s="222">
        <v>3.5</v>
      </c>
      <c r="S253" s="222"/>
      <c r="T253" s="222"/>
      <c r="U253" s="222"/>
      <c r="V253" s="46"/>
      <c r="W253" s="46"/>
    </row>
    <row r="254" spans="1:23" ht="15.75">
      <c r="A254" s="181" t="str">
        <f t="shared" si="12"/>
        <v>111ZACATECOLUCA</v>
      </c>
      <c r="B254" s="213">
        <v>111</v>
      </c>
      <c r="C254" s="211" t="s">
        <v>180</v>
      </c>
      <c r="D254" s="225" t="s">
        <v>217</v>
      </c>
      <c r="E254" s="222">
        <v>4.5</v>
      </c>
      <c r="F254" s="222">
        <v>4.5</v>
      </c>
      <c r="G254" s="222">
        <v>4.5</v>
      </c>
      <c r="H254" s="222"/>
      <c r="I254" s="222"/>
      <c r="J254" s="222"/>
      <c r="L254" s="57" t="str">
        <f t="shared" si="11"/>
        <v>130SANTA ROSA DE LIMA</v>
      </c>
      <c r="M254" s="213">
        <v>130</v>
      </c>
      <c r="N254" s="211" t="s">
        <v>198</v>
      </c>
      <c r="O254" s="225" t="s">
        <v>150</v>
      </c>
      <c r="P254" s="222">
        <v>2.875</v>
      </c>
      <c r="Q254" s="222">
        <v>2.5</v>
      </c>
      <c r="R254" s="222">
        <v>3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111AHUACHAPAN</v>
      </c>
      <c r="B255" s="213">
        <v>111</v>
      </c>
      <c r="C255" s="211" t="s">
        <v>260</v>
      </c>
      <c r="D255" s="225" t="s">
        <v>217</v>
      </c>
      <c r="E255" s="222">
        <v>4.25</v>
      </c>
      <c r="F255" s="222">
        <v>4.25</v>
      </c>
      <c r="G255" s="222">
        <v>4.25</v>
      </c>
      <c r="H255" s="222"/>
      <c r="I255" s="222"/>
      <c r="J255" s="222"/>
      <c r="L255" s="57" t="str">
        <f t="shared" si="11"/>
        <v>130MERCADO CENTRAL</v>
      </c>
      <c r="M255" s="212">
        <v>130</v>
      </c>
      <c r="N255" s="211" t="s">
        <v>229</v>
      </c>
      <c r="O255" s="225" t="s">
        <v>150</v>
      </c>
      <c r="P255" s="222">
        <v>3</v>
      </c>
      <c r="Q255" s="222">
        <v>3</v>
      </c>
      <c r="R255" s="222">
        <v>3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>111SAN FRANCISCO GOTERA</v>
      </c>
      <c r="B256" s="213">
        <v>111</v>
      </c>
      <c r="C256" s="211" t="s">
        <v>182</v>
      </c>
      <c r="D256" s="225" t="s">
        <v>217</v>
      </c>
      <c r="E256" s="222">
        <v>4</v>
      </c>
      <c r="F256" s="222">
        <v>4</v>
      </c>
      <c r="G256" s="222">
        <v>4</v>
      </c>
      <c r="H256" s="222"/>
      <c r="I256" s="222"/>
      <c r="J256" s="222"/>
      <c r="L256" s="57" t="str">
        <f t="shared" si="11"/>
        <v>132SONSONATE</v>
      </c>
      <c r="M256" s="213">
        <v>132</v>
      </c>
      <c r="N256" s="211" t="s">
        <v>175</v>
      </c>
      <c r="O256" s="225" t="s">
        <v>151</v>
      </c>
      <c r="P256" s="222">
        <v>2.6</v>
      </c>
      <c r="Q256" s="222">
        <v>2.6</v>
      </c>
      <c r="R256" s="222">
        <v>2.6</v>
      </c>
      <c r="S256" s="222"/>
      <c r="T256" s="222"/>
      <c r="U256" s="222"/>
      <c r="V256" s="46"/>
      <c r="W256" s="46"/>
    </row>
    <row r="257" spans="1:23" ht="15.75">
      <c r="A257" s="181" t="str">
        <f t="shared" si="12"/>
        <v xml:space="preserve">111GERARDO BARRIOS </v>
      </c>
      <c r="B257" s="212">
        <v>111</v>
      </c>
      <c r="C257" s="211" t="s">
        <v>262</v>
      </c>
      <c r="D257" s="225" t="s">
        <v>217</v>
      </c>
      <c r="E257" s="222">
        <v>4.5999999999999996</v>
      </c>
      <c r="F257" s="222">
        <v>4.5999999999999996</v>
      </c>
      <c r="G257" s="222">
        <v>4.5999999999999996</v>
      </c>
      <c r="H257" s="222"/>
      <c r="I257" s="222"/>
      <c r="J257" s="222"/>
      <c r="L257" s="57" t="str">
        <f t="shared" si="11"/>
        <v>132SANTA ROSA DE LIMA</v>
      </c>
      <c r="M257" s="213">
        <v>132</v>
      </c>
      <c r="N257" s="211" t="s">
        <v>198</v>
      </c>
      <c r="O257" s="225" t="s">
        <v>151</v>
      </c>
      <c r="P257" s="222">
        <v>2.5300000000000002</v>
      </c>
      <c r="Q257" s="222">
        <v>2.25</v>
      </c>
      <c r="R257" s="222">
        <v>2.65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112ZACATECOLUCA</v>
      </c>
      <c r="B258" s="213">
        <v>112</v>
      </c>
      <c r="C258" s="211" t="s">
        <v>180</v>
      </c>
      <c r="D258" s="225" t="s">
        <v>218</v>
      </c>
      <c r="E258" s="222">
        <v>4</v>
      </c>
      <c r="F258" s="222">
        <v>4</v>
      </c>
      <c r="G258" s="222">
        <v>4</v>
      </c>
      <c r="H258" s="222"/>
      <c r="I258" s="222"/>
      <c r="J258" s="222"/>
      <c r="L258" s="57" t="str">
        <f t="shared" si="11"/>
        <v>132MERCADO CENTRAL</v>
      </c>
      <c r="M258" s="212">
        <v>132</v>
      </c>
      <c r="N258" s="211" t="s">
        <v>229</v>
      </c>
      <c r="O258" s="225" t="s">
        <v>151</v>
      </c>
      <c r="P258" s="222">
        <v>2.4</v>
      </c>
      <c r="Q258" s="222">
        <v>2.2999999999999998</v>
      </c>
      <c r="R258" s="222">
        <v>2.5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112AHUACHAPAN</v>
      </c>
      <c r="B259" s="213">
        <v>112</v>
      </c>
      <c r="C259" s="211" t="s">
        <v>260</v>
      </c>
      <c r="D259" s="225" t="s">
        <v>218</v>
      </c>
      <c r="E259" s="222">
        <v>3.5</v>
      </c>
      <c r="F259" s="222">
        <v>3.5</v>
      </c>
      <c r="G259" s="222">
        <v>3.5</v>
      </c>
      <c r="H259" s="222"/>
      <c r="I259" s="222"/>
      <c r="J259" s="222"/>
      <c r="L259" s="57" t="str">
        <f t="shared" si="11"/>
        <v>133SONSONATE</v>
      </c>
      <c r="M259" s="213">
        <v>133</v>
      </c>
      <c r="N259" s="211" t="s">
        <v>175</v>
      </c>
      <c r="O259" s="225" t="s">
        <v>152</v>
      </c>
      <c r="P259" s="222">
        <v>4</v>
      </c>
      <c r="Q259" s="222">
        <v>4</v>
      </c>
      <c r="R259" s="222">
        <v>4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112SAN FRANCISCO GOTERA</v>
      </c>
      <c r="B260" s="213">
        <v>112</v>
      </c>
      <c r="C260" s="211" t="s">
        <v>182</v>
      </c>
      <c r="D260" s="225" t="s">
        <v>218</v>
      </c>
      <c r="E260" s="222">
        <v>3.5</v>
      </c>
      <c r="F260" s="222">
        <v>3.5</v>
      </c>
      <c r="G260" s="222">
        <v>3.5</v>
      </c>
      <c r="H260" s="222"/>
      <c r="I260" s="222"/>
      <c r="J260" s="222"/>
      <c r="L260" s="57" t="str">
        <f t="shared" si="11"/>
        <v>133SANTA ROSA DE LIMA</v>
      </c>
      <c r="M260" s="213">
        <v>133</v>
      </c>
      <c r="N260" s="211" t="s">
        <v>198</v>
      </c>
      <c r="O260" s="225" t="s">
        <v>152</v>
      </c>
      <c r="P260" s="222">
        <v>4.4000000000000004</v>
      </c>
      <c r="Q260" s="222">
        <v>4</v>
      </c>
      <c r="R260" s="222">
        <v>4.5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 xml:space="preserve">112GERARDO BARRIOS </v>
      </c>
      <c r="B261" s="212">
        <v>112</v>
      </c>
      <c r="C261" s="211" t="s">
        <v>262</v>
      </c>
      <c r="D261" s="225" t="s">
        <v>218</v>
      </c>
      <c r="E261" s="222">
        <v>3.7</v>
      </c>
      <c r="F261" s="222">
        <v>3.7</v>
      </c>
      <c r="G261" s="222">
        <v>3.7</v>
      </c>
      <c r="H261" s="222"/>
      <c r="I261" s="222"/>
      <c r="J261" s="222"/>
      <c r="L261" s="57" t="str">
        <f t="shared" si="11"/>
        <v>133MERCADO CENTRAL</v>
      </c>
      <c r="M261" s="212">
        <v>133</v>
      </c>
      <c r="N261" s="211" t="s">
        <v>229</v>
      </c>
      <c r="O261" s="225" t="s">
        <v>152</v>
      </c>
      <c r="P261" s="222">
        <v>3.5</v>
      </c>
      <c r="Q261" s="222">
        <v>3.5</v>
      </c>
      <c r="R261" s="222">
        <v>3.5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113ZACATECOLUCA</v>
      </c>
      <c r="B262" s="213">
        <v>113</v>
      </c>
      <c r="C262" s="211" t="s">
        <v>180</v>
      </c>
      <c r="D262" s="225" t="s">
        <v>219</v>
      </c>
      <c r="E262" s="222">
        <v>4.5</v>
      </c>
      <c r="F262" s="222">
        <v>4.5</v>
      </c>
      <c r="G262" s="222">
        <v>4.5</v>
      </c>
      <c r="H262" s="222"/>
      <c r="I262" s="222"/>
      <c r="J262" s="222"/>
      <c r="L262" s="57" t="str">
        <f t="shared" si="11"/>
        <v>134SANTA ROSA DE LIMA</v>
      </c>
      <c r="M262" s="213">
        <v>134</v>
      </c>
      <c r="N262" s="211" t="s">
        <v>198</v>
      </c>
      <c r="O262" s="225" t="s">
        <v>153</v>
      </c>
      <c r="P262" s="222">
        <v>5.625</v>
      </c>
      <c r="Q262" s="222">
        <v>5</v>
      </c>
      <c r="R262" s="222">
        <v>6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113AHUACHAPAN</v>
      </c>
      <c r="B263" s="213">
        <v>113</v>
      </c>
      <c r="C263" s="211" t="s">
        <v>260</v>
      </c>
      <c r="D263" s="225" t="s">
        <v>219</v>
      </c>
      <c r="E263" s="222">
        <v>4</v>
      </c>
      <c r="F263" s="222">
        <v>4</v>
      </c>
      <c r="G263" s="222">
        <v>4</v>
      </c>
      <c r="H263" s="222"/>
      <c r="I263" s="222"/>
      <c r="J263" s="222"/>
      <c r="L263" s="57" t="str">
        <f t="shared" ref="L263:L326" si="14">+M263&amp;N263</f>
        <v>134MERCADO CENTRAL</v>
      </c>
      <c r="M263" s="212">
        <v>134</v>
      </c>
      <c r="N263" s="211" t="s">
        <v>229</v>
      </c>
      <c r="O263" s="225" t="s">
        <v>153</v>
      </c>
      <c r="P263" s="222">
        <v>5</v>
      </c>
      <c r="Q263" s="222">
        <v>5</v>
      </c>
      <c r="R263" s="222">
        <v>5</v>
      </c>
      <c r="S263" s="222"/>
      <c r="T263" s="222"/>
      <c r="U263" s="222"/>
      <c r="V263" s="46"/>
      <c r="W263" s="46"/>
    </row>
    <row r="264" spans="1:23" ht="15.75">
      <c r="A264" s="181" t="str">
        <f t="shared" si="12"/>
        <v>113SAN FRANCISCO GOTERA</v>
      </c>
      <c r="B264" s="213">
        <v>113</v>
      </c>
      <c r="C264" s="211" t="s">
        <v>182</v>
      </c>
      <c r="D264" s="225" t="s">
        <v>219</v>
      </c>
      <c r="E264" s="222">
        <v>3.5</v>
      </c>
      <c r="F264" s="222">
        <v>3.5</v>
      </c>
      <c r="G264" s="222">
        <v>3.5</v>
      </c>
      <c r="H264" s="222"/>
      <c r="I264" s="222"/>
      <c r="J264" s="222"/>
      <c r="L264" s="57" t="str">
        <f t="shared" si="14"/>
        <v>135SONSONATE</v>
      </c>
      <c r="M264" s="213">
        <v>135</v>
      </c>
      <c r="N264" s="211" t="s">
        <v>175</v>
      </c>
      <c r="O264" s="225" t="s">
        <v>154</v>
      </c>
      <c r="P264" s="222">
        <v>1.6</v>
      </c>
      <c r="Q264" s="222">
        <v>1.6</v>
      </c>
      <c r="R264" s="222">
        <v>1.6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 xml:space="preserve">113GERARDO BARRIOS </v>
      </c>
      <c r="B265" s="212">
        <v>113</v>
      </c>
      <c r="C265" s="211" t="s">
        <v>262</v>
      </c>
      <c r="D265" s="225" t="s">
        <v>219</v>
      </c>
      <c r="E265" s="222">
        <v>4</v>
      </c>
      <c r="F265" s="222">
        <v>4</v>
      </c>
      <c r="G265" s="222">
        <v>4</v>
      </c>
      <c r="H265" s="222"/>
      <c r="I265" s="222"/>
      <c r="J265" s="222"/>
      <c r="L265" s="57" t="str">
        <f t="shared" si="14"/>
        <v>135MERCADO CENTRAL</v>
      </c>
      <c r="M265" s="212">
        <v>135</v>
      </c>
      <c r="N265" s="211" t="s">
        <v>229</v>
      </c>
      <c r="O265" s="225" t="s">
        <v>154</v>
      </c>
      <c r="P265" s="222">
        <v>1.5</v>
      </c>
      <c r="Q265" s="222">
        <v>1.5</v>
      </c>
      <c r="R265" s="222">
        <v>1.5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>114ZACATECOLUCA</v>
      </c>
      <c r="B266" s="213">
        <v>114</v>
      </c>
      <c r="C266" s="211" t="s">
        <v>180</v>
      </c>
      <c r="D266" s="225" t="s">
        <v>220</v>
      </c>
      <c r="E266" s="222">
        <v>4.5</v>
      </c>
      <c r="F266" s="222">
        <v>4.5</v>
      </c>
      <c r="G266" s="222">
        <v>4.5</v>
      </c>
      <c r="H266" s="222"/>
      <c r="I266" s="222"/>
      <c r="J266" s="222"/>
      <c r="L266" s="57" t="str">
        <f t="shared" si="14"/>
        <v>136TIENDONA</v>
      </c>
      <c r="M266" s="213">
        <v>136</v>
      </c>
      <c r="N266" s="211" t="s">
        <v>190</v>
      </c>
      <c r="O266" s="225" t="s">
        <v>223</v>
      </c>
      <c r="P266" s="222">
        <v>1.5</v>
      </c>
      <c r="Q266" s="222">
        <v>1.5</v>
      </c>
      <c r="R266" s="222">
        <v>1.5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114AHUACHAPAN</v>
      </c>
      <c r="B267" s="213">
        <v>114</v>
      </c>
      <c r="C267" s="211" t="s">
        <v>260</v>
      </c>
      <c r="D267" s="225" t="s">
        <v>220</v>
      </c>
      <c r="E267" s="222">
        <v>4</v>
      </c>
      <c r="F267" s="222">
        <v>4</v>
      </c>
      <c r="G267" s="222">
        <v>4</v>
      </c>
      <c r="H267" s="222"/>
      <c r="I267" s="222"/>
      <c r="J267" s="222"/>
      <c r="L267" s="57" t="str">
        <f t="shared" si="14"/>
        <v>136SONSONATE</v>
      </c>
      <c r="M267" s="213">
        <v>136</v>
      </c>
      <c r="N267" s="211" t="s">
        <v>175</v>
      </c>
      <c r="O267" s="225" t="s">
        <v>223</v>
      </c>
      <c r="P267" s="222">
        <v>1.75</v>
      </c>
      <c r="Q267" s="222">
        <v>1.75</v>
      </c>
      <c r="R267" s="222">
        <v>1.75</v>
      </c>
      <c r="S267" s="222"/>
      <c r="T267" s="222"/>
      <c r="U267" s="222"/>
      <c r="V267" s="46"/>
      <c r="W267" s="46"/>
    </row>
    <row r="268" spans="1:23" ht="15.75">
      <c r="A268" s="181" t="str">
        <f t="shared" si="12"/>
        <v>114SAN FRANCISCO GOTERA</v>
      </c>
      <c r="B268" s="213">
        <v>114</v>
      </c>
      <c r="C268" s="211" t="s">
        <v>182</v>
      </c>
      <c r="D268" s="225" t="s">
        <v>220</v>
      </c>
      <c r="E268" s="222">
        <v>3.5</v>
      </c>
      <c r="F268" s="222">
        <v>3.5</v>
      </c>
      <c r="G268" s="222">
        <v>3.5</v>
      </c>
      <c r="H268" s="222"/>
      <c r="I268" s="222"/>
      <c r="J268" s="222"/>
      <c r="L268" s="57" t="str">
        <f t="shared" si="14"/>
        <v>136SANTA ROSA DE LIMA</v>
      </c>
      <c r="M268" s="212">
        <v>136</v>
      </c>
      <c r="N268" s="211" t="s">
        <v>198</v>
      </c>
      <c r="O268" s="225" t="s">
        <v>223</v>
      </c>
      <c r="P268" s="222">
        <v>2</v>
      </c>
      <c r="Q268" s="222">
        <v>2</v>
      </c>
      <c r="R268" s="222">
        <v>2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 xml:space="preserve">114GERARDO BARRIOS </v>
      </c>
      <c r="B269" s="212">
        <v>114</v>
      </c>
      <c r="C269" s="211" t="s">
        <v>262</v>
      </c>
      <c r="D269" s="225" t="s">
        <v>220</v>
      </c>
      <c r="E269" s="222">
        <v>4</v>
      </c>
      <c r="F269" s="222">
        <v>4</v>
      </c>
      <c r="G269" s="222">
        <v>4</v>
      </c>
      <c r="H269" s="222"/>
      <c r="I269" s="222"/>
      <c r="J269" s="222"/>
      <c r="L269" s="57" t="str">
        <f t="shared" si="14"/>
        <v>137TIENDONA</v>
      </c>
      <c r="M269" s="213">
        <v>137</v>
      </c>
      <c r="N269" s="211" t="s">
        <v>190</v>
      </c>
      <c r="O269" s="225" t="s">
        <v>240</v>
      </c>
      <c r="P269" s="222">
        <v>4</v>
      </c>
      <c r="Q269" s="222">
        <v>4</v>
      </c>
      <c r="R269" s="222">
        <v>4</v>
      </c>
      <c r="S269" s="222"/>
      <c r="T269" s="222"/>
      <c r="U269" s="222"/>
      <c r="V269" s="46"/>
      <c r="W269" s="46"/>
    </row>
    <row r="270" spans="1:23" ht="15.75">
      <c r="A270" s="181" t="str">
        <f t="shared" si="12"/>
        <v>115ZACATECOLUCA</v>
      </c>
      <c r="B270" s="213">
        <v>115</v>
      </c>
      <c r="C270" s="211" t="s">
        <v>180</v>
      </c>
      <c r="D270" s="225" t="s">
        <v>221</v>
      </c>
      <c r="E270" s="222">
        <v>4</v>
      </c>
      <c r="F270" s="222">
        <v>4</v>
      </c>
      <c r="G270" s="222">
        <v>4</v>
      </c>
      <c r="H270" s="222"/>
      <c r="I270" s="222"/>
      <c r="J270" s="222"/>
      <c r="L270" s="57" t="str">
        <f t="shared" si="14"/>
        <v>137SANTA ROSA DE LIMA</v>
      </c>
      <c r="M270" s="212">
        <v>137</v>
      </c>
      <c r="N270" s="211" t="s">
        <v>198</v>
      </c>
      <c r="O270" s="225" t="s">
        <v>240</v>
      </c>
      <c r="P270" s="222">
        <v>3.625</v>
      </c>
      <c r="Q270" s="222">
        <v>3.5</v>
      </c>
      <c r="R270" s="222">
        <v>3.75</v>
      </c>
      <c r="S270" s="222"/>
      <c r="T270" s="222"/>
      <c r="U270" s="222"/>
      <c r="V270" s="46"/>
      <c r="W270" s="46"/>
    </row>
    <row r="271" spans="1:23" ht="15.75">
      <c r="A271" s="181" t="str">
        <f t="shared" si="12"/>
        <v>115AHUACHAPAN</v>
      </c>
      <c r="B271" s="213">
        <v>115</v>
      </c>
      <c r="C271" s="211" t="s">
        <v>260</v>
      </c>
      <c r="D271" s="225" t="s">
        <v>221</v>
      </c>
      <c r="E271" s="222">
        <v>4</v>
      </c>
      <c r="F271" s="222">
        <v>4</v>
      </c>
      <c r="G271" s="222">
        <v>4</v>
      </c>
      <c r="H271" s="222"/>
      <c r="I271" s="222"/>
      <c r="J271" s="222"/>
      <c r="L271" s="57" t="str">
        <f t="shared" si="14"/>
        <v>138TIENDONA</v>
      </c>
      <c r="M271" s="213">
        <v>138</v>
      </c>
      <c r="N271" s="211" t="s">
        <v>190</v>
      </c>
      <c r="O271" s="225" t="s">
        <v>241</v>
      </c>
      <c r="P271" s="222">
        <v>8</v>
      </c>
      <c r="Q271" s="222">
        <v>8</v>
      </c>
      <c r="R271" s="222">
        <v>8</v>
      </c>
      <c r="S271" s="222"/>
      <c r="T271" s="222"/>
      <c r="U271" s="222"/>
      <c r="V271" s="46"/>
      <c r="W271" s="46"/>
    </row>
    <row r="272" spans="1:23" ht="15.75">
      <c r="A272" s="181" t="str">
        <f t="shared" si="12"/>
        <v>115SAN FRANCISCO GOTERA</v>
      </c>
      <c r="B272" s="213">
        <v>115</v>
      </c>
      <c r="C272" s="211" t="s">
        <v>182</v>
      </c>
      <c r="D272" s="225" t="s">
        <v>221</v>
      </c>
      <c r="E272" s="222">
        <v>3.5</v>
      </c>
      <c r="F272" s="222">
        <v>3.5</v>
      </c>
      <c r="G272" s="222">
        <v>3.5</v>
      </c>
      <c r="H272" s="222"/>
      <c r="I272" s="222"/>
      <c r="J272" s="222"/>
      <c r="L272" s="57" t="str">
        <f t="shared" si="14"/>
        <v>138SONSONATE</v>
      </c>
      <c r="M272" s="213">
        <v>138</v>
      </c>
      <c r="N272" s="211" t="s">
        <v>175</v>
      </c>
      <c r="O272" s="225" t="s">
        <v>241</v>
      </c>
      <c r="P272" s="222">
        <v>6</v>
      </c>
      <c r="Q272" s="222">
        <v>6</v>
      </c>
      <c r="R272" s="222">
        <v>6</v>
      </c>
      <c r="S272" s="222"/>
      <c r="T272" s="222"/>
      <c r="U272" s="222"/>
      <c r="V272" s="46"/>
      <c r="W272" s="46"/>
    </row>
    <row r="273" spans="1:23" ht="15.75">
      <c r="A273" s="181" t="str">
        <f t="shared" si="12"/>
        <v xml:space="preserve">115GERARDO BARRIOS </v>
      </c>
      <c r="B273" s="212">
        <v>115</v>
      </c>
      <c r="C273" s="211" t="s">
        <v>262</v>
      </c>
      <c r="D273" s="225" t="s">
        <v>221</v>
      </c>
      <c r="E273" s="222">
        <v>3.7</v>
      </c>
      <c r="F273" s="222">
        <v>3.7</v>
      </c>
      <c r="G273" s="222">
        <v>3.7</v>
      </c>
      <c r="H273" s="222"/>
      <c r="I273" s="222"/>
      <c r="J273" s="222"/>
      <c r="L273" s="57" t="str">
        <f t="shared" si="14"/>
        <v>138SANTA ROSA DE LIMA</v>
      </c>
      <c r="M273" s="212">
        <v>138</v>
      </c>
      <c r="N273" s="211" t="s">
        <v>198</v>
      </c>
      <c r="O273" s="225" t="s">
        <v>241</v>
      </c>
      <c r="P273" s="222">
        <v>4.75</v>
      </c>
      <c r="Q273" s="222">
        <v>4.5</v>
      </c>
      <c r="R273" s="222">
        <v>5</v>
      </c>
      <c r="S273" s="222"/>
      <c r="T273" s="222"/>
      <c r="U273" s="222"/>
      <c r="V273" s="46"/>
      <c r="W273" s="46"/>
    </row>
    <row r="274" spans="1:23" ht="15.75">
      <c r="A274" s="181" t="str">
        <f t="shared" si="12"/>
        <v>116ZACATECOLUCA</v>
      </c>
      <c r="B274" s="213">
        <v>116</v>
      </c>
      <c r="C274" s="211" t="s">
        <v>180</v>
      </c>
      <c r="D274" s="225" t="s">
        <v>222</v>
      </c>
      <c r="E274" s="222">
        <v>4</v>
      </c>
      <c r="F274" s="222">
        <v>4</v>
      </c>
      <c r="G274" s="222">
        <v>4</v>
      </c>
      <c r="H274" s="222"/>
      <c r="I274" s="222"/>
      <c r="J274" s="222"/>
      <c r="L274" s="57" t="str">
        <f t="shared" si="14"/>
        <v>139TIENDONA</v>
      </c>
      <c r="M274" s="212">
        <v>139</v>
      </c>
      <c r="N274" s="211" t="s">
        <v>190</v>
      </c>
      <c r="O274" s="225" t="s">
        <v>242</v>
      </c>
      <c r="P274" s="222">
        <v>4</v>
      </c>
      <c r="Q274" s="222">
        <v>4</v>
      </c>
      <c r="R274" s="222">
        <v>4</v>
      </c>
      <c r="S274" s="222"/>
      <c r="T274" s="222"/>
      <c r="U274" s="222"/>
      <c r="V274" s="46"/>
      <c r="W274" s="46"/>
    </row>
    <row r="275" spans="1:23" ht="15.75">
      <c r="A275" s="181" t="str">
        <f t="shared" si="12"/>
        <v>116AHUACHAPAN</v>
      </c>
      <c r="B275" s="213">
        <v>116</v>
      </c>
      <c r="C275" s="211" t="s">
        <v>260</v>
      </c>
      <c r="D275" s="225" t="s">
        <v>222</v>
      </c>
      <c r="E275" s="222">
        <v>4</v>
      </c>
      <c r="F275" s="222">
        <v>4</v>
      </c>
      <c r="G275" s="222">
        <v>4</v>
      </c>
      <c r="H275" s="222"/>
      <c r="I275" s="222"/>
      <c r="J275" s="222"/>
      <c r="L275" s="57" t="str">
        <f t="shared" si="14"/>
        <v>140TIENDONA</v>
      </c>
      <c r="M275" s="213">
        <v>140</v>
      </c>
      <c r="N275" s="211" t="s">
        <v>190</v>
      </c>
      <c r="O275" s="225" t="s">
        <v>224</v>
      </c>
      <c r="P275" s="222">
        <v>11</v>
      </c>
      <c r="Q275" s="222">
        <v>11</v>
      </c>
      <c r="R275" s="222">
        <v>11</v>
      </c>
      <c r="S275" s="222"/>
      <c r="T275" s="222"/>
      <c r="U275" s="222"/>
      <c r="V275" s="46"/>
      <c r="W275" s="46"/>
    </row>
    <row r="276" spans="1:23" ht="15.75">
      <c r="A276" s="181" t="str">
        <f t="shared" si="12"/>
        <v>116SAN FRANCISCO GOTERA</v>
      </c>
      <c r="B276" s="213">
        <v>116</v>
      </c>
      <c r="C276" s="211" t="s">
        <v>182</v>
      </c>
      <c r="D276" s="225" t="s">
        <v>222</v>
      </c>
      <c r="E276" s="222">
        <v>3.5</v>
      </c>
      <c r="F276" s="222">
        <v>3.5</v>
      </c>
      <c r="G276" s="222">
        <v>3.5</v>
      </c>
      <c r="H276" s="222"/>
      <c r="I276" s="222"/>
      <c r="J276" s="222"/>
      <c r="L276" s="57" t="str">
        <f t="shared" si="14"/>
        <v>140SONSONATE</v>
      </c>
      <c r="M276" s="213">
        <v>140</v>
      </c>
      <c r="N276" s="211" t="s">
        <v>175</v>
      </c>
      <c r="O276" s="225" t="s">
        <v>224</v>
      </c>
      <c r="P276" s="222">
        <v>8</v>
      </c>
      <c r="Q276" s="222">
        <v>8</v>
      </c>
      <c r="R276" s="222">
        <v>8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 xml:space="preserve">116GERARDO BARRIOS </v>
      </c>
      <c r="B277" s="212">
        <v>116</v>
      </c>
      <c r="C277" s="211" t="s">
        <v>262</v>
      </c>
      <c r="D277" s="225" t="s">
        <v>222</v>
      </c>
      <c r="E277" s="222">
        <v>4</v>
      </c>
      <c r="F277" s="222">
        <v>4</v>
      </c>
      <c r="G277" s="222">
        <v>4</v>
      </c>
      <c r="H277" s="222"/>
      <c r="I277" s="222"/>
      <c r="J277" s="222"/>
      <c r="L277" s="57" t="str">
        <f t="shared" si="14"/>
        <v>140SANTA ROSA DE LIMA</v>
      </c>
      <c r="M277" s="212">
        <v>140</v>
      </c>
      <c r="N277" s="211" t="s">
        <v>198</v>
      </c>
      <c r="O277" s="225" t="s">
        <v>224</v>
      </c>
      <c r="P277" s="222">
        <v>5.75</v>
      </c>
      <c r="Q277" s="222">
        <v>5.5</v>
      </c>
      <c r="R277" s="222">
        <v>6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119ZACATECOLUCA</v>
      </c>
      <c r="B278" s="213">
        <v>119</v>
      </c>
      <c r="C278" s="211" t="s">
        <v>180</v>
      </c>
      <c r="D278" s="225" t="s">
        <v>144</v>
      </c>
      <c r="E278" s="222">
        <v>5</v>
      </c>
      <c r="F278" s="222">
        <v>5</v>
      </c>
      <c r="G278" s="222">
        <v>5</v>
      </c>
      <c r="H278" s="222"/>
      <c r="I278" s="222"/>
      <c r="J278" s="222"/>
      <c r="L278" s="57" t="str">
        <f t="shared" si="14"/>
        <v>141TIENDONA</v>
      </c>
      <c r="M278" s="213">
        <v>141</v>
      </c>
      <c r="N278" s="211" t="s">
        <v>190</v>
      </c>
      <c r="O278" s="225" t="s">
        <v>243</v>
      </c>
      <c r="P278" s="222">
        <v>5</v>
      </c>
      <c r="Q278" s="222">
        <v>5</v>
      </c>
      <c r="R278" s="222">
        <v>5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119AHUACHAPAN</v>
      </c>
      <c r="B279" s="213">
        <v>119</v>
      </c>
      <c r="C279" s="211" t="s">
        <v>260</v>
      </c>
      <c r="D279" s="225" t="s">
        <v>144</v>
      </c>
      <c r="E279" s="222">
        <v>5</v>
      </c>
      <c r="F279" s="222">
        <v>5</v>
      </c>
      <c r="G279" s="222">
        <v>5</v>
      </c>
      <c r="H279" s="222"/>
      <c r="I279" s="222"/>
      <c r="J279" s="222"/>
      <c r="L279" s="57" t="str">
        <f t="shared" si="14"/>
        <v>141SANTA ROSA DE LIMA</v>
      </c>
      <c r="M279" s="212">
        <v>141</v>
      </c>
      <c r="N279" s="211" t="s">
        <v>198</v>
      </c>
      <c r="O279" s="225" t="s">
        <v>243</v>
      </c>
      <c r="P279" s="222">
        <v>4.5</v>
      </c>
      <c r="Q279" s="222">
        <v>4</v>
      </c>
      <c r="R279" s="222">
        <v>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>119SAN FRANCISCO GOTERA</v>
      </c>
      <c r="B280" s="213">
        <v>119</v>
      </c>
      <c r="C280" s="211" t="s">
        <v>182</v>
      </c>
      <c r="D280" s="225" t="s">
        <v>144</v>
      </c>
      <c r="E280" s="222">
        <v>6.5</v>
      </c>
      <c r="F280" s="222">
        <v>6.5</v>
      </c>
      <c r="G280" s="222">
        <v>6.5</v>
      </c>
      <c r="H280" s="222"/>
      <c r="I280" s="222"/>
      <c r="J280" s="222"/>
      <c r="L280" s="57" t="str">
        <f t="shared" si="14"/>
        <v>142TIENDONA</v>
      </c>
      <c r="M280" s="213">
        <v>142</v>
      </c>
      <c r="N280" s="211" t="s">
        <v>190</v>
      </c>
      <c r="O280" s="225" t="s">
        <v>225</v>
      </c>
      <c r="P280" s="222">
        <v>2.75</v>
      </c>
      <c r="Q280" s="222">
        <v>2.75</v>
      </c>
      <c r="R280" s="222">
        <v>2.75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 xml:space="preserve">119GERARDO BARRIOS </v>
      </c>
      <c r="B281" s="212">
        <v>119</v>
      </c>
      <c r="C281" s="211" t="s">
        <v>262</v>
      </c>
      <c r="D281" s="225" t="s">
        <v>144</v>
      </c>
      <c r="E281" s="222">
        <v>6</v>
      </c>
      <c r="F281" s="222">
        <v>6</v>
      </c>
      <c r="G281" s="222">
        <v>6</v>
      </c>
      <c r="H281" s="222"/>
      <c r="I281" s="222"/>
      <c r="J281" s="222"/>
      <c r="L281" s="57" t="str">
        <f t="shared" si="14"/>
        <v>142SONSONATE</v>
      </c>
      <c r="M281" s="213">
        <v>142</v>
      </c>
      <c r="N281" s="211" t="s">
        <v>175</v>
      </c>
      <c r="O281" s="225" t="s">
        <v>225</v>
      </c>
      <c r="P281" s="222">
        <v>3.25</v>
      </c>
      <c r="Q281" s="222">
        <v>3.25</v>
      </c>
      <c r="R281" s="222">
        <v>3.25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120ZACATECOLUCA</v>
      </c>
      <c r="B282" s="213">
        <v>120</v>
      </c>
      <c r="C282" s="211" t="s">
        <v>180</v>
      </c>
      <c r="D282" s="225" t="s">
        <v>145</v>
      </c>
      <c r="E282" s="222">
        <v>3.25</v>
      </c>
      <c r="F282" s="222">
        <v>3.25</v>
      </c>
      <c r="G282" s="222">
        <v>3.25</v>
      </c>
      <c r="H282" s="222"/>
      <c r="I282" s="222"/>
      <c r="J282" s="222"/>
      <c r="L282" s="57" t="str">
        <f t="shared" si="14"/>
        <v>142SANTA ROSA DE LIMA</v>
      </c>
      <c r="M282" s="212">
        <v>142</v>
      </c>
      <c r="N282" s="211" t="s">
        <v>198</v>
      </c>
      <c r="O282" s="225" t="s">
        <v>225</v>
      </c>
      <c r="P282" s="222">
        <v>3.5</v>
      </c>
      <c r="Q282" s="222">
        <v>3.5</v>
      </c>
      <c r="R282" s="222">
        <v>3.5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120AHUACHAPAN</v>
      </c>
      <c r="B283" s="213">
        <v>120</v>
      </c>
      <c r="C283" s="211" t="s">
        <v>260</v>
      </c>
      <c r="D283" s="225" t="s">
        <v>145</v>
      </c>
      <c r="E283" s="222">
        <v>3</v>
      </c>
      <c r="F283" s="222">
        <v>3</v>
      </c>
      <c r="G283" s="222">
        <v>3</v>
      </c>
      <c r="H283" s="222"/>
      <c r="I283" s="222"/>
      <c r="J283" s="222"/>
      <c r="L283" s="57" t="str">
        <f t="shared" si="14"/>
        <v>143TIENDONA</v>
      </c>
      <c r="M283" s="213">
        <v>143</v>
      </c>
      <c r="N283" s="211" t="s">
        <v>190</v>
      </c>
      <c r="O283" s="225" t="s">
        <v>226</v>
      </c>
      <c r="P283" s="222">
        <v>3</v>
      </c>
      <c r="Q283" s="222">
        <v>3</v>
      </c>
      <c r="R283" s="222">
        <v>3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120SAN FRANCISCO GOTERA</v>
      </c>
      <c r="B284" s="213">
        <v>120</v>
      </c>
      <c r="C284" s="211" t="s">
        <v>182</v>
      </c>
      <c r="D284" s="225" t="s">
        <v>145</v>
      </c>
      <c r="E284" s="222">
        <v>3.125</v>
      </c>
      <c r="F284" s="222">
        <v>3</v>
      </c>
      <c r="G284" s="222">
        <v>3.25</v>
      </c>
      <c r="H284" s="222"/>
      <c r="I284" s="222"/>
      <c r="J284" s="222"/>
      <c r="L284" s="57" t="str">
        <f t="shared" si="14"/>
        <v>143SONSONATE</v>
      </c>
      <c r="M284" s="213">
        <v>143</v>
      </c>
      <c r="N284" s="211" t="s">
        <v>175</v>
      </c>
      <c r="O284" s="225" t="s">
        <v>226</v>
      </c>
      <c r="P284" s="222">
        <v>2.25</v>
      </c>
      <c r="Q284" s="222">
        <v>2.25</v>
      </c>
      <c r="R284" s="222">
        <v>2.25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 xml:space="preserve">120GERARDO BARRIOS </v>
      </c>
      <c r="B285" s="212">
        <v>120</v>
      </c>
      <c r="C285" s="211" t="s">
        <v>262</v>
      </c>
      <c r="D285" s="225" t="s">
        <v>145</v>
      </c>
      <c r="E285" s="222">
        <v>3</v>
      </c>
      <c r="F285" s="222">
        <v>3</v>
      </c>
      <c r="G285" s="222">
        <v>3</v>
      </c>
      <c r="H285" s="222"/>
      <c r="I285" s="222"/>
      <c r="J285" s="222"/>
      <c r="L285" s="57" t="str">
        <f t="shared" si="14"/>
        <v>143SANTA ROSA DE LIMA</v>
      </c>
      <c r="M285" s="212">
        <v>143</v>
      </c>
      <c r="N285" s="211" t="s">
        <v>198</v>
      </c>
      <c r="O285" s="225" t="s">
        <v>226</v>
      </c>
      <c r="P285" s="222">
        <v>3.5</v>
      </c>
      <c r="Q285" s="222">
        <v>3.5</v>
      </c>
      <c r="R285" s="222">
        <v>3.5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121ZACATECOLUCA</v>
      </c>
      <c r="B286" s="213">
        <v>121</v>
      </c>
      <c r="C286" s="211" t="s">
        <v>180</v>
      </c>
      <c r="D286" s="225" t="s">
        <v>146</v>
      </c>
      <c r="E286" s="222">
        <v>3.25</v>
      </c>
      <c r="F286" s="222">
        <v>3.25</v>
      </c>
      <c r="G286" s="222">
        <v>3.25</v>
      </c>
      <c r="H286" s="222"/>
      <c r="I286" s="222"/>
      <c r="J286" s="222"/>
      <c r="L286" s="57" t="str">
        <f t="shared" si="14"/>
        <v>144TIENDONA</v>
      </c>
      <c r="M286" s="212">
        <v>144</v>
      </c>
      <c r="N286" s="211" t="s">
        <v>190</v>
      </c>
      <c r="O286" s="225" t="s">
        <v>244</v>
      </c>
      <c r="P286" s="222">
        <v>5.5</v>
      </c>
      <c r="Q286" s="222">
        <v>5.5</v>
      </c>
      <c r="R286" s="222">
        <v>5.5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121AHUACHAPAN</v>
      </c>
      <c r="B287" s="213">
        <v>121</v>
      </c>
      <c r="C287" s="211" t="s">
        <v>260</v>
      </c>
      <c r="D287" s="225" t="s">
        <v>146</v>
      </c>
      <c r="E287" s="222">
        <v>3</v>
      </c>
      <c r="F287" s="222">
        <v>3</v>
      </c>
      <c r="G287" s="222">
        <v>3</v>
      </c>
      <c r="H287" s="222"/>
      <c r="I287" s="222"/>
      <c r="J287" s="222"/>
      <c r="L287" s="57" t="str">
        <f t="shared" si="14"/>
        <v>145TIENDONA</v>
      </c>
      <c r="M287" s="212">
        <v>145</v>
      </c>
      <c r="N287" s="211" t="s">
        <v>190</v>
      </c>
      <c r="O287" s="225" t="s">
        <v>245</v>
      </c>
      <c r="P287" s="222">
        <v>5</v>
      </c>
      <c r="Q287" s="222">
        <v>5</v>
      </c>
      <c r="R287" s="222">
        <v>5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121SAN FRANCISCO GOTERA</v>
      </c>
      <c r="B288" s="213">
        <v>121</v>
      </c>
      <c r="C288" s="211" t="s">
        <v>182</v>
      </c>
      <c r="D288" s="225" t="s">
        <v>146</v>
      </c>
      <c r="E288" s="222">
        <v>3.125</v>
      </c>
      <c r="F288" s="222">
        <v>3</v>
      </c>
      <c r="G288" s="222">
        <v>3.25</v>
      </c>
      <c r="H288" s="222"/>
      <c r="I288" s="222"/>
      <c r="J288" s="222"/>
      <c r="L288" s="57" t="str">
        <f t="shared" si="14"/>
        <v>146TIENDONA</v>
      </c>
      <c r="M288" s="212">
        <v>146</v>
      </c>
      <c r="N288" s="211" t="s">
        <v>190</v>
      </c>
      <c r="O288" s="225" t="s">
        <v>246</v>
      </c>
      <c r="P288" s="222">
        <v>4</v>
      </c>
      <c r="Q288" s="222">
        <v>4</v>
      </c>
      <c r="R288" s="222">
        <v>4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 xml:space="preserve">121GERARDO BARRIOS </v>
      </c>
      <c r="B289" s="212">
        <v>121</v>
      </c>
      <c r="C289" s="211" t="s">
        <v>262</v>
      </c>
      <c r="D289" s="225" t="s">
        <v>146</v>
      </c>
      <c r="E289" s="222">
        <v>3</v>
      </c>
      <c r="F289" s="222">
        <v>3</v>
      </c>
      <c r="G289" s="222">
        <v>3</v>
      </c>
      <c r="H289" s="222"/>
      <c r="I289" s="222"/>
      <c r="J289" s="222"/>
      <c r="L289" s="57" t="str">
        <f t="shared" si="14"/>
        <v>147TIENDONA</v>
      </c>
      <c r="M289" s="213">
        <v>147</v>
      </c>
      <c r="N289" s="211" t="s">
        <v>190</v>
      </c>
      <c r="O289" s="225" t="s">
        <v>227</v>
      </c>
      <c r="P289" s="222">
        <v>2.5</v>
      </c>
      <c r="Q289" s="222">
        <v>2.5</v>
      </c>
      <c r="R289" s="222">
        <v>2.5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>122ZACATECOLUCA</v>
      </c>
      <c r="B290" s="213">
        <v>122</v>
      </c>
      <c r="C290" s="211" t="s">
        <v>180</v>
      </c>
      <c r="D290" s="225" t="s">
        <v>155</v>
      </c>
      <c r="E290" s="222">
        <v>3.25</v>
      </c>
      <c r="F290" s="222">
        <v>3.25</v>
      </c>
      <c r="G290" s="222">
        <v>3.25</v>
      </c>
      <c r="H290" s="222"/>
      <c r="I290" s="222"/>
      <c r="J290" s="222"/>
      <c r="L290" s="57" t="str">
        <f t="shared" si="14"/>
        <v>147SONSONATE</v>
      </c>
      <c r="M290" s="212">
        <v>147</v>
      </c>
      <c r="N290" s="211" t="s">
        <v>175</v>
      </c>
      <c r="O290" s="225" t="s">
        <v>227</v>
      </c>
      <c r="P290" s="222">
        <v>2.25</v>
      </c>
      <c r="Q290" s="222">
        <v>2.25</v>
      </c>
      <c r="R290" s="222">
        <v>2.25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122AHUACHAPAN</v>
      </c>
      <c r="B291" s="213">
        <v>122</v>
      </c>
      <c r="C291" s="211" t="s">
        <v>260</v>
      </c>
      <c r="D291" s="225" t="s">
        <v>155</v>
      </c>
      <c r="E291" s="222">
        <v>3</v>
      </c>
      <c r="F291" s="222">
        <v>3</v>
      </c>
      <c r="G291" s="222">
        <v>3</v>
      </c>
      <c r="H291" s="222"/>
      <c r="I291" s="222"/>
      <c r="J291" s="222"/>
      <c r="L291" s="57" t="str">
        <f t="shared" si="14"/>
        <v>148TIENDONA</v>
      </c>
      <c r="M291" s="213">
        <v>148</v>
      </c>
      <c r="N291" s="211" t="s">
        <v>190</v>
      </c>
      <c r="O291" s="225" t="s">
        <v>247</v>
      </c>
      <c r="P291" s="222">
        <v>7</v>
      </c>
      <c r="Q291" s="222">
        <v>7</v>
      </c>
      <c r="R291" s="222">
        <v>7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122SAN FRANCISCO GOTERA</v>
      </c>
      <c r="B292" s="213">
        <v>122</v>
      </c>
      <c r="C292" s="211" t="s">
        <v>182</v>
      </c>
      <c r="D292" s="225" t="s">
        <v>155</v>
      </c>
      <c r="E292" s="222">
        <v>3</v>
      </c>
      <c r="F292" s="222">
        <v>3</v>
      </c>
      <c r="G292" s="222">
        <v>3</v>
      </c>
      <c r="H292" s="222"/>
      <c r="I292" s="222"/>
      <c r="J292" s="222"/>
      <c r="L292" s="57" t="str">
        <f t="shared" si="14"/>
        <v>148SANTA ROSA DE LIMA</v>
      </c>
      <c r="M292" s="212">
        <v>148</v>
      </c>
      <c r="N292" s="211" t="s">
        <v>198</v>
      </c>
      <c r="O292" s="225" t="s">
        <v>247</v>
      </c>
      <c r="P292" s="222">
        <v>6</v>
      </c>
      <c r="Q292" s="222">
        <v>6</v>
      </c>
      <c r="R292" s="222">
        <v>6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 xml:space="preserve">122GERARDO BARRIOS </v>
      </c>
      <c r="B293" s="212">
        <v>122</v>
      </c>
      <c r="C293" s="211" t="s">
        <v>262</v>
      </c>
      <c r="D293" s="225" t="s">
        <v>155</v>
      </c>
      <c r="E293" s="222">
        <v>2.7</v>
      </c>
      <c r="F293" s="222">
        <v>2.7</v>
      </c>
      <c r="G293" s="222">
        <v>2.7</v>
      </c>
      <c r="H293" s="222"/>
      <c r="I293" s="222"/>
      <c r="J293" s="222"/>
      <c r="L293" s="57" t="str">
        <f t="shared" si="14"/>
        <v>149TIENDONA</v>
      </c>
      <c r="M293" s="213">
        <v>149</v>
      </c>
      <c r="N293" s="211" t="s">
        <v>190</v>
      </c>
      <c r="O293" s="225" t="s">
        <v>248</v>
      </c>
      <c r="P293" s="222">
        <v>3</v>
      </c>
      <c r="Q293" s="222">
        <v>3</v>
      </c>
      <c r="R293" s="222">
        <v>3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123MERCADO CENTRAL</v>
      </c>
      <c r="B294" s="213">
        <v>123</v>
      </c>
      <c r="C294" s="211" t="s">
        <v>229</v>
      </c>
      <c r="D294" s="225" t="s">
        <v>282</v>
      </c>
      <c r="E294" s="222">
        <v>1.3</v>
      </c>
      <c r="F294" s="222">
        <v>1.3</v>
      </c>
      <c r="G294" s="222">
        <v>1.3</v>
      </c>
      <c r="H294" s="222"/>
      <c r="I294" s="222"/>
      <c r="J294" s="222"/>
      <c r="L294" s="57" t="str">
        <f t="shared" si="14"/>
        <v>149SANTA ROSA DE LIMA</v>
      </c>
      <c r="M294" s="212">
        <v>149</v>
      </c>
      <c r="N294" s="211" t="s">
        <v>198</v>
      </c>
      <c r="O294" s="225" t="s">
        <v>248</v>
      </c>
      <c r="P294" s="222">
        <v>3.5</v>
      </c>
      <c r="Q294" s="222">
        <v>3.5</v>
      </c>
      <c r="R294" s="222">
        <v>3.5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123AHUACHAPAN</v>
      </c>
      <c r="B295" s="212">
        <v>123</v>
      </c>
      <c r="C295" s="211" t="s">
        <v>260</v>
      </c>
      <c r="D295" s="225" t="s">
        <v>282</v>
      </c>
      <c r="E295" s="222">
        <v>1.3833333333333335</v>
      </c>
      <c r="F295" s="222">
        <v>1.35</v>
      </c>
      <c r="G295" s="222">
        <v>1.4</v>
      </c>
      <c r="H295" s="222"/>
      <c r="I295" s="222"/>
      <c r="J295" s="222"/>
      <c r="L295" s="57" t="str">
        <f t="shared" si="14"/>
        <v>150TIENDONA</v>
      </c>
      <c r="M295" s="212">
        <v>150</v>
      </c>
      <c r="N295" s="211" t="s">
        <v>190</v>
      </c>
      <c r="O295" s="225" t="s">
        <v>228</v>
      </c>
      <c r="P295" s="222">
        <v>1</v>
      </c>
      <c r="Q295" s="222">
        <v>1</v>
      </c>
      <c r="R295" s="222">
        <v>1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124MERCADO CENTRAL</v>
      </c>
      <c r="B296" s="213">
        <v>124</v>
      </c>
      <c r="C296" s="211" t="s">
        <v>229</v>
      </c>
      <c r="D296" s="225" t="s">
        <v>147</v>
      </c>
      <c r="E296" s="222">
        <v>1.35</v>
      </c>
      <c r="F296" s="222">
        <v>1.35</v>
      </c>
      <c r="G296" s="222">
        <v>1.35</v>
      </c>
      <c r="H296" s="222"/>
      <c r="I296" s="222"/>
      <c r="J296" s="222"/>
      <c r="L296" s="57" t="str">
        <f t="shared" si="14"/>
        <v/>
      </c>
      <c r="M296" s="213"/>
      <c r="N296" s="211"/>
      <c r="O296" s="225"/>
      <c r="P296" s="222"/>
      <c r="Q296" s="222"/>
      <c r="R296" s="222"/>
      <c r="S296" s="222"/>
      <c r="T296" s="222"/>
      <c r="U296" s="222"/>
      <c r="V296" s="46"/>
      <c r="W296" s="46"/>
    </row>
    <row r="297" spans="1:23" ht="15.75">
      <c r="A297" s="181" t="str">
        <f t="shared" si="15"/>
        <v>124ZACATECOLUCA</v>
      </c>
      <c r="B297" s="213">
        <v>124</v>
      </c>
      <c r="C297" s="211" t="s">
        <v>180</v>
      </c>
      <c r="D297" s="225" t="s">
        <v>147</v>
      </c>
      <c r="E297" s="222">
        <v>1.25</v>
      </c>
      <c r="F297" s="222">
        <v>1.25</v>
      </c>
      <c r="G297" s="222">
        <v>1.25</v>
      </c>
      <c r="H297" s="222"/>
      <c r="I297" s="222"/>
      <c r="J297" s="222"/>
      <c r="L297" s="57" t="str">
        <f t="shared" si="14"/>
        <v/>
      </c>
      <c r="M297" s="213"/>
      <c r="N297" s="211"/>
      <c r="O297" s="225"/>
      <c r="P297" s="222"/>
      <c r="Q297" s="222"/>
      <c r="R297" s="222"/>
      <c r="S297" s="222"/>
      <c r="T297" s="222"/>
      <c r="U297" s="222"/>
      <c r="V297" s="46"/>
      <c r="W297" s="46"/>
    </row>
    <row r="298" spans="1:23" ht="15.75">
      <c r="A298" s="181" t="str">
        <f t="shared" si="15"/>
        <v>124SAN FRANCISCO GOTERA</v>
      </c>
      <c r="B298" s="212">
        <v>124</v>
      </c>
      <c r="C298" s="211" t="s">
        <v>182</v>
      </c>
      <c r="D298" s="225" t="s">
        <v>147</v>
      </c>
      <c r="E298" s="222">
        <v>1.2250000000000001</v>
      </c>
      <c r="F298" s="222">
        <v>1.2</v>
      </c>
      <c r="G298" s="222">
        <v>1.25</v>
      </c>
      <c r="H298" s="222"/>
      <c r="I298" s="222"/>
      <c r="J298" s="222"/>
      <c r="L298" s="57" t="str">
        <f t="shared" si="14"/>
        <v/>
      </c>
      <c r="M298" s="212"/>
      <c r="N298" s="211"/>
      <c r="O298" s="225"/>
      <c r="P298" s="222"/>
      <c r="Q298" s="222"/>
      <c r="R298" s="222"/>
      <c r="S298" s="222"/>
      <c r="T298" s="222"/>
      <c r="U298" s="222"/>
      <c r="V298" s="46"/>
      <c r="W298" s="46"/>
    </row>
    <row r="299" spans="1:23" ht="15.75">
      <c r="A299" s="181" t="str">
        <f t="shared" si="15"/>
        <v>125MERCADO CENTRAL</v>
      </c>
      <c r="B299" s="213">
        <v>125</v>
      </c>
      <c r="C299" s="211" t="s">
        <v>229</v>
      </c>
      <c r="D299" s="225" t="s">
        <v>148</v>
      </c>
      <c r="E299" s="222">
        <v>1.5</v>
      </c>
      <c r="F299" s="222">
        <v>1.5</v>
      </c>
      <c r="G299" s="222">
        <v>1.5</v>
      </c>
      <c r="H299" s="222"/>
      <c r="I299" s="222"/>
      <c r="J299" s="222"/>
      <c r="L299" s="57" t="str">
        <f t="shared" si="14"/>
        <v/>
      </c>
      <c r="M299" s="213"/>
      <c r="N299" s="211"/>
      <c r="O299" s="225"/>
      <c r="P299" s="222"/>
      <c r="Q299" s="222"/>
      <c r="R299" s="222"/>
      <c r="S299" s="222"/>
      <c r="T299" s="222"/>
      <c r="U299" s="222"/>
      <c r="V299" s="46"/>
      <c r="W299" s="46"/>
    </row>
    <row r="300" spans="1:23" ht="15.75">
      <c r="A300" s="181" t="str">
        <f t="shared" si="15"/>
        <v>125ZACATECOLUCA</v>
      </c>
      <c r="B300" s="213">
        <v>125</v>
      </c>
      <c r="C300" s="211" t="s">
        <v>180</v>
      </c>
      <c r="D300" s="225" t="s">
        <v>148</v>
      </c>
      <c r="E300" s="222">
        <v>1.75</v>
      </c>
      <c r="F300" s="222">
        <v>1.75</v>
      </c>
      <c r="G300" s="222">
        <v>1.75</v>
      </c>
      <c r="H300" s="222"/>
      <c r="I300" s="222"/>
      <c r="J300" s="222"/>
      <c r="L300" s="57" t="str">
        <f t="shared" si="14"/>
        <v/>
      </c>
      <c r="M300" s="213"/>
      <c r="N300" s="211"/>
      <c r="O300" s="225"/>
      <c r="P300" s="222"/>
      <c r="Q300" s="222"/>
      <c r="R300" s="222"/>
      <c r="S300" s="222"/>
      <c r="T300" s="222"/>
      <c r="U300" s="222"/>
      <c r="V300" s="46"/>
      <c r="W300" s="46"/>
    </row>
    <row r="301" spans="1:23" ht="15.75">
      <c r="A301" s="181" t="str">
        <f t="shared" si="15"/>
        <v>125SAN FRANCISCO GOTERA</v>
      </c>
      <c r="B301" s="212">
        <v>125</v>
      </c>
      <c r="C301" s="211" t="s">
        <v>182</v>
      </c>
      <c r="D301" s="225" t="s">
        <v>148</v>
      </c>
      <c r="E301" s="222">
        <v>1.7250000000000001</v>
      </c>
      <c r="F301" s="222">
        <v>1.7</v>
      </c>
      <c r="G301" s="222">
        <v>1.75</v>
      </c>
      <c r="H301" s="222">
        <v>0.5</v>
      </c>
      <c r="I301" s="222">
        <v>0.5</v>
      </c>
      <c r="J301" s="222">
        <v>0.5</v>
      </c>
      <c r="L301" s="57" t="str">
        <f t="shared" si="14"/>
        <v/>
      </c>
      <c r="M301" s="213"/>
      <c r="N301" s="211"/>
      <c r="O301" s="225"/>
      <c r="P301" s="222"/>
      <c r="Q301" s="222"/>
      <c r="R301" s="222"/>
      <c r="S301" s="222"/>
      <c r="T301" s="222"/>
      <c r="U301" s="222"/>
      <c r="V301" s="46"/>
      <c r="W301" s="46"/>
    </row>
    <row r="302" spans="1:23" ht="15.75">
      <c r="A302" s="181" t="str">
        <f t="shared" si="15"/>
        <v>126MERCADO CENTRAL</v>
      </c>
      <c r="B302" s="213">
        <v>126</v>
      </c>
      <c r="C302" s="211" t="s">
        <v>229</v>
      </c>
      <c r="D302" s="225" t="s">
        <v>270</v>
      </c>
      <c r="E302" s="222">
        <v>4</v>
      </c>
      <c r="F302" s="222">
        <v>4</v>
      </c>
      <c r="G302" s="222">
        <v>4</v>
      </c>
      <c r="H302" s="222"/>
      <c r="I302" s="222"/>
      <c r="J302" s="222"/>
      <c r="L302" s="57" t="str">
        <f t="shared" si="14"/>
        <v/>
      </c>
      <c r="M302" s="212"/>
      <c r="N302" s="211"/>
      <c r="O302" s="225"/>
      <c r="P302" s="222"/>
      <c r="Q302" s="222"/>
      <c r="R302" s="222"/>
      <c r="S302" s="222"/>
      <c r="T302" s="222"/>
      <c r="U302" s="222"/>
      <c r="V302" s="46"/>
      <c r="W302" s="46"/>
    </row>
    <row r="303" spans="1:23" ht="15.75">
      <c r="A303" s="181" t="str">
        <f t="shared" si="15"/>
        <v>126ZACATECOLUCA</v>
      </c>
      <c r="B303" s="213">
        <v>126</v>
      </c>
      <c r="C303" s="211" t="s">
        <v>180</v>
      </c>
      <c r="D303" s="225" t="s">
        <v>270</v>
      </c>
      <c r="E303" s="222">
        <v>4.4214285714285717</v>
      </c>
      <c r="F303" s="222">
        <v>4.25</v>
      </c>
      <c r="G303" s="222">
        <v>4.5</v>
      </c>
      <c r="H303" s="222"/>
      <c r="I303" s="222"/>
      <c r="J303" s="222"/>
      <c r="L303" s="57" t="str">
        <f t="shared" si="14"/>
        <v/>
      </c>
      <c r="M303" s="213"/>
      <c r="N303" s="211"/>
      <c r="O303" s="225"/>
      <c r="P303" s="222"/>
      <c r="Q303" s="222"/>
      <c r="R303" s="222"/>
      <c r="S303" s="222"/>
      <c r="T303" s="222"/>
      <c r="U303" s="222"/>
      <c r="V303" s="46"/>
      <c r="W303" s="46"/>
    </row>
    <row r="304" spans="1:23" ht="15.75">
      <c r="A304" s="181" t="str">
        <f t="shared" si="15"/>
        <v>126AHUACHAPAN</v>
      </c>
      <c r="B304" s="213">
        <v>126</v>
      </c>
      <c r="C304" s="211" t="s">
        <v>260</v>
      </c>
      <c r="D304" s="225" t="s">
        <v>270</v>
      </c>
      <c r="E304" s="222">
        <v>4.25</v>
      </c>
      <c r="F304" s="222">
        <v>4.25</v>
      </c>
      <c r="G304" s="222">
        <v>4.25</v>
      </c>
      <c r="H304" s="222"/>
      <c r="I304" s="222"/>
      <c r="J304" s="222"/>
      <c r="L304" s="57" t="str">
        <f t="shared" si="14"/>
        <v/>
      </c>
      <c r="M304" s="213"/>
      <c r="N304" s="211"/>
      <c r="O304" s="225"/>
      <c r="P304" s="222"/>
      <c r="Q304" s="222"/>
      <c r="R304" s="222"/>
      <c r="S304" s="222"/>
      <c r="T304" s="222"/>
      <c r="U304" s="222"/>
      <c r="V304" s="46"/>
      <c r="W304" s="46"/>
    </row>
    <row r="305" spans="1:23" ht="15.75">
      <c r="A305" s="181" t="str">
        <f t="shared" si="15"/>
        <v>126SAN FRANCISCO GOTERA</v>
      </c>
      <c r="B305" s="212">
        <v>126</v>
      </c>
      <c r="C305" s="211" t="s">
        <v>182</v>
      </c>
      <c r="D305" s="225" t="s">
        <v>270</v>
      </c>
      <c r="E305" s="222">
        <v>4.2285714285714286</v>
      </c>
      <c r="F305" s="222">
        <v>4</v>
      </c>
      <c r="G305" s="222">
        <v>4.5</v>
      </c>
      <c r="H305" s="222"/>
      <c r="I305" s="222"/>
      <c r="J305" s="222"/>
      <c r="L305" s="57" t="str">
        <f t="shared" si="14"/>
        <v/>
      </c>
      <c r="M305" s="213"/>
      <c r="N305" s="211"/>
      <c r="O305" s="225"/>
      <c r="P305" s="222"/>
      <c r="Q305" s="222"/>
      <c r="R305" s="222"/>
      <c r="S305" s="222"/>
      <c r="T305" s="222"/>
      <c r="U305" s="222"/>
      <c r="V305" s="46"/>
      <c r="W305" s="46"/>
    </row>
    <row r="306" spans="1:23" ht="15.75">
      <c r="A306" s="181" t="str">
        <f t="shared" si="15"/>
        <v>127MERCADO CENTRAL</v>
      </c>
      <c r="B306" s="213">
        <v>127</v>
      </c>
      <c r="C306" s="211" t="s">
        <v>229</v>
      </c>
      <c r="D306" s="225" t="s">
        <v>271</v>
      </c>
      <c r="E306" s="222">
        <v>3.85</v>
      </c>
      <c r="F306" s="222">
        <v>3.85</v>
      </c>
      <c r="G306" s="222">
        <v>3.85</v>
      </c>
      <c r="H306" s="222"/>
      <c r="I306" s="222"/>
      <c r="J306" s="222"/>
      <c r="L306" s="57" t="str">
        <f t="shared" si="14"/>
        <v/>
      </c>
      <c r="M306" s="212"/>
      <c r="N306" s="211"/>
      <c r="O306" s="225"/>
      <c r="P306" s="222"/>
      <c r="Q306" s="222"/>
      <c r="R306" s="222"/>
      <c r="S306" s="222"/>
      <c r="T306" s="222"/>
      <c r="U306" s="222"/>
      <c r="V306" s="46"/>
      <c r="W306" s="46"/>
    </row>
    <row r="307" spans="1:23" ht="15.75">
      <c r="A307" s="181" t="str">
        <f t="shared" si="15"/>
        <v>127ZACATECOLUCA</v>
      </c>
      <c r="B307" s="213">
        <v>127</v>
      </c>
      <c r="C307" s="211" t="s">
        <v>180</v>
      </c>
      <c r="D307" s="225" t="s">
        <v>271</v>
      </c>
      <c r="E307" s="222">
        <v>4.2666666666666666</v>
      </c>
      <c r="F307" s="222">
        <v>4.25</v>
      </c>
      <c r="G307" s="222">
        <v>4.3</v>
      </c>
      <c r="H307" s="222"/>
      <c r="I307" s="222"/>
      <c r="J307" s="222"/>
      <c r="L307" s="57" t="str">
        <f t="shared" si="14"/>
        <v/>
      </c>
      <c r="M307" s="213"/>
      <c r="N307" s="211"/>
      <c r="O307" s="225"/>
      <c r="P307" s="222"/>
      <c r="Q307" s="222"/>
      <c r="R307" s="222"/>
      <c r="S307" s="222"/>
      <c r="T307" s="222"/>
      <c r="U307" s="222"/>
      <c r="V307" s="46"/>
      <c r="W307" s="46"/>
    </row>
    <row r="308" spans="1:23" ht="15.75">
      <c r="A308" s="181" t="str">
        <f t="shared" si="15"/>
        <v>127AHUACHAPAN</v>
      </c>
      <c r="B308" s="213">
        <v>127</v>
      </c>
      <c r="C308" s="211" t="s">
        <v>260</v>
      </c>
      <c r="D308" s="225" t="s">
        <v>271</v>
      </c>
      <c r="E308" s="222">
        <v>4</v>
      </c>
      <c r="F308" s="222">
        <v>4</v>
      </c>
      <c r="G308" s="222">
        <v>4</v>
      </c>
      <c r="H308" s="222"/>
      <c r="I308" s="222"/>
      <c r="J308" s="222"/>
      <c r="L308" s="57" t="str">
        <f t="shared" si="14"/>
        <v/>
      </c>
      <c r="M308" s="213"/>
      <c r="N308" s="211"/>
      <c r="O308" s="225"/>
      <c r="P308" s="222"/>
      <c r="Q308" s="222"/>
      <c r="R308" s="222"/>
      <c r="S308" s="222"/>
      <c r="T308" s="222"/>
      <c r="U308" s="222"/>
      <c r="V308" s="46"/>
      <c r="W308" s="46"/>
    </row>
    <row r="309" spans="1:23" ht="15.75">
      <c r="A309" s="181" t="str">
        <f t="shared" si="15"/>
        <v>127SAN FRANCISCO GOTERA</v>
      </c>
      <c r="B309" s="212">
        <v>127</v>
      </c>
      <c r="C309" s="211" t="s">
        <v>182</v>
      </c>
      <c r="D309" s="225" t="s">
        <v>271</v>
      </c>
      <c r="E309" s="222">
        <v>3.75</v>
      </c>
      <c r="F309" s="222">
        <v>3.5</v>
      </c>
      <c r="G309" s="222">
        <v>4</v>
      </c>
      <c r="H309" s="222"/>
      <c r="I309" s="222"/>
      <c r="J309" s="222"/>
      <c r="L309" s="57" t="str">
        <f t="shared" si="14"/>
        <v/>
      </c>
      <c r="M309" s="213"/>
      <c r="N309" s="211"/>
      <c r="O309" s="225"/>
      <c r="P309" s="222"/>
      <c r="Q309" s="222"/>
      <c r="R309" s="222"/>
      <c r="S309" s="222"/>
      <c r="T309" s="222"/>
      <c r="U309" s="222"/>
      <c r="V309" s="46"/>
      <c r="W309" s="46"/>
    </row>
    <row r="310" spans="1:23" ht="15.75">
      <c r="A310" s="181" t="str">
        <f t="shared" si="15"/>
        <v>128MERCADO CENTRAL</v>
      </c>
      <c r="B310" s="213">
        <v>128</v>
      </c>
      <c r="C310" s="211" t="s">
        <v>229</v>
      </c>
      <c r="D310" s="225" t="s">
        <v>283</v>
      </c>
      <c r="E310" s="222">
        <v>48</v>
      </c>
      <c r="F310" s="222">
        <v>48</v>
      </c>
      <c r="G310" s="222">
        <v>48</v>
      </c>
      <c r="H310" s="222"/>
      <c r="I310" s="222"/>
      <c r="J310" s="222"/>
      <c r="L310" s="57" t="str">
        <f t="shared" si="14"/>
        <v/>
      </c>
      <c r="M310" s="212"/>
      <c r="N310" s="211"/>
      <c r="O310" s="225"/>
      <c r="P310" s="222"/>
      <c r="Q310" s="222"/>
      <c r="R310" s="222"/>
      <c r="S310" s="222"/>
      <c r="T310" s="222"/>
      <c r="U310" s="222"/>
      <c r="V310" s="46"/>
      <c r="W310" s="46"/>
    </row>
    <row r="311" spans="1:23" ht="15.75">
      <c r="A311" s="181" t="str">
        <f t="shared" si="15"/>
        <v>128ZACATECOLUCA</v>
      </c>
      <c r="B311" s="212">
        <v>128</v>
      </c>
      <c r="C311" s="211" t="s">
        <v>180</v>
      </c>
      <c r="D311" s="225" t="s">
        <v>283</v>
      </c>
      <c r="E311" s="222">
        <v>47.25</v>
      </c>
      <c r="F311" s="222">
        <v>47</v>
      </c>
      <c r="G311" s="222">
        <v>48</v>
      </c>
      <c r="H311" s="222"/>
      <c r="I311" s="222"/>
      <c r="J311" s="222"/>
      <c r="L311" s="57" t="str">
        <f t="shared" si="14"/>
        <v/>
      </c>
      <c r="M311" s="212"/>
      <c r="N311" s="211"/>
      <c r="O311" s="225"/>
      <c r="P311" s="222"/>
      <c r="Q311" s="222"/>
      <c r="R311" s="222"/>
      <c r="S311" s="222"/>
      <c r="T311" s="222"/>
      <c r="U311" s="222"/>
      <c r="V311" s="46"/>
      <c r="W311" s="46"/>
    </row>
    <row r="312" spans="1:23" ht="15.75">
      <c r="A312" s="181" t="str">
        <f t="shared" si="15"/>
        <v>129MERCADO CENTRAL</v>
      </c>
      <c r="B312" s="213">
        <v>129</v>
      </c>
      <c r="C312" s="211" t="s">
        <v>229</v>
      </c>
      <c r="D312" s="225" t="s">
        <v>284</v>
      </c>
      <c r="E312" s="222">
        <v>46</v>
      </c>
      <c r="F312" s="222">
        <v>46</v>
      </c>
      <c r="G312" s="222">
        <v>46</v>
      </c>
      <c r="H312" s="222"/>
      <c r="I312" s="222"/>
      <c r="J312" s="222"/>
      <c r="L312" s="57" t="str">
        <f t="shared" si="14"/>
        <v/>
      </c>
      <c r="M312" s="212"/>
      <c r="N312" s="211"/>
      <c r="O312" s="225"/>
      <c r="P312" s="222"/>
      <c r="Q312" s="222"/>
      <c r="R312" s="222"/>
      <c r="S312" s="222"/>
      <c r="T312" s="222"/>
      <c r="U312" s="222"/>
      <c r="V312" s="46"/>
      <c r="W312" s="46"/>
    </row>
    <row r="313" spans="1:23" ht="15.75">
      <c r="A313" s="181" t="str">
        <f t="shared" si="15"/>
        <v>129ZACATECOLUCA</v>
      </c>
      <c r="B313" s="212">
        <v>129</v>
      </c>
      <c r="C313" s="211" t="s">
        <v>180</v>
      </c>
      <c r="D313" s="225" t="s">
        <v>284</v>
      </c>
      <c r="E313" s="222">
        <v>46</v>
      </c>
      <c r="F313" s="222">
        <v>46</v>
      </c>
      <c r="G313" s="222">
        <v>46</v>
      </c>
      <c r="H313" s="222"/>
      <c r="I313" s="222"/>
      <c r="J313" s="222"/>
      <c r="L313" s="57" t="str">
        <f t="shared" si="14"/>
        <v/>
      </c>
      <c r="M313" s="213"/>
      <c r="N313" s="211"/>
      <c r="O313" s="225"/>
      <c r="P313" s="222"/>
      <c r="Q313" s="222"/>
      <c r="R313" s="222"/>
      <c r="S313" s="222"/>
      <c r="T313" s="222"/>
      <c r="U313" s="222"/>
      <c r="V313" s="46"/>
      <c r="W313" s="46"/>
    </row>
    <row r="314" spans="1:23" ht="15.75">
      <c r="A314" s="181" t="str">
        <f t="shared" si="15"/>
        <v>130MERCADO CENTRAL</v>
      </c>
      <c r="B314" s="213">
        <v>130</v>
      </c>
      <c r="C314" s="211" t="s">
        <v>229</v>
      </c>
      <c r="D314" s="225" t="s">
        <v>150</v>
      </c>
      <c r="E314" s="222">
        <v>3</v>
      </c>
      <c r="F314" s="222">
        <v>3</v>
      </c>
      <c r="G314" s="222">
        <v>3</v>
      </c>
      <c r="H314" s="222"/>
      <c r="I314" s="222"/>
      <c r="J314" s="222"/>
      <c r="L314" s="57" t="str">
        <f t="shared" si="14"/>
        <v/>
      </c>
      <c r="M314" s="213"/>
      <c r="N314" s="211"/>
      <c r="O314" s="225"/>
      <c r="P314" s="222"/>
      <c r="Q314" s="222"/>
      <c r="R314" s="222"/>
      <c r="S314" s="222"/>
      <c r="T314" s="222"/>
      <c r="U314" s="222"/>
      <c r="V314" s="46"/>
      <c r="W314" s="46"/>
    </row>
    <row r="315" spans="1:23" ht="15.75">
      <c r="A315" s="181" t="str">
        <f t="shared" si="15"/>
        <v>130ZACATECOLUCA</v>
      </c>
      <c r="B315" s="213">
        <v>130</v>
      </c>
      <c r="C315" s="211" t="s">
        <v>180</v>
      </c>
      <c r="D315" s="225" t="s">
        <v>150</v>
      </c>
      <c r="E315" s="222">
        <v>3.25</v>
      </c>
      <c r="F315" s="222">
        <v>3</v>
      </c>
      <c r="G315" s="222">
        <v>3.5</v>
      </c>
      <c r="H315" s="222"/>
      <c r="I315" s="222"/>
      <c r="J315" s="222"/>
      <c r="L315" s="57" t="str">
        <f t="shared" si="14"/>
        <v/>
      </c>
      <c r="M315" s="213"/>
      <c r="N315" s="211"/>
      <c r="O315" s="225"/>
      <c r="P315" s="222"/>
      <c r="Q315" s="222"/>
      <c r="R315" s="222"/>
      <c r="S315" s="222"/>
      <c r="T315" s="222"/>
      <c r="U315" s="222"/>
      <c r="V315" s="46"/>
      <c r="W315" s="46"/>
    </row>
    <row r="316" spans="1:23" ht="15.75">
      <c r="A316" s="181" t="str">
        <f t="shared" si="15"/>
        <v>130AHUACHAPAN</v>
      </c>
      <c r="B316" s="213">
        <v>130</v>
      </c>
      <c r="C316" s="211" t="s">
        <v>260</v>
      </c>
      <c r="D316" s="225" t="s">
        <v>150</v>
      </c>
      <c r="E316" s="222">
        <v>3.5</v>
      </c>
      <c r="F316" s="222">
        <v>3.5</v>
      </c>
      <c r="G316" s="222">
        <v>3.5</v>
      </c>
      <c r="H316" s="222"/>
      <c r="I316" s="222"/>
      <c r="J316" s="222"/>
      <c r="L316" s="57" t="str">
        <f t="shared" si="14"/>
        <v/>
      </c>
      <c r="M316" s="212"/>
      <c r="N316" s="211"/>
      <c r="O316" s="225"/>
      <c r="P316" s="222"/>
      <c r="Q316" s="222"/>
      <c r="R316" s="222"/>
      <c r="S316" s="222"/>
      <c r="T316" s="222"/>
      <c r="U316" s="222"/>
      <c r="V316" s="46"/>
      <c r="W316" s="46"/>
    </row>
    <row r="317" spans="1:23" ht="15.75">
      <c r="A317" s="181" t="str">
        <f t="shared" si="15"/>
        <v>130SAN FRANCISCO GOTERA</v>
      </c>
      <c r="B317" s="213">
        <v>130</v>
      </c>
      <c r="C317" s="211" t="s">
        <v>182</v>
      </c>
      <c r="D317" s="225" t="s">
        <v>150</v>
      </c>
      <c r="E317" s="222">
        <v>2.75</v>
      </c>
      <c r="F317" s="222">
        <v>2.75</v>
      </c>
      <c r="G317" s="222">
        <v>2.75</v>
      </c>
      <c r="H317" s="222"/>
      <c r="I317" s="222"/>
      <c r="J317" s="222"/>
      <c r="L317" s="57" t="str">
        <f t="shared" si="14"/>
        <v/>
      </c>
      <c r="M317" s="213"/>
      <c r="N317" s="211"/>
      <c r="O317" s="225"/>
      <c r="P317" s="222"/>
      <c r="Q317" s="222"/>
      <c r="R317" s="222"/>
      <c r="S317" s="222"/>
      <c r="T317" s="222"/>
      <c r="U317" s="222"/>
      <c r="V317" s="46"/>
      <c r="W317" s="46"/>
    </row>
    <row r="318" spans="1:23" ht="15.75">
      <c r="A318" s="181" t="str">
        <f t="shared" si="15"/>
        <v xml:space="preserve">130GERARDO BARRIOS </v>
      </c>
      <c r="B318" s="212">
        <v>130</v>
      </c>
      <c r="C318" s="211" t="s">
        <v>262</v>
      </c>
      <c r="D318" s="225" t="s">
        <v>150</v>
      </c>
      <c r="E318" s="222">
        <v>3</v>
      </c>
      <c r="F318" s="222">
        <v>3</v>
      </c>
      <c r="G318" s="222">
        <v>3</v>
      </c>
      <c r="H318" s="222"/>
      <c r="I318" s="222"/>
      <c r="J318" s="222"/>
      <c r="L318" s="57" t="str">
        <f t="shared" si="14"/>
        <v/>
      </c>
      <c r="M318" s="213"/>
      <c r="N318" s="211"/>
      <c r="O318" s="225"/>
      <c r="P318" s="222"/>
      <c r="Q318" s="222"/>
      <c r="R318" s="222"/>
      <c r="S318" s="222"/>
      <c r="T318" s="222"/>
      <c r="U318" s="222"/>
      <c r="V318" s="46"/>
      <c r="W318" s="46"/>
    </row>
    <row r="319" spans="1:23" ht="15.75">
      <c r="A319" s="181" t="str">
        <f t="shared" si="15"/>
        <v>132MERCADO CENTRAL</v>
      </c>
      <c r="B319" s="213">
        <v>132</v>
      </c>
      <c r="C319" s="211" t="s">
        <v>229</v>
      </c>
      <c r="D319" s="225" t="s">
        <v>151</v>
      </c>
      <c r="E319" s="222">
        <v>2.25</v>
      </c>
      <c r="F319" s="222">
        <v>2.2000000000000002</v>
      </c>
      <c r="G319" s="222">
        <v>2.2999999999999998</v>
      </c>
      <c r="H319" s="222"/>
      <c r="I319" s="222"/>
      <c r="J319" s="222"/>
      <c r="L319" s="57" t="str">
        <f t="shared" si="14"/>
        <v/>
      </c>
      <c r="M319" s="213"/>
      <c r="N319" s="211"/>
      <c r="O319" s="225"/>
      <c r="P319" s="222"/>
      <c r="Q319" s="222"/>
      <c r="R319" s="222"/>
      <c r="S319" s="222"/>
      <c r="T319" s="222"/>
      <c r="U319" s="222"/>
      <c r="V319" s="46"/>
      <c r="W319" s="46"/>
    </row>
    <row r="320" spans="1:23" ht="15.75">
      <c r="A320" s="181" t="str">
        <f t="shared" si="15"/>
        <v>132ZACATECOLUCA</v>
      </c>
      <c r="B320" s="213">
        <v>132</v>
      </c>
      <c r="C320" s="211" t="s">
        <v>180</v>
      </c>
      <c r="D320" s="225" t="s">
        <v>151</v>
      </c>
      <c r="E320" s="222">
        <v>2.65</v>
      </c>
      <c r="F320" s="222">
        <v>2.65</v>
      </c>
      <c r="G320" s="222">
        <v>2.65</v>
      </c>
      <c r="H320" s="222"/>
      <c r="I320" s="222"/>
      <c r="J320" s="222"/>
      <c r="L320" s="57" t="str">
        <f t="shared" si="14"/>
        <v/>
      </c>
      <c r="M320" s="212"/>
      <c r="N320" s="211"/>
      <c r="O320" s="225"/>
      <c r="P320" s="222"/>
      <c r="Q320" s="222"/>
      <c r="R320" s="222"/>
      <c r="S320" s="222"/>
      <c r="T320" s="222"/>
      <c r="U320" s="222"/>
      <c r="V320" s="46"/>
      <c r="W320" s="46"/>
    </row>
    <row r="321" spans="1:23" ht="15.75">
      <c r="A321" s="181" t="str">
        <f t="shared" si="15"/>
        <v>132AHUACHAPAN</v>
      </c>
      <c r="B321" s="213">
        <v>132</v>
      </c>
      <c r="C321" s="211" t="s">
        <v>260</v>
      </c>
      <c r="D321" s="225" t="s">
        <v>151</v>
      </c>
      <c r="E321" s="222">
        <v>2.7</v>
      </c>
      <c r="F321" s="222">
        <v>2.7</v>
      </c>
      <c r="G321" s="222">
        <v>2.7</v>
      </c>
      <c r="H321" s="222"/>
      <c r="I321" s="222"/>
      <c r="J321" s="222"/>
      <c r="L321" s="57" t="str">
        <f t="shared" si="14"/>
        <v/>
      </c>
      <c r="M321" s="213"/>
      <c r="N321" s="211"/>
      <c r="O321" s="225"/>
      <c r="P321" s="222"/>
      <c r="Q321" s="222"/>
      <c r="R321" s="222"/>
      <c r="S321" s="222"/>
      <c r="T321" s="222"/>
      <c r="U321" s="222"/>
      <c r="V321" s="46"/>
      <c r="W321" s="46"/>
    </row>
    <row r="322" spans="1:23" ht="15.75">
      <c r="A322" s="181" t="str">
        <f t="shared" si="15"/>
        <v>132SAN FRANCISCO GOTERA</v>
      </c>
      <c r="B322" s="213">
        <v>132</v>
      </c>
      <c r="C322" s="211" t="s">
        <v>182</v>
      </c>
      <c r="D322" s="225" t="s">
        <v>151</v>
      </c>
      <c r="E322" s="222">
        <v>2.6</v>
      </c>
      <c r="F322" s="222">
        <v>2.6</v>
      </c>
      <c r="G322" s="222">
        <v>2.6</v>
      </c>
      <c r="H322" s="222"/>
      <c r="I322" s="222"/>
      <c r="J322" s="222"/>
      <c r="L322" s="57" t="str">
        <f t="shared" si="14"/>
        <v/>
      </c>
      <c r="M322" s="213"/>
      <c r="N322" s="211"/>
      <c r="O322" s="225"/>
      <c r="P322" s="222"/>
      <c r="Q322" s="222"/>
      <c r="R322" s="222"/>
      <c r="S322" s="222"/>
      <c r="T322" s="222"/>
      <c r="U322" s="222"/>
      <c r="V322" s="46"/>
      <c r="W322" s="46"/>
    </row>
    <row r="323" spans="1:23" ht="15.75">
      <c r="A323" s="181" t="str">
        <f t="shared" si="15"/>
        <v xml:space="preserve">132GERARDO BARRIOS </v>
      </c>
      <c r="B323" s="212">
        <v>132</v>
      </c>
      <c r="C323" s="211" t="s">
        <v>262</v>
      </c>
      <c r="D323" s="225" t="s">
        <v>151</v>
      </c>
      <c r="E323" s="222">
        <v>2.2000000000000002</v>
      </c>
      <c r="F323" s="222">
        <v>2.2000000000000002</v>
      </c>
      <c r="G323" s="222">
        <v>2.2000000000000002</v>
      </c>
      <c r="H323" s="222"/>
      <c r="I323" s="222"/>
      <c r="J323" s="222"/>
      <c r="L323" s="57" t="str">
        <f t="shared" si="14"/>
        <v/>
      </c>
      <c r="M323" s="213"/>
      <c r="N323" s="211"/>
      <c r="O323" s="225"/>
      <c r="P323" s="222"/>
      <c r="Q323" s="222"/>
      <c r="R323" s="222"/>
      <c r="S323" s="222"/>
      <c r="T323" s="222"/>
      <c r="U323" s="222"/>
      <c r="V323" s="46"/>
      <c r="W323" s="46"/>
    </row>
    <row r="324" spans="1:23" ht="15.75">
      <c r="A324" s="181" t="str">
        <f t="shared" si="15"/>
        <v>133MERCADO CENTRAL</v>
      </c>
      <c r="B324" s="213">
        <v>133</v>
      </c>
      <c r="C324" s="211" t="s">
        <v>229</v>
      </c>
      <c r="D324" s="225" t="s">
        <v>152</v>
      </c>
      <c r="E324" s="222">
        <v>3.55</v>
      </c>
      <c r="F324" s="222">
        <v>3.5</v>
      </c>
      <c r="G324" s="222">
        <v>3.6</v>
      </c>
      <c r="H324" s="222"/>
      <c r="I324" s="222"/>
      <c r="J324" s="222"/>
      <c r="L324" s="57" t="str">
        <f t="shared" si="14"/>
        <v/>
      </c>
      <c r="M324" s="212"/>
      <c r="N324" s="211"/>
      <c r="O324" s="225"/>
      <c r="P324" s="222"/>
      <c r="Q324" s="222"/>
      <c r="R324" s="222"/>
      <c r="S324" s="222"/>
      <c r="T324" s="222"/>
      <c r="U324" s="222"/>
      <c r="V324" s="46"/>
      <c r="W324" s="46"/>
    </row>
    <row r="325" spans="1:23" ht="15.75">
      <c r="A325" s="181" t="str">
        <f t="shared" si="15"/>
        <v>133ZACATECOLUCA</v>
      </c>
      <c r="B325" s="213">
        <v>133</v>
      </c>
      <c r="C325" s="211" t="s">
        <v>180</v>
      </c>
      <c r="D325" s="225" t="s">
        <v>152</v>
      </c>
      <c r="E325" s="222">
        <v>3.95</v>
      </c>
      <c r="F325" s="222">
        <v>3.8</v>
      </c>
      <c r="G325" s="222">
        <v>4</v>
      </c>
      <c r="H325" s="222"/>
      <c r="I325" s="222"/>
      <c r="J325" s="222"/>
      <c r="L325" s="57" t="str">
        <f t="shared" si="14"/>
        <v/>
      </c>
      <c r="M325" s="213"/>
      <c r="N325" s="211"/>
      <c r="O325" s="225"/>
      <c r="P325" s="222"/>
      <c r="Q325" s="222"/>
      <c r="R325" s="222"/>
      <c r="S325" s="222"/>
      <c r="T325" s="222"/>
      <c r="U325" s="222"/>
      <c r="V325" s="46"/>
      <c r="W325" s="46"/>
    </row>
    <row r="326" spans="1:23" ht="15.75">
      <c r="A326" s="181" t="str">
        <f t="shared" si="15"/>
        <v>133AHUACHAPAN</v>
      </c>
      <c r="B326" s="213">
        <v>133</v>
      </c>
      <c r="C326" s="211" t="s">
        <v>260</v>
      </c>
      <c r="D326" s="225" t="s">
        <v>152</v>
      </c>
      <c r="E326" s="222">
        <v>4</v>
      </c>
      <c r="F326" s="222">
        <v>4</v>
      </c>
      <c r="G326" s="222">
        <v>4</v>
      </c>
      <c r="H326" s="222"/>
      <c r="I326" s="222"/>
      <c r="J326" s="222"/>
      <c r="L326" s="57" t="str">
        <f t="shared" si="14"/>
        <v/>
      </c>
      <c r="M326" s="213"/>
      <c r="N326" s="211"/>
      <c r="O326" s="225"/>
      <c r="P326" s="222"/>
      <c r="Q326" s="222"/>
      <c r="R326" s="222"/>
      <c r="S326" s="222"/>
      <c r="T326" s="222"/>
      <c r="U326" s="222"/>
      <c r="V326" s="46"/>
      <c r="W326" s="46"/>
    </row>
    <row r="327" spans="1:23" ht="15.75">
      <c r="A327" s="181" t="str">
        <f t="shared" si="15"/>
        <v>133SAN FRANCISCO GOTERA</v>
      </c>
      <c r="B327" s="213">
        <v>133</v>
      </c>
      <c r="C327" s="211" t="s">
        <v>182</v>
      </c>
      <c r="D327" s="225" t="s">
        <v>152</v>
      </c>
      <c r="E327" s="222">
        <v>4.083333333333333</v>
      </c>
      <c r="F327" s="222">
        <v>3.75</v>
      </c>
      <c r="G327" s="222">
        <v>4.5</v>
      </c>
      <c r="H327" s="222"/>
      <c r="I327" s="222"/>
      <c r="J327" s="222"/>
      <c r="L327" s="57" t="str">
        <f t="shared" ref="L327:L389" si="16">+M327&amp;N327</f>
        <v/>
      </c>
      <c r="M327" s="212"/>
      <c r="N327" s="211"/>
      <c r="O327" s="225"/>
      <c r="P327" s="222"/>
      <c r="Q327" s="222"/>
      <c r="R327" s="222"/>
      <c r="S327" s="222"/>
      <c r="T327" s="222"/>
      <c r="U327" s="222"/>
      <c r="V327" s="46"/>
      <c r="W327" s="46"/>
    </row>
    <row r="328" spans="1:23" ht="15.75">
      <c r="A328" s="181" t="str">
        <f t="shared" si="15"/>
        <v xml:space="preserve">133GERARDO BARRIOS </v>
      </c>
      <c r="B328" s="212">
        <v>133</v>
      </c>
      <c r="C328" s="211" t="s">
        <v>262</v>
      </c>
      <c r="D328" s="225" t="s">
        <v>152</v>
      </c>
      <c r="E328" s="222">
        <v>3.5</v>
      </c>
      <c r="F328" s="222">
        <v>3.5</v>
      </c>
      <c r="G328" s="222">
        <v>3.5</v>
      </c>
      <c r="H328" s="222"/>
      <c r="I328" s="222"/>
      <c r="J328" s="222"/>
      <c r="L328" s="57" t="str">
        <f t="shared" si="16"/>
        <v/>
      </c>
      <c r="M328" s="213"/>
      <c r="N328" s="211"/>
      <c r="O328" s="225"/>
      <c r="P328" s="222"/>
      <c r="Q328" s="222"/>
      <c r="R328" s="222"/>
      <c r="S328" s="222"/>
      <c r="T328" s="222"/>
      <c r="U328" s="222"/>
      <c r="V328" s="46"/>
      <c r="W328" s="46"/>
    </row>
    <row r="329" spans="1:23" ht="15.75">
      <c r="A329" s="181" t="str">
        <f t="shared" si="15"/>
        <v>134MERCADO CENTRAL</v>
      </c>
      <c r="B329" s="213">
        <v>134</v>
      </c>
      <c r="C329" s="211" t="s">
        <v>229</v>
      </c>
      <c r="D329" s="225" t="s">
        <v>153</v>
      </c>
      <c r="E329" s="222">
        <v>5</v>
      </c>
      <c r="F329" s="222">
        <v>5</v>
      </c>
      <c r="G329" s="222">
        <v>5</v>
      </c>
      <c r="H329" s="222"/>
      <c r="I329" s="222"/>
      <c r="J329" s="222"/>
      <c r="L329" s="57" t="str">
        <f t="shared" si="16"/>
        <v/>
      </c>
      <c r="M329" s="213"/>
      <c r="N329" s="211"/>
      <c r="O329" s="225"/>
      <c r="P329" s="222"/>
      <c r="Q329" s="222"/>
      <c r="R329" s="222"/>
      <c r="S329" s="222"/>
      <c r="T329" s="222"/>
      <c r="U329" s="222"/>
      <c r="V329" s="46"/>
      <c r="W329" s="46"/>
    </row>
    <row r="330" spans="1:23" ht="15.75">
      <c r="A330" s="181" t="str">
        <f t="shared" si="15"/>
        <v>134ZACATECOLUCA</v>
      </c>
      <c r="B330" s="213">
        <v>134</v>
      </c>
      <c r="C330" s="211" t="s">
        <v>180</v>
      </c>
      <c r="D330" s="225" t="s">
        <v>153</v>
      </c>
      <c r="E330" s="222">
        <v>5.5</v>
      </c>
      <c r="F330" s="222">
        <v>5.5</v>
      </c>
      <c r="G330" s="222">
        <v>5.5</v>
      </c>
      <c r="H330" s="222"/>
      <c r="I330" s="222"/>
      <c r="J330" s="222"/>
      <c r="L330" s="57" t="str">
        <f t="shared" si="16"/>
        <v/>
      </c>
      <c r="M330" s="212"/>
      <c r="N330" s="211"/>
      <c r="O330" s="225"/>
      <c r="P330" s="222"/>
      <c r="Q330" s="222"/>
      <c r="R330" s="222"/>
      <c r="S330" s="222"/>
      <c r="T330" s="222"/>
      <c r="U330" s="222"/>
      <c r="V330" s="46"/>
      <c r="W330" s="46"/>
    </row>
    <row r="331" spans="1:23" ht="15.75">
      <c r="A331" s="181" t="str">
        <f t="shared" si="15"/>
        <v>134SAN FRANCISCO GOTERA</v>
      </c>
      <c r="B331" s="213">
        <v>134</v>
      </c>
      <c r="C331" s="211" t="s">
        <v>182</v>
      </c>
      <c r="D331" s="225" t="s">
        <v>153</v>
      </c>
      <c r="E331" s="222">
        <v>5</v>
      </c>
      <c r="F331" s="222">
        <v>5</v>
      </c>
      <c r="G331" s="222">
        <v>5</v>
      </c>
      <c r="H331" s="222"/>
      <c r="I331" s="222"/>
      <c r="J331" s="222"/>
      <c r="L331" s="57" t="str">
        <f t="shared" si="16"/>
        <v/>
      </c>
      <c r="M331" s="213"/>
      <c r="N331" s="211"/>
      <c r="O331" s="225"/>
      <c r="P331" s="222"/>
      <c r="Q331" s="222"/>
      <c r="R331" s="222"/>
      <c r="S331" s="222"/>
      <c r="T331" s="222"/>
      <c r="U331" s="222"/>
      <c r="V331" s="46"/>
      <c r="W331" s="46"/>
    </row>
    <row r="332" spans="1:23" ht="15.75">
      <c r="A332" s="181" t="str">
        <f t="shared" si="15"/>
        <v xml:space="preserve">134GERARDO BARRIOS </v>
      </c>
      <c r="B332" s="212">
        <v>134</v>
      </c>
      <c r="C332" s="211" t="s">
        <v>262</v>
      </c>
      <c r="D332" s="225" t="s">
        <v>153</v>
      </c>
      <c r="E332" s="222">
        <v>5</v>
      </c>
      <c r="F332" s="222">
        <v>5</v>
      </c>
      <c r="G332" s="222">
        <v>5</v>
      </c>
      <c r="H332" s="222"/>
      <c r="I332" s="222"/>
      <c r="J332" s="222"/>
      <c r="L332" s="57" t="str">
        <f t="shared" si="16"/>
        <v/>
      </c>
      <c r="M332" s="213"/>
      <c r="N332" s="211"/>
      <c r="O332" s="225"/>
      <c r="P332" s="222"/>
      <c r="Q332" s="222"/>
      <c r="R332" s="222"/>
      <c r="S332" s="222"/>
      <c r="T332" s="222"/>
      <c r="U332" s="222"/>
      <c r="V332" s="46"/>
      <c r="W332" s="46"/>
    </row>
    <row r="333" spans="1:23" ht="15.75">
      <c r="A333" s="181" t="str">
        <f t="shared" si="15"/>
        <v>135MERCADO CENTRAL</v>
      </c>
      <c r="B333" s="213">
        <v>135</v>
      </c>
      <c r="C333" s="211" t="s">
        <v>229</v>
      </c>
      <c r="D333" s="225" t="s">
        <v>154</v>
      </c>
      <c r="E333" s="222">
        <v>1.625</v>
      </c>
      <c r="F333" s="222">
        <v>1.5</v>
      </c>
      <c r="G333" s="222">
        <v>1.75</v>
      </c>
      <c r="H333" s="222"/>
      <c r="I333" s="222"/>
      <c r="J333" s="222"/>
      <c r="L333" s="57" t="str">
        <f t="shared" si="16"/>
        <v/>
      </c>
      <c r="M333" s="213"/>
      <c r="N333" s="211"/>
      <c r="O333" s="225"/>
      <c r="P333" s="222"/>
      <c r="Q333" s="222"/>
      <c r="R333" s="222"/>
      <c r="S333" s="222"/>
      <c r="T333" s="222"/>
      <c r="U333" s="222"/>
      <c r="V333" s="46"/>
      <c r="W333" s="46"/>
    </row>
    <row r="334" spans="1:23" ht="15.75">
      <c r="A334" s="181" t="str">
        <f t="shared" si="15"/>
        <v>135ZACATECOLUCA</v>
      </c>
      <c r="B334" s="213">
        <v>135</v>
      </c>
      <c r="C334" s="211" t="s">
        <v>180</v>
      </c>
      <c r="D334" s="225" t="s">
        <v>154</v>
      </c>
      <c r="E334" s="222">
        <v>2</v>
      </c>
      <c r="F334" s="222">
        <v>2</v>
      </c>
      <c r="G334" s="222">
        <v>2</v>
      </c>
      <c r="H334" s="222"/>
      <c r="I334" s="222"/>
      <c r="J334" s="222"/>
      <c r="L334" s="57" t="str">
        <f t="shared" si="16"/>
        <v/>
      </c>
      <c r="M334" s="212"/>
      <c r="N334" s="211"/>
      <c r="O334" s="225"/>
      <c r="P334" s="222"/>
      <c r="Q334" s="222"/>
      <c r="R334" s="222"/>
      <c r="S334" s="222"/>
      <c r="T334" s="222"/>
      <c r="U334" s="222"/>
      <c r="V334" s="46"/>
      <c r="W334" s="46"/>
    </row>
    <row r="335" spans="1:23" ht="15.75">
      <c r="A335" s="181" t="str">
        <f t="shared" si="15"/>
        <v>135AHUACHAPAN</v>
      </c>
      <c r="B335" s="213">
        <v>135</v>
      </c>
      <c r="C335" s="211" t="s">
        <v>260</v>
      </c>
      <c r="D335" s="225" t="s">
        <v>154</v>
      </c>
      <c r="E335" s="222">
        <v>1.6</v>
      </c>
      <c r="F335" s="222">
        <v>1.6</v>
      </c>
      <c r="G335" s="222">
        <v>1.6</v>
      </c>
      <c r="H335" s="222"/>
      <c r="I335" s="222"/>
      <c r="J335" s="222"/>
      <c r="L335" s="57" t="str">
        <f t="shared" si="16"/>
        <v/>
      </c>
      <c r="M335" s="213"/>
      <c r="N335" s="211"/>
      <c r="O335" s="225"/>
      <c r="P335" s="222"/>
      <c r="Q335" s="222"/>
      <c r="R335" s="222"/>
      <c r="S335" s="222"/>
      <c r="T335" s="222"/>
      <c r="U335" s="222"/>
      <c r="V335" s="46"/>
      <c r="W335" s="46"/>
    </row>
    <row r="336" spans="1:23" ht="15.75">
      <c r="A336" s="181" t="str">
        <f t="shared" si="15"/>
        <v xml:space="preserve">135GERARDO BARRIOS </v>
      </c>
      <c r="B336" s="212">
        <v>135</v>
      </c>
      <c r="C336" s="211" t="s">
        <v>262</v>
      </c>
      <c r="D336" s="225" t="s">
        <v>154</v>
      </c>
      <c r="E336" s="222">
        <v>1.5</v>
      </c>
      <c r="F336" s="222">
        <v>1.5</v>
      </c>
      <c r="G336" s="222">
        <v>1.5</v>
      </c>
      <c r="H336" s="222"/>
      <c r="I336" s="222"/>
      <c r="J336" s="222"/>
      <c r="L336" s="57" t="str">
        <f t="shared" si="16"/>
        <v/>
      </c>
      <c r="M336" s="213"/>
      <c r="N336" s="211"/>
      <c r="O336" s="225"/>
      <c r="P336" s="222"/>
      <c r="Q336" s="222"/>
      <c r="R336" s="222"/>
      <c r="S336" s="222"/>
      <c r="T336" s="222"/>
      <c r="U336" s="222"/>
      <c r="V336" s="46"/>
      <c r="W336" s="46"/>
    </row>
    <row r="337" spans="1:23" ht="15.75">
      <c r="A337" s="181" t="str">
        <f t="shared" si="15"/>
        <v>136TIENDONA</v>
      </c>
      <c r="B337" s="213">
        <v>136</v>
      </c>
      <c r="C337" s="211" t="s">
        <v>190</v>
      </c>
      <c r="D337" s="225" t="s">
        <v>223</v>
      </c>
      <c r="E337" s="222">
        <v>1.25</v>
      </c>
      <c r="F337" s="222">
        <v>1.25</v>
      </c>
      <c r="G337" s="222">
        <v>1.25</v>
      </c>
      <c r="H337" s="222"/>
      <c r="I337" s="222"/>
      <c r="J337" s="222"/>
      <c r="L337" s="57" t="str">
        <f t="shared" si="16"/>
        <v/>
      </c>
      <c r="M337" s="212"/>
      <c r="N337" s="211"/>
      <c r="O337" s="225"/>
      <c r="P337" s="222"/>
      <c r="Q337" s="222"/>
      <c r="R337" s="222"/>
      <c r="S337" s="222"/>
      <c r="T337" s="222"/>
      <c r="U337" s="222"/>
      <c r="V337" s="46"/>
      <c r="W337" s="46"/>
    </row>
    <row r="338" spans="1:23" ht="15.75">
      <c r="A338" s="181" t="str">
        <f t="shared" si="15"/>
        <v>136ZACATECOLUCA</v>
      </c>
      <c r="B338" s="213">
        <v>136</v>
      </c>
      <c r="C338" s="211" t="s">
        <v>180</v>
      </c>
      <c r="D338" s="225" t="s">
        <v>223</v>
      </c>
      <c r="E338" s="222">
        <v>1.5</v>
      </c>
      <c r="F338" s="222">
        <v>1.5</v>
      </c>
      <c r="G338" s="222">
        <v>1.5</v>
      </c>
      <c r="H338" s="222"/>
      <c r="I338" s="222"/>
      <c r="J338" s="222"/>
      <c r="L338" s="57" t="str">
        <f t="shared" si="16"/>
        <v/>
      </c>
      <c r="M338" s="213"/>
      <c r="N338" s="211"/>
      <c r="O338" s="225"/>
      <c r="P338" s="222"/>
      <c r="Q338" s="222"/>
      <c r="R338" s="222"/>
      <c r="S338" s="222"/>
      <c r="T338" s="222"/>
      <c r="U338" s="222"/>
      <c r="V338" s="46"/>
      <c r="W338" s="46"/>
    </row>
    <row r="339" spans="1:23" ht="15.75">
      <c r="A339" s="181" t="str">
        <f t="shared" si="15"/>
        <v>136AHUACHAPAN</v>
      </c>
      <c r="B339" s="212">
        <v>136</v>
      </c>
      <c r="C339" s="211" t="s">
        <v>260</v>
      </c>
      <c r="D339" s="225" t="s">
        <v>223</v>
      </c>
      <c r="E339" s="222">
        <v>2</v>
      </c>
      <c r="F339" s="222">
        <v>2</v>
      </c>
      <c r="G339" s="222">
        <v>2</v>
      </c>
      <c r="H339" s="222"/>
      <c r="I339" s="222"/>
      <c r="J339" s="222"/>
      <c r="L339" s="57" t="str">
        <f t="shared" si="16"/>
        <v/>
      </c>
      <c r="M339" s="213"/>
      <c r="N339" s="211"/>
      <c r="O339" s="225"/>
      <c r="P339" s="222"/>
      <c r="Q339" s="222"/>
      <c r="R339" s="222"/>
      <c r="S339" s="222"/>
      <c r="T339" s="222"/>
      <c r="U339" s="222"/>
      <c r="V339" s="46"/>
      <c r="W339" s="46"/>
    </row>
    <row r="340" spans="1:23" ht="15.75">
      <c r="A340" s="181" t="str">
        <f t="shared" si="15"/>
        <v>137TIENDONA</v>
      </c>
      <c r="B340" s="213">
        <v>137</v>
      </c>
      <c r="C340" s="211" t="s">
        <v>190</v>
      </c>
      <c r="D340" s="225" t="s">
        <v>240</v>
      </c>
      <c r="E340" s="222">
        <v>3.75</v>
      </c>
      <c r="F340" s="222">
        <v>3.75</v>
      </c>
      <c r="G340" s="222">
        <v>3.75</v>
      </c>
      <c r="H340" s="222"/>
      <c r="I340" s="222"/>
      <c r="J340" s="222"/>
      <c r="L340" s="57" t="str">
        <f t="shared" si="16"/>
        <v/>
      </c>
      <c r="M340" s="213"/>
      <c r="N340" s="211"/>
      <c r="O340" s="225"/>
      <c r="P340" s="222"/>
      <c r="Q340" s="222"/>
      <c r="R340" s="222"/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137ZACATECOLUCA</v>
      </c>
      <c r="B341" s="212">
        <v>137</v>
      </c>
      <c r="C341" s="211" t="s">
        <v>180</v>
      </c>
      <c r="D341" s="225" t="s">
        <v>240</v>
      </c>
      <c r="E341" s="222">
        <v>3.5</v>
      </c>
      <c r="F341" s="222">
        <v>3.5</v>
      </c>
      <c r="G341" s="222">
        <v>3.5</v>
      </c>
      <c r="H341" s="222"/>
      <c r="I341" s="222"/>
      <c r="J341" s="222"/>
      <c r="L341" s="57" t="str">
        <f t="shared" si="16"/>
        <v/>
      </c>
      <c r="M341" s="212"/>
      <c r="N341" s="211"/>
      <c r="O341" s="225"/>
      <c r="P341" s="222"/>
      <c r="Q341" s="222"/>
      <c r="R341" s="222"/>
      <c r="S341" s="222"/>
      <c r="T341" s="222"/>
      <c r="U341" s="222"/>
      <c r="V341" s="46"/>
      <c r="W341" s="46"/>
    </row>
    <row r="342" spans="1:23" ht="15.75">
      <c r="A342" s="181" t="str">
        <f t="shared" si="17"/>
        <v>138TIENDONA</v>
      </c>
      <c r="B342" s="213">
        <v>138</v>
      </c>
      <c r="C342" s="211" t="s">
        <v>190</v>
      </c>
      <c r="D342" s="225" t="s">
        <v>241</v>
      </c>
      <c r="E342" s="222">
        <v>8</v>
      </c>
      <c r="F342" s="222">
        <v>8</v>
      </c>
      <c r="G342" s="222">
        <v>8</v>
      </c>
      <c r="H342" s="222"/>
      <c r="I342" s="222"/>
      <c r="J342" s="222"/>
      <c r="L342" s="57" t="str">
        <f t="shared" si="16"/>
        <v/>
      </c>
      <c r="M342" s="213"/>
      <c r="N342" s="211"/>
      <c r="O342" s="225"/>
      <c r="P342" s="222"/>
      <c r="Q342" s="222"/>
      <c r="R342" s="222"/>
      <c r="S342" s="222"/>
      <c r="T342" s="222"/>
      <c r="U342" s="222"/>
      <c r="V342" s="46"/>
      <c r="W342" s="46"/>
    </row>
    <row r="343" spans="1:23" ht="15.75">
      <c r="A343" s="181" t="str">
        <f t="shared" si="17"/>
        <v>138ZACATECOLUCA</v>
      </c>
      <c r="B343" s="213">
        <v>138</v>
      </c>
      <c r="C343" s="211" t="s">
        <v>180</v>
      </c>
      <c r="D343" s="225" t="s">
        <v>241</v>
      </c>
      <c r="E343" s="222">
        <v>4</v>
      </c>
      <c r="F343" s="222">
        <v>4</v>
      </c>
      <c r="G343" s="222">
        <v>4</v>
      </c>
      <c r="H343" s="222"/>
      <c r="I343" s="222"/>
      <c r="J343" s="222"/>
      <c r="L343" s="57" t="str">
        <f t="shared" si="16"/>
        <v/>
      </c>
      <c r="M343" s="212"/>
      <c r="N343" s="211"/>
      <c r="O343" s="225"/>
      <c r="P343" s="222"/>
      <c r="Q343" s="222"/>
      <c r="R343" s="222"/>
      <c r="S343" s="222"/>
      <c r="T343" s="222"/>
      <c r="U343" s="222"/>
      <c r="V343" s="46"/>
      <c r="W343" s="46"/>
    </row>
    <row r="344" spans="1:23" ht="15.75">
      <c r="A344" s="181" t="str">
        <f t="shared" si="17"/>
        <v>138AHUACHAPAN</v>
      </c>
      <c r="B344" s="212">
        <v>138</v>
      </c>
      <c r="C344" s="211" t="s">
        <v>260</v>
      </c>
      <c r="D344" s="225" t="s">
        <v>241</v>
      </c>
      <c r="E344" s="222">
        <v>6.5</v>
      </c>
      <c r="F344" s="222">
        <v>6.5</v>
      </c>
      <c r="G344" s="222">
        <v>6.5</v>
      </c>
      <c r="H344" s="222"/>
      <c r="I344" s="222"/>
      <c r="J344" s="222"/>
      <c r="L344" s="57" t="str">
        <f t="shared" si="16"/>
        <v/>
      </c>
      <c r="M344" s="213"/>
      <c r="N344" s="211"/>
      <c r="O344" s="225"/>
      <c r="P344" s="222"/>
      <c r="Q344" s="222"/>
      <c r="R344" s="222"/>
      <c r="S344" s="222"/>
      <c r="T344" s="222"/>
      <c r="U344" s="222"/>
      <c r="V344" s="46"/>
      <c r="W344" s="46"/>
    </row>
    <row r="345" spans="1:23" ht="15.75">
      <c r="A345" s="181" t="str">
        <f t="shared" si="17"/>
        <v>139TIENDONA</v>
      </c>
      <c r="B345" s="213">
        <v>139</v>
      </c>
      <c r="C345" s="211" t="s">
        <v>190</v>
      </c>
      <c r="D345" s="225" t="s">
        <v>242</v>
      </c>
      <c r="E345" s="222">
        <v>3.5</v>
      </c>
      <c r="F345" s="222">
        <v>3.5</v>
      </c>
      <c r="G345" s="222">
        <v>3.5</v>
      </c>
      <c r="H345" s="222"/>
      <c r="I345" s="222"/>
      <c r="J345" s="222"/>
      <c r="L345" s="57" t="str">
        <f t="shared" si="16"/>
        <v/>
      </c>
      <c r="M345" s="213"/>
      <c r="N345" s="211"/>
      <c r="O345" s="225"/>
      <c r="P345" s="222"/>
      <c r="Q345" s="222"/>
      <c r="R345" s="222"/>
      <c r="S345" s="222"/>
      <c r="T345" s="222"/>
      <c r="U345" s="222"/>
      <c r="V345" s="46"/>
      <c r="W345" s="46"/>
    </row>
    <row r="346" spans="1:23" ht="15.75">
      <c r="A346" s="181" t="str">
        <f t="shared" si="17"/>
        <v>139ZACATECOLUCA</v>
      </c>
      <c r="B346" s="212">
        <v>139</v>
      </c>
      <c r="C346" s="211" t="s">
        <v>180</v>
      </c>
      <c r="D346" s="225" t="s">
        <v>242</v>
      </c>
      <c r="E346" s="222">
        <v>3</v>
      </c>
      <c r="F346" s="222">
        <v>3</v>
      </c>
      <c r="G346" s="222">
        <v>3</v>
      </c>
      <c r="H346" s="222"/>
      <c r="I346" s="222"/>
      <c r="J346" s="222"/>
      <c r="L346" s="57" t="str">
        <f t="shared" si="16"/>
        <v/>
      </c>
      <c r="M346" s="213"/>
      <c r="N346" s="211"/>
      <c r="O346" s="225"/>
      <c r="P346" s="222"/>
      <c r="Q346" s="222"/>
      <c r="R346" s="222"/>
      <c r="S346" s="222"/>
      <c r="T346" s="222"/>
      <c r="U346" s="222"/>
      <c r="V346" s="46"/>
      <c r="W346" s="46"/>
    </row>
    <row r="347" spans="1:23" ht="15.75">
      <c r="A347" s="181" t="str">
        <f t="shared" si="17"/>
        <v>140TIENDONA</v>
      </c>
      <c r="B347" s="213">
        <v>140</v>
      </c>
      <c r="C347" s="211" t="s">
        <v>190</v>
      </c>
      <c r="D347" s="225" t="s">
        <v>224</v>
      </c>
      <c r="E347" s="222">
        <v>11</v>
      </c>
      <c r="F347" s="222">
        <v>11</v>
      </c>
      <c r="G347" s="222">
        <v>11</v>
      </c>
      <c r="H347" s="222"/>
      <c r="I347" s="222"/>
      <c r="J347" s="222"/>
      <c r="L347" s="57" t="str">
        <f t="shared" si="16"/>
        <v/>
      </c>
      <c r="M347" s="212"/>
      <c r="N347" s="211"/>
      <c r="O347" s="225"/>
      <c r="P347" s="222"/>
      <c r="Q347" s="222"/>
      <c r="R347" s="222"/>
      <c r="S347" s="222"/>
      <c r="T347" s="222"/>
      <c r="U347" s="222"/>
      <c r="V347" s="46"/>
      <c r="W347" s="46"/>
    </row>
    <row r="348" spans="1:23" ht="15.75">
      <c r="A348" s="181" t="str">
        <f t="shared" si="17"/>
        <v>140ZACATECOLUCA</v>
      </c>
      <c r="B348" s="213">
        <v>140</v>
      </c>
      <c r="C348" s="211" t="s">
        <v>180</v>
      </c>
      <c r="D348" s="225" t="s">
        <v>224</v>
      </c>
      <c r="E348" s="222">
        <v>9</v>
      </c>
      <c r="F348" s="222">
        <v>9</v>
      </c>
      <c r="G348" s="222">
        <v>9</v>
      </c>
      <c r="H348" s="222"/>
      <c r="I348" s="222"/>
      <c r="J348" s="222"/>
      <c r="L348" s="57" t="str">
        <f t="shared" si="16"/>
        <v/>
      </c>
      <c r="M348" s="213"/>
      <c r="N348" s="211"/>
      <c r="O348" s="225"/>
      <c r="P348" s="222"/>
      <c r="Q348" s="222"/>
      <c r="R348" s="222"/>
      <c r="S348" s="222"/>
      <c r="T348" s="222"/>
      <c r="U348" s="222"/>
      <c r="V348" s="46"/>
      <c r="W348" s="46"/>
    </row>
    <row r="349" spans="1:23" ht="15.75">
      <c r="A349" s="181" t="str">
        <f t="shared" si="17"/>
        <v>140AHUACHAPAN</v>
      </c>
      <c r="B349" s="212">
        <v>140</v>
      </c>
      <c r="C349" s="211" t="s">
        <v>260</v>
      </c>
      <c r="D349" s="225" t="s">
        <v>224</v>
      </c>
      <c r="E349" s="222">
        <v>8</v>
      </c>
      <c r="F349" s="222">
        <v>8</v>
      </c>
      <c r="G349" s="222">
        <v>8</v>
      </c>
      <c r="H349" s="222"/>
      <c r="I349" s="222"/>
      <c r="J349" s="222"/>
      <c r="L349" s="57" t="str">
        <f t="shared" si="16"/>
        <v/>
      </c>
      <c r="M349" s="213"/>
      <c r="N349" s="211"/>
      <c r="O349" s="225"/>
      <c r="P349" s="222"/>
      <c r="Q349" s="222"/>
      <c r="R349" s="222"/>
      <c r="S349" s="222"/>
      <c r="T349" s="222"/>
      <c r="U349" s="222"/>
      <c r="V349" s="46"/>
      <c r="W349" s="46"/>
    </row>
    <row r="350" spans="1:23" ht="15.75">
      <c r="A350" s="181" t="str">
        <f t="shared" si="17"/>
        <v>141TIENDONA</v>
      </c>
      <c r="B350" s="213">
        <v>141</v>
      </c>
      <c r="C350" s="211" t="s">
        <v>190</v>
      </c>
      <c r="D350" s="225" t="s">
        <v>243</v>
      </c>
      <c r="E350" s="222">
        <v>5</v>
      </c>
      <c r="F350" s="222">
        <v>5</v>
      </c>
      <c r="G350" s="222">
        <v>5</v>
      </c>
      <c r="H350" s="222"/>
      <c r="I350" s="222"/>
      <c r="J350" s="222"/>
      <c r="L350" s="57" t="str">
        <f t="shared" si="16"/>
        <v/>
      </c>
      <c r="M350" s="212"/>
      <c r="N350" s="211"/>
      <c r="O350" s="225"/>
      <c r="P350" s="222"/>
      <c r="Q350" s="222"/>
      <c r="R350" s="222"/>
      <c r="S350" s="222"/>
      <c r="T350" s="222"/>
      <c r="U350" s="222"/>
      <c r="V350" s="46"/>
      <c r="W350" s="46"/>
    </row>
    <row r="351" spans="1:23" ht="15.75">
      <c r="A351" s="181" t="str">
        <f t="shared" si="17"/>
        <v>141ZACATECOLUCA</v>
      </c>
      <c r="B351" s="212">
        <v>141</v>
      </c>
      <c r="C351" s="211" t="s">
        <v>180</v>
      </c>
      <c r="D351" s="225" t="s">
        <v>243</v>
      </c>
      <c r="E351" s="222">
        <v>8</v>
      </c>
      <c r="F351" s="222">
        <v>8</v>
      </c>
      <c r="G351" s="222">
        <v>8</v>
      </c>
      <c r="H351" s="222"/>
      <c r="I351" s="222"/>
      <c r="J351" s="222"/>
      <c r="L351" s="57" t="str">
        <f t="shared" si="16"/>
        <v/>
      </c>
      <c r="M351" s="213"/>
      <c r="N351" s="211"/>
      <c r="O351" s="225"/>
      <c r="P351" s="222"/>
      <c r="Q351" s="222"/>
      <c r="R351" s="222"/>
      <c r="S351" s="222"/>
      <c r="T351" s="222"/>
      <c r="U351" s="222"/>
      <c r="V351" s="46"/>
      <c r="W351" s="46"/>
    </row>
    <row r="352" spans="1:23" ht="15.75">
      <c r="A352" s="181" t="str">
        <f t="shared" si="17"/>
        <v>142TIENDONA</v>
      </c>
      <c r="B352" s="213">
        <v>142</v>
      </c>
      <c r="C352" s="211" t="s">
        <v>190</v>
      </c>
      <c r="D352" s="225" t="s">
        <v>225</v>
      </c>
      <c r="E352" s="222">
        <v>3</v>
      </c>
      <c r="F352" s="222">
        <v>3</v>
      </c>
      <c r="G352" s="222">
        <v>3</v>
      </c>
      <c r="H352" s="222"/>
      <c r="I352" s="222"/>
      <c r="J352" s="222"/>
      <c r="L352" s="57" t="str">
        <f t="shared" si="16"/>
        <v/>
      </c>
      <c r="M352" s="213"/>
      <c r="N352" s="211"/>
      <c r="O352" s="225"/>
      <c r="P352" s="222"/>
      <c r="Q352" s="222"/>
      <c r="R352" s="222"/>
      <c r="S352" s="222"/>
      <c r="T352" s="222"/>
      <c r="U352" s="222"/>
      <c r="V352" s="46"/>
      <c r="W352" s="46"/>
    </row>
    <row r="353" spans="1:23" ht="15.75">
      <c r="A353" s="181" t="str">
        <f t="shared" si="17"/>
        <v>142ZACATECOLUCA</v>
      </c>
      <c r="B353" s="213">
        <v>142</v>
      </c>
      <c r="C353" s="211" t="s">
        <v>180</v>
      </c>
      <c r="D353" s="225" t="s">
        <v>225</v>
      </c>
      <c r="E353" s="222">
        <v>4</v>
      </c>
      <c r="F353" s="222">
        <v>4</v>
      </c>
      <c r="G353" s="222">
        <v>4</v>
      </c>
      <c r="H353" s="222"/>
      <c r="I353" s="222"/>
      <c r="J353" s="222"/>
      <c r="L353" s="57" t="str">
        <f t="shared" si="16"/>
        <v/>
      </c>
      <c r="M353" s="213"/>
      <c r="N353" s="211"/>
      <c r="O353" s="225"/>
      <c r="P353" s="222"/>
      <c r="Q353" s="222"/>
      <c r="R353" s="222"/>
      <c r="S353" s="222"/>
      <c r="T353" s="222"/>
      <c r="U353" s="222"/>
      <c r="V353" s="46"/>
      <c r="W353" s="46"/>
    </row>
    <row r="354" spans="1:23" ht="15.75">
      <c r="A354" s="181" t="str">
        <f t="shared" si="17"/>
        <v>142AHUACHAPAN</v>
      </c>
      <c r="B354" s="212">
        <v>142</v>
      </c>
      <c r="C354" s="211" t="s">
        <v>260</v>
      </c>
      <c r="D354" s="225" t="s">
        <v>225</v>
      </c>
      <c r="E354" s="222">
        <v>3.25</v>
      </c>
      <c r="F354" s="222">
        <v>3.25</v>
      </c>
      <c r="G354" s="222">
        <v>3.25</v>
      </c>
      <c r="H354" s="222"/>
      <c r="I354" s="222"/>
      <c r="J354" s="222"/>
      <c r="L354" s="57" t="str">
        <f t="shared" si="16"/>
        <v/>
      </c>
      <c r="M354" s="212"/>
      <c r="N354" s="211"/>
      <c r="O354" s="225"/>
      <c r="P354" s="222"/>
      <c r="Q354" s="222"/>
      <c r="R354" s="222"/>
      <c r="S354" s="222"/>
      <c r="T354" s="222"/>
      <c r="U354" s="222"/>
      <c r="V354" s="46"/>
      <c r="W354" s="46"/>
    </row>
    <row r="355" spans="1:23" ht="15.75">
      <c r="A355" s="181" t="str">
        <f t="shared" si="17"/>
        <v>143TIENDONA</v>
      </c>
      <c r="B355" s="213">
        <v>143</v>
      </c>
      <c r="C355" s="211" t="s">
        <v>190</v>
      </c>
      <c r="D355" s="225" t="s">
        <v>226</v>
      </c>
      <c r="E355" s="222">
        <v>2.75</v>
      </c>
      <c r="F355" s="222">
        <v>2.75</v>
      </c>
      <c r="G355" s="222">
        <v>2.75</v>
      </c>
      <c r="H355" s="222"/>
      <c r="I355" s="222"/>
      <c r="J355" s="222"/>
      <c r="L355" s="57" t="str">
        <f t="shared" si="16"/>
        <v/>
      </c>
      <c r="M355" s="213"/>
      <c r="N355" s="211"/>
      <c r="O355" s="225"/>
      <c r="P355" s="222"/>
      <c r="Q355" s="222"/>
      <c r="R355" s="222"/>
      <c r="S355" s="222"/>
      <c r="T355" s="222"/>
      <c r="U355" s="222"/>
      <c r="V355" s="46"/>
      <c r="W355" s="46"/>
    </row>
    <row r="356" spans="1:23" ht="15.75">
      <c r="A356" s="181" t="str">
        <f t="shared" si="17"/>
        <v>143ZACATECOLUCA</v>
      </c>
      <c r="B356" s="213">
        <v>143</v>
      </c>
      <c r="C356" s="211" t="s">
        <v>180</v>
      </c>
      <c r="D356" s="225" t="s">
        <v>226</v>
      </c>
      <c r="E356" s="222">
        <v>2.75</v>
      </c>
      <c r="F356" s="222">
        <v>2.75</v>
      </c>
      <c r="G356" s="222">
        <v>2.75</v>
      </c>
      <c r="H356" s="222"/>
      <c r="I356" s="222"/>
      <c r="J356" s="222"/>
      <c r="L356" s="57" t="str">
        <f t="shared" si="16"/>
        <v/>
      </c>
      <c r="M356" s="213"/>
      <c r="N356" s="211"/>
      <c r="O356" s="225"/>
      <c r="P356" s="222"/>
      <c r="Q356" s="222"/>
      <c r="R356" s="222"/>
      <c r="S356" s="222"/>
      <c r="T356" s="222"/>
      <c r="U356" s="222"/>
      <c r="V356" s="46"/>
      <c r="W356" s="46"/>
    </row>
    <row r="357" spans="1:23" ht="15.75">
      <c r="A357" s="181" t="str">
        <f t="shared" si="17"/>
        <v>143AHUACHAPAN</v>
      </c>
      <c r="B357" s="212">
        <v>143</v>
      </c>
      <c r="C357" s="211" t="s">
        <v>260</v>
      </c>
      <c r="D357" s="225" t="s">
        <v>226</v>
      </c>
      <c r="E357" s="222">
        <v>2.25</v>
      </c>
      <c r="F357" s="222">
        <v>2.25</v>
      </c>
      <c r="G357" s="222">
        <v>2.25</v>
      </c>
      <c r="H357" s="222"/>
      <c r="I357" s="222"/>
      <c r="J357" s="222"/>
      <c r="L357" s="57" t="str">
        <f t="shared" si="16"/>
        <v/>
      </c>
      <c r="M357" s="213"/>
      <c r="N357" s="211"/>
      <c r="O357" s="225"/>
      <c r="P357" s="222"/>
      <c r="Q357" s="222"/>
      <c r="R357" s="222"/>
      <c r="S357" s="222"/>
      <c r="T357" s="222"/>
      <c r="U357" s="222"/>
      <c r="V357" s="46"/>
      <c r="W357" s="46"/>
    </row>
    <row r="358" spans="1:23" ht="15.75">
      <c r="A358" s="181" t="str">
        <f t="shared" si="17"/>
        <v>144TIENDONA</v>
      </c>
      <c r="B358" s="212">
        <v>144</v>
      </c>
      <c r="C358" s="211" t="s">
        <v>190</v>
      </c>
      <c r="D358" s="225" t="s">
        <v>244</v>
      </c>
      <c r="E358" s="222">
        <v>5.5</v>
      </c>
      <c r="F358" s="222">
        <v>5.5</v>
      </c>
      <c r="G358" s="222">
        <v>5.5</v>
      </c>
      <c r="H358" s="222"/>
      <c r="I358" s="222"/>
      <c r="J358" s="222"/>
      <c r="L358" s="57" t="str">
        <f t="shared" si="16"/>
        <v/>
      </c>
      <c r="M358" s="212"/>
      <c r="N358" s="211"/>
      <c r="O358" s="225"/>
      <c r="P358" s="222"/>
      <c r="Q358" s="222"/>
      <c r="R358" s="222"/>
      <c r="S358" s="222"/>
      <c r="T358" s="222"/>
      <c r="U358" s="222"/>
      <c r="V358" s="46"/>
      <c r="W358" s="46"/>
    </row>
    <row r="359" spans="1:23" ht="15.75">
      <c r="A359" s="181" t="str">
        <f t="shared" si="17"/>
        <v>145TIENDONA</v>
      </c>
      <c r="B359" s="213">
        <v>145</v>
      </c>
      <c r="C359" s="211" t="s">
        <v>190</v>
      </c>
      <c r="D359" s="225" t="s">
        <v>245</v>
      </c>
      <c r="E359" s="222">
        <v>4.75</v>
      </c>
      <c r="F359" s="222">
        <v>4.75</v>
      </c>
      <c r="G359" s="222">
        <v>4.75</v>
      </c>
      <c r="H359" s="222"/>
      <c r="I359" s="222"/>
      <c r="J359" s="222"/>
      <c r="L359" s="57" t="str">
        <f t="shared" si="16"/>
        <v/>
      </c>
      <c r="M359" s="212"/>
      <c r="N359" s="211"/>
      <c r="O359" s="225"/>
      <c r="P359" s="222"/>
      <c r="Q359" s="222"/>
      <c r="R359" s="222"/>
      <c r="S359" s="222"/>
      <c r="T359" s="222"/>
      <c r="U359" s="222"/>
      <c r="V359" s="46"/>
      <c r="W359" s="46"/>
    </row>
    <row r="360" spans="1:23" ht="15.75">
      <c r="A360" s="181" t="str">
        <f t="shared" si="17"/>
        <v>145ZACATECOLUCA</v>
      </c>
      <c r="B360" s="212">
        <v>145</v>
      </c>
      <c r="C360" s="211" t="s">
        <v>180</v>
      </c>
      <c r="D360" s="225" t="s">
        <v>245</v>
      </c>
      <c r="E360" s="222">
        <v>4.5</v>
      </c>
      <c r="F360" s="222">
        <v>4.5</v>
      </c>
      <c r="G360" s="222">
        <v>4.5</v>
      </c>
      <c r="H360" s="222"/>
      <c r="I360" s="222"/>
      <c r="J360" s="222"/>
      <c r="L360" s="57" t="str">
        <f t="shared" si="16"/>
        <v/>
      </c>
      <c r="M360" s="213"/>
      <c r="N360" s="211"/>
      <c r="O360" s="225"/>
      <c r="P360" s="222"/>
      <c r="Q360" s="222"/>
      <c r="R360" s="222"/>
      <c r="S360" s="222"/>
      <c r="T360" s="222"/>
      <c r="U360" s="222"/>
      <c r="V360" s="46"/>
      <c r="W360" s="46"/>
    </row>
    <row r="361" spans="1:23" ht="15.75">
      <c r="A361" s="181" t="str">
        <f t="shared" si="17"/>
        <v>146TIENDONA</v>
      </c>
      <c r="B361" s="213">
        <v>146</v>
      </c>
      <c r="C361" s="211" t="s">
        <v>190</v>
      </c>
      <c r="D361" s="225" t="s">
        <v>246</v>
      </c>
      <c r="E361" s="222">
        <v>4</v>
      </c>
      <c r="F361" s="222">
        <v>4</v>
      </c>
      <c r="G361" s="222">
        <v>4</v>
      </c>
      <c r="H361" s="222"/>
      <c r="I361" s="222"/>
      <c r="J361" s="222"/>
      <c r="L361" s="57" t="str">
        <f t="shared" si="16"/>
        <v/>
      </c>
      <c r="M361" s="212"/>
      <c r="N361" s="211"/>
      <c r="O361" s="225"/>
      <c r="P361" s="222"/>
      <c r="Q361" s="222"/>
      <c r="R361" s="222"/>
      <c r="S361" s="222"/>
      <c r="T361" s="222"/>
      <c r="U361" s="222"/>
      <c r="V361" s="46"/>
      <c r="W361" s="46"/>
    </row>
    <row r="362" spans="1:23" ht="15.75">
      <c r="A362" s="181" t="str">
        <f t="shared" si="17"/>
        <v>146ZACATECOLUCA</v>
      </c>
      <c r="B362" s="212">
        <v>146</v>
      </c>
      <c r="C362" s="211" t="s">
        <v>180</v>
      </c>
      <c r="D362" s="225" t="s">
        <v>246</v>
      </c>
      <c r="E362" s="222">
        <v>4</v>
      </c>
      <c r="F362" s="222">
        <v>4</v>
      </c>
      <c r="G362" s="222">
        <v>4</v>
      </c>
      <c r="H362" s="222"/>
      <c r="I362" s="222"/>
      <c r="J362" s="222"/>
      <c r="L362" s="57" t="str">
        <f t="shared" si="16"/>
        <v/>
      </c>
      <c r="M362" s="213"/>
      <c r="N362" s="211"/>
      <c r="O362" s="225"/>
      <c r="P362" s="222"/>
      <c r="Q362" s="222"/>
      <c r="R362" s="222"/>
      <c r="S362" s="222"/>
      <c r="T362" s="222"/>
      <c r="U362" s="222"/>
      <c r="V362" s="46"/>
      <c r="W362" s="46"/>
    </row>
    <row r="363" spans="1:23" ht="15.75">
      <c r="A363" s="181" t="str">
        <f t="shared" si="17"/>
        <v>147TIENDONA</v>
      </c>
      <c r="B363" s="213">
        <v>147</v>
      </c>
      <c r="C363" s="211" t="s">
        <v>190</v>
      </c>
      <c r="D363" s="225" t="s">
        <v>227</v>
      </c>
      <c r="E363" s="222">
        <v>1.75</v>
      </c>
      <c r="F363" s="222">
        <v>1.75</v>
      </c>
      <c r="G363" s="222">
        <v>1.75</v>
      </c>
      <c r="H363" s="222"/>
      <c r="I363" s="222"/>
      <c r="J363" s="222"/>
      <c r="L363" s="57" t="str">
        <f t="shared" si="16"/>
        <v/>
      </c>
      <c r="M363" s="213"/>
      <c r="N363" s="211"/>
      <c r="O363" s="225"/>
      <c r="P363" s="222"/>
      <c r="Q363" s="222"/>
      <c r="R363" s="222"/>
      <c r="S363" s="222"/>
      <c r="T363" s="222"/>
      <c r="U363" s="222"/>
      <c r="V363" s="46"/>
      <c r="W363" s="46"/>
    </row>
    <row r="364" spans="1:23" ht="15.75">
      <c r="A364" s="181" t="str">
        <f t="shared" si="17"/>
        <v>147AHUACHAPAN</v>
      </c>
      <c r="B364" s="212">
        <v>147</v>
      </c>
      <c r="C364" s="211" t="s">
        <v>260</v>
      </c>
      <c r="D364" s="225" t="s">
        <v>227</v>
      </c>
      <c r="E364" s="222">
        <v>2.25</v>
      </c>
      <c r="F364" s="222">
        <v>2.25</v>
      </c>
      <c r="G364" s="222">
        <v>2.25</v>
      </c>
      <c r="H364" s="222"/>
      <c r="I364" s="222"/>
      <c r="J364" s="222"/>
      <c r="L364" s="57" t="str">
        <f t="shared" si="16"/>
        <v/>
      </c>
      <c r="M364" s="212"/>
      <c r="N364" s="211"/>
      <c r="O364" s="225"/>
      <c r="P364" s="222"/>
      <c r="Q364" s="222"/>
      <c r="R364" s="222"/>
      <c r="S364" s="222"/>
      <c r="T364" s="222"/>
      <c r="U364" s="222"/>
      <c r="V364" s="46"/>
      <c r="W364" s="46"/>
    </row>
    <row r="365" spans="1:23" ht="15.75">
      <c r="A365" s="181" t="str">
        <f t="shared" si="17"/>
        <v>148TIENDONA</v>
      </c>
      <c r="B365" s="213">
        <v>148</v>
      </c>
      <c r="C365" s="211" t="s">
        <v>190</v>
      </c>
      <c r="D365" s="225" t="s">
        <v>247</v>
      </c>
      <c r="E365" s="222">
        <v>5</v>
      </c>
      <c r="F365" s="222">
        <v>5</v>
      </c>
      <c r="G365" s="222">
        <v>5</v>
      </c>
      <c r="H365" s="222"/>
      <c r="I365" s="222"/>
      <c r="J365" s="222"/>
      <c r="L365" s="57" t="str">
        <f t="shared" si="16"/>
        <v/>
      </c>
      <c r="M365" s="213"/>
      <c r="N365" s="211"/>
      <c r="O365" s="225"/>
      <c r="P365" s="222"/>
      <c r="Q365" s="222"/>
      <c r="R365" s="222"/>
      <c r="S365" s="222"/>
      <c r="T365" s="222"/>
      <c r="U365" s="222"/>
      <c r="V365" s="46"/>
      <c r="W365" s="46"/>
    </row>
    <row r="366" spans="1:23" ht="15.75">
      <c r="A366" s="181" t="str">
        <f t="shared" si="17"/>
        <v>148ZACATECOLUCA</v>
      </c>
      <c r="B366" s="212">
        <v>148</v>
      </c>
      <c r="C366" s="211" t="s">
        <v>180</v>
      </c>
      <c r="D366" s="225" t="s">
        <v>247</v>
      </c>
      <c r="E366" s="222">
        <v>6</v>
      </c>
      <c r="F366" s="222">
        <v>6</v>
      </c>
      <c r="G366" s="222">
        <v>6</v>
      </c>
      <c r="H366" s="222"/>
      <c r="I366" s="222"/>
      <c r="J366" s="222"/>
      <c r="L366" s="57" t="str">
        <f t="shared" si="16"/>
        <v/>
      </c>
      <c r="M366" s="213"/>
      <c r="N366" s="211"/>
      <c r="O366" s="225"/>
      <c r="P366" s="222"/>
      <c r="Q366" s="222"/>
      <c r="R366" s="222"/>
      <c r="S366" s="222"/>
      <c r="T366" s="222"/>
      <c r="U366" s="222"/>
      <c r="V366" s="46"/>
      <c r="W366" s="46"/>
    </row>
    <row r="367" spans="1:23" ht="15.75">
      <c r="A367" s="181" t="str">
        <f t="shared" si="17"/>
        <v>149ZACATECOLUCA</v>
      </c>
      <c r="B367" s="212">
        <v>149</v>
      </c>
      <c r="C367" s="211" t="s">
        <v>180</v>
      </c>
      <c r="D367" s="225" t="s">
        <v>248</v>
      </c>
      <c r="E367" s="222">
        <v>2</v>
      </c>
      <c r="F367" s="222">
        <v>2</v>
      </c>
      <c r="G367" s="222">
        <v>2</v>
      </c>
      <c r="H367" s="222"/>
      <c r="I367" s="222"/>
      <c r="J367" s="222"/>
      <c r="L367" s="57" t="str">
        <f t="shared" si="16"/>
        <v/>
      </c>
      <c r="M367" s="212"/>
      <c r="N367" s="211"/>
      <c r="O367" s="225"/>
      <c r="P367" s="222"/>
      <c r="Q367" s="222"/>
      <c r="R367" s="222"/>
      <c r="S367" s="222"/>
      <c r="T367" s="222"/>
      <c r="U367" s="222"/>
      <c r="V367" s="46"/>
      <c r="W367" s="46"/>
    </row>
    <row r="368" spans="1:23" ht="15.75">
      <c r="A368" s="181" t="str">
        <f t="shared" si="17"/>
        <v>150TIENDONA</v>
      </c>
      <c r="B368" s="213">
        <v>150</v>
      </c>
      <c r="C368" s="211" t="s">
        <v>190</v>
      </c>
      <c r="D368" s="225" t="s">
        <v>228</v>
      </c>
      <c r="E368" s="222">
        <v>2.75</v>
      </c>
      <c r="F368" s="222">
        <v>2.75</v>
      </c>
      <c r="G368" s="222">
        <v>2.75</v>
      </c>
      <c r="H368" s="222"/>
      <c r="I368" s="222"/>
      <c r="J368" s="222"/>
      <c r="L368" s="57" t="str">
        <f t="shared" si="16"/>
        <v/>
      </c>
      <c r="M368" s="213"/>
      <c r="N368" s="211"/>
      <c r="O368" s="225"/>
      <c r="P368" s="222"/>
      <c r="Q368" s="222"/>
      <c r="R368" s="222"/>
      <c r="S368" s="222"/>
      <c r="T368" s="222"/>
      <c r="U368" s="222"/>
      <c r="V368" s="46"/>
      <c r="W368" s="46"/>
    </row>
    <row r="369" spans="1:23" ht="15.75">
      <c r="A369" s="181" t="str">
        <f t="shared" si="17"/>
        <v>150ZACATECOLUCA</v>
      </c>
      <c r="B369" s="212">
        <v>150</v>
      </c>
      <c r="C369" s="211" t="s">
        <v>180</v>
      </c>
      <c r="D369" s="225" t="s">
        <v>228</v>
      </c>
      <c r="E369" s="222">
        <v>1.75</v>
      </c>
      <c r="F369" s="222">
        <v>1.75</v>
      </c>
      <c r="G369" s="222">
        <v>1.75</v>
      </c>
      <c r="H369" s="222"/>
      <c r="I369" s="222"/>
      <c r="J369" s="222"/>
      <c r="L369" s="57" t="str">
        <f t="shared" si="16"/>
        <v/>
      </c>
      <c r="M369" s="213"/>
      <c r="N369" s="211"/>
      <c r="O369" s="225"/>
      <c r="P369" s="222"/>
      <c r="Q369" s="222"/>
      <c r="R369" s="222"/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2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/>
      </c>
      <c r="M370" s="212"/>
      <c r="N370" s="211"/>
      <c r="O370" s="225"/>
      <c r="P370" s="222"/>
      <c r="Q370" s="222"/>
      <c r="R370" s="222"/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3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/>
      </c>
      <c r="M371" s="213"/>
      <c r="N371" s="211"/>
      <c r="O371" s="225"/>
      <c r="P371" s="222"/>
      <c r="Q371" s="222"/>
      <c r="R371" s="222"/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2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/>
      </c>
      <c r="M372" s="212"/>
      <c r="N372" s="211"/>
      <c r="O372" s="225"/>
      <c r="P372" s="222"/>
      <c r="Q372" s="222"/>
      <c r="R372" s="222"/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/>
      </c>
      <c r="M373" s="213"/>
      <c r="N373" s="211"/>
      <c r="O373" s="225"/>
      <c r="P373" s="222"/>
      <c r="Q373" s="222"/>
      <c r="R373" s="222"/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2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/>
      </c>
      <c r="M374" s="212"/>
      <c r="N374" s="211"/>
      <c r="O374" s="225"/>
      <c r="P374" s="222"/>
      <c r="Q374" s="222"/>
      <c r="R374" s="222"/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/>
      </c>
      <c r="M375" s="213"/>
      <c r="N375" s="211"/>
      <c r="O375" s="225"/>
      <c r="P375" s="222"/>
      <c r="Q375" s="222"/>
      <c r="R375" s="222"/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3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/>
      </c>
      <c r="M376" s="213"/>
      <c r="N376" s="211"/>
      <c r="O376" s="225"/>
      <c r="P376" s="222"/>
      <c r="Q376" s="222"/>
      <c r="R376" s="222"/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/>
      </c>
      <c r="M377" s="213"/>
      <c r="N377" s="211"/>
      <c r="O377" s="225"/>
      <c r="P377" s="222"/>
      <c r="Q377" s="222"/>
      <c r="R377" s="222"/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2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/>
      </c>
      <c r="M378" s="212"/>
      <c r="N378" s="211"/>
      <c r="O378" s="225"/>
      <c r="P378" s="222"/>
      <c r="Q378" s="222"/>
      <c r="R378" s="222"/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/>
      </c>
      <c r="M379" s="213"/>
      <c r="N379" s="211"/>
      <c r="O379" s="225"/>
      <c r="P379" s="222"/>
      <c r="Q379" s="222"/>
      <c r="R379" s="222"/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/>
      </c>
      <c r="M380" s="213"/>
      <c r="N380" s="211"/>
      <c r="O380" s="225"/>
      <c r="P380" s="222"/>
      <c r="Q380" s="222"/>
      <c r="R380" s="222"/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3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/>
      </c>
      <c r="M381" s="213"/>
      <c r="N381" s="211"/>
      <c r="O381" s="225"/>
      <c r="P381" s="222"/>
      <c r="Q381" s="222"/>
      <c r="R381" s="222"/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2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/>
      </c>
      <c r="M382" s="212"/>
      <c r="N382" s="211"/>
      <c r="O382" s="225"/>
      <c r="P382" s="222"/>
      <c r="Q382" s="222"/>
      <c r="R382" s="222"/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/>
      </c>
      <c r="M383" s="213"/>
      <c r="N383" s="211"/>
      <c r="O383" s="225"/>
      <c r="P383" s="222"/>
      <c r="Q383" s="222"/>
      <c r="R383" s="222"/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/>
      </c>
      <c r="M384" s="213"/>
      <c r="N384" s="211"/>
      <c r="O384" s="225"/>
      <c r="P384" s="222"/>
      <c r="Q384" s="222"/>
      <c r="R384" s="222"/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3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/>
      </c>
      <c r="M385" s="213"/>
      <c r="N385" s="211"/>
      <c r="O385" s="225"/>
      <c r="P385" s="222"/>
      <c r="Q385" s="222"/>
      <c r="R385" s="222"/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/>
      </c>
      <c r="M386" s="213"/>
      <c r="N386" s="211"/>
      <c r="O386" s="225"/>
      <c r="P386" s="222"/>
      <c r="Q386" s="222"/>
      <c r="R386" s="222"/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2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/>
      </c>
      <c r="M387" s="212"/>
      <c r="N387" s="211"/>
      <c r="O387" s="225"/>
      <c r="P387" s="222"/>
      <c r="Q387" s="222"/>
      <c r="R387" s="222"/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/>
      </c>
      <c r="M388" s="213"/>
      <c r="N388" s="211"/>
      <c r="O388" s="225"/>
      <c r="P388" s="222"/>
      <c r="Q388" s="222"/>
      <c r="R388" s="222"/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/>
      </c>
      <c r="M389" s="213"/>
      <c r="N389" s="211"/>
      <c r="O389" s="225"/>
      <c r="P389" s="222"/>
      <c r="Q389" s="222"/>
      <c r="R389" s="222"/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/>
      </c>
      <c r="M390" s="213"/>
      <c r="N390" s="211"/>
      <c r="O390" s="225"/>
      <c r="P390" s="222"/>
      <c r="Q390" s="222"/>
      <c r="R390" s="222"/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2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/>
      </c>
      <c r="M391" s="212"/>
      <c r="N391" s="211"/>
      <c r="O391" s="225"/>
      <c r="P391" s="222"/>
      <c r="Q391" s="222"/>
      <c r="R391" s="222"/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/>
      </c>
      <c r="M392" s="213"/>
      <c r="N392" s="211"/>
      <c r="O392" s="225"/>
      <c r="P392" s="222"/>
      <c r="Q392" s="222"/>
      <c r="R392" s="222"/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/>
      </c>
      <c r="M393" s="213"/>
      <c r="N393" s="211"/>
      <c r="O393" s="225"/>
      <c r="P393" s="222"/>
      <c r="Q393" s="222"/>
      <c r="R393" s="222"/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3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/>
      </c>
      <c r="M394" s="213"/>
      <c r="N394" s="211"/>
      <c r="O394" s="225"/>
      <c r="P394" s="222"/>
      <c r="Q394" s="222"/>
      <c r="R394" s="222"/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/>
      </c>
      <c r="M395" s="213"/>
      <c r="N395" s="211"/>
      <c r="O395" s="225"/>
      <c r="P395" s="222"/>
      <c r="Q395" s="222"/>
      <c r="R395" s="222"/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2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/>
      </c>
      <c r="M396" s="212"/>
      <c r="N396" s="211"/>
      <c r="O396" s="225"/>
      <c r="P396" s="222"/>
      <c r="Q396" s="222"/>
      <c r="R396" s="222"/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/>
      </c>
      <c r="M397" s="213"/>
      <c r="N397" s="211"/>
      <c r="O397" s="225"/>
      <c r="P397" s="222"/>
      <c r="Q397" s="222"/>
      <c r="R397" s="222"/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/>
      </c>
      <c r="M398" s="213"/>
      <c r="N398" s="211"/>
      <c r="O398" s="225"/>
      <c r="P398" s="222"/>
      <c r="Q398" s="222"/>
      <c r="R398" s="222"/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/>
      </c>
      <c r="M399" s="212"/>
      <c r="N399" s="211"/>
      <c r="O399" s="225"/>
      <c r="P399" s="222"/>
      <c r="Q399" s="222"/>
      <c r="R399" s="222"/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/>
      </c>
      <c r="M400" s="213"/>
      <c r="N400" s="211"/>
      <c r="O400" s="225"/>
      <c r="P400" s="222"/>
      <c r="Q400" s="222"/>
      <c r="R400" s="222"/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/>
      </c>
      <c r="M401" s="213"/>
      <c r="N401" s="211"/>
      <c r="O401" s="225"/>
      <c r="P401" s="222"/>
      <c r="Q401" s="222"/>
      <c r="R401" s="222"/>
      <c r="S401" s="222"/>
      <c r="T401" s="222"/>
      <c r="U401" s="222"/>
    </row>
    <row r="402" spans="1:21" ht="15.7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/>
      </c>
      <c r="M402" s="213"/>
      <c r="N402" s="211"/>
      <c r="O402" s="225"/>
      <c r="P402" s="222"/>
      <c r="Q402" s="222"/>
      <c r="R402" s="222"/>
      <c r="S402" s="222"/>
      <c r="T402" s="222"/>
      <c r="U402" s="222"/>
    </row>
    <row r="403" spans="1:21" ht="15.7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/>
      </c>
      <c r="M403" s="212"/>
      <c r="N403" s="211"/>
      <c r="O403" s="225"/>
      <c r="P403" s="222"/>
      <c r="Q403" s="222"/>
      <c r="R403" s="222"/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/>
      </c>
      <c r="M404" s="213"/>
      <c r="N404" s="211"/>
      <c r="O404" s="225"/>
      <c r="P404" s="222"/>
      <c r="Q404" s="222"/>
      <c r="R404" s="222"/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/>
      </c>
      <c r="M405" s="213"/>
      <c r="N405" s="211"/>
      <c r="O405" s="225"/>
      <c r="P405" s="222"/>
      <c r="Q405" s="222"/>
      <c r="R405" s="222"/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/>
      </c>
      <c r="M406" s="213"/>
      <c r="N406" s="211"/>
      <c r="O406" s="225"/>
      <c r="P406" s="222"/>
      <c r="Q406" s="222"/>
      <c r="R406" s="222"/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/>
      </c>
      <c r="M407" s="212"/>
      <c r="N407" s="211"/>
      <c r="O407" s="225"/>
      <c r="P407" s="222"/>
      <c r="Q407" s="222"/>
      <c r="R407" s="222"/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/>
      </c>
      <c r="M408" s="213"/>
      <c r="N408" s="211"/>
      <c r="O408" s="225"/>
      <c r="P408" s="222"/>
      <c r="Q408" s="222"/>
      <c r="R408" s="222"/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/>
      </c>
      <c r="M409" s="213"/>
      <c r="N409" s="211"/>
      <c r="O409" s="225"/>
      <c r="P409" s="222"/>
      <c r="Q409" s="222"/>
      <c r="R409" s="222"/>
      <c r="S409" s="222"/>
      <c r="T409" s="222"/>
      <c r="U409" s="222"/>
    </row>
    <row r="410" spans="1:21" ht="15.7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/>
      </c>
      <c r="M410" s="213"/>
      <c r="N410" s="211"/>
      <c r="O410" s="225"/>
      <c r="P410" s="222"/>
      <c r="Q410" s="222"/>
      <c r="R410" s="222"/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/>
      </c>
      <c r="M411" s="213"/>
      <c r="N411" s="211"/>
      <c r="O411" s="225"/>
      <c r="P411" s="222"/>
      <c r="Q411" s="222"/>
      <c r="R411" s="222"/>
      <c r="S411" s="222"/>
      <c r="T411" s="222"/>
      <c r="U411" s="222"/>
    </row>
    <row r="412" spans="1:21" ht="15.75">
      <c r="A412" s="181" t="str">
        <f t="shared" si="19"/>
        <v/>
      </c>
      <c r="B412" s="212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/>
      </c>
      <c r="M412" s="212"/>
      <c r="N412" s="211"/>
      <c r="O412" s="225"/>
      <c r="P412" s="222"/>
      <c r="Q412" s="222"/>
      <c r="R412" s="222"/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/>
      </c>
      <c r="M413" s="213"/>
      <c r="N413" s="211"/>
      <c r="O413" s="225"/>
      <c r="P413" s="222"/>
      <c r="Q413" s="222"/>
      <c r="R413" s="222"/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/>
      </c>
      <c r="M414" s="213"/>
      <c r="N414" s="211"/>
      <c r="O414" s="225"/>
      <c r="P414" s="222"/>
      <c r="Q414" s="222"/>
      <c r="R414" s="222"/>
      <c r="S414" s="222"/>
      <c r="T414" s="222"/>
      <c r="U414" s="222"/>
    </row>
    <row r="415" spans="1:21" ht="15.75">
      <c r="A415" s="181" t="str">
        <f t="shared" si="19"/>
        <v/>
      </c>
      <c r="B415" s="213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/>
      </c>
      <c r="M415" s="213"/>
      <c r="N415" s="211"/>
      <c r="O415" s="225"/>
      <c r="P415" s="222"/>
      <c r="Q415" s="222"/>
      <c r="R415" s="222"/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/>
      </c>
      <c r="M416" s="213"/>
      <c r="N416" s="211"/>
      <c r="O416" s="225"/>
      <c r="P416" s="222"/>
      <c r="Q416" s="222"/>
      <c r="R416" s="222"/>
      <c r="S416" s="222"/>
      <c r="T416" s="222"/>
      <c r="U416" s="222"/>
    </row>
    <row r="417" spans="1:21" ht="15.75">
      <c r="A417" s="181" t="str">
        <f t="shared" si="19"/>
        <v/>
      </c>
      <c r="B417" s="212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/>
      </c>
      <c r="M417" s="212"/>
      <c r="N417" s="211"/>
      <c r="O417" s="225"/>
      <c r="P417" s="222"/>
      <c r="Q417" s="222"/>
      <c r="R417" s="222"/>
      <c r="S417" s="222"/>
      <c r="T417" s="222"/>
      <c r="U417" s="222"/>
    </row>
    <row r="418" spans="1:21" ht="15.75">
      <c r="A418" s="181" t="str">
        <f t="shared" si="19"/>
        <v/>
      </c>
      <c r="B418" s="212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/>
      </c>
      <c r="M418" s="212"/>
      <c r="N418" s="211"/>
      <c r="O418" s="225"/>
      <c r="P418" s="222"/>
      <c r="Q418" s="222"/>
      <c r="R418" s="222"/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/>
      </c>
      <c r="M419" s="213"/>
      <c r="N419" s="211"/>
      <c r="O419" s="225"/>
      <c r="P419" s="222"/>
      <c r="Q419" s="222"/>
      <c r="R419" s="222"/>
      <c r="S419" s="222"/>
      <c r="T419" s="222"/>
      <c r="U419" s="222"/>
    </row>
    <row r="420" spans="1:21" ht="15.75">
      <c r="A420" s="181" t="str">
        <f t="shared" si="19"/>
        <v/>
      </c>
      <c r="B420" s="213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/>
      </c>
      <c r="M420" s="213"/>
      <c r="N420" s="211"/>
      <c r="O420" s="225"/>
      <c r="P420" s="222"/>
      <c r="Q420" s="222"/>
      <c r="R420" s="222"/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/>
      </c>
      <c r="M421" s="212"/>
      <c r="N421" s="211"/>
      <c r="O421" s="225"/>
      <c r="P421" s="222"/>
      <c r="Q421" s="222"/>
      <c r="R421" s="222"/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/>
      </c>
      <c r="M422" s="213"/>
      <c r="N422" s="211"/>
      <c r="O422" s="225"/>
      <c r="P422" s="222"/>
      <c r="Q422" s="222"/>
      <c r="R422" s="222"/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/>
      </c>
      <c r="M423" s="213"/>
      <c r="N423" s="211"/>
      <c r="O423" s="225"/>
      <c r="P423" s="222"/>
      <c r="Q423" s="222"/>
      <c r="R423" s="222"/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/>
      </c>
      <c r="M424" s="213"/>
      <c r="N424" s="211"/>
      <c r="O424" s="225"/>
      <c r="P424" s="222"/>
      <c r="Q424" s="222"/>
      <c r="R424" s="222"/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/>
      </c>
      <c r="M425" s="212"/>
      <c r="N425" s="211"/>
      <c r="O425" s="225"/>
      <c r="P425" s="222"/>
      <c r="Q425" s="222"/>
      <c r="R425" s="222"/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/>
      </c>
      <c r="M426" s="213"/>
      <c r="N426" s="211"/>
      <c r="O426" s="225"/>
      <c r="P426" s="222"/>
      <c r="Q426" s="222"/>
      <c r="R426" s="222"/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/>
      </c>
      <c r="M427" s="213"/>
      <c r="N427" s="211"/>
      <c r="O427" s="225"/>
      <c r="P427" s="222"/>
      <c r="Q427" s="222"/>
      <c r="R427" s="222"/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/>
      </c>
      <c r="M428" s="213"/>
      <c r="N428" s="211"/>
      <c r="O428" s="225"/>
      <c r="P428" s="222"/>
      <c r="Q428" s="222"/>
      <c r="R428" s="222"/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/>
      </c>
      <c r="M429" s="212"/>
      <c r="N429" s="211"/>
      <c r="O429" s="225"/>
      <c r="P429" s="222"/>
      <c r="Q429" s="222"/>
      <c r="R429" s="222"/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/>
      </c>
      <c r="M430" s="213"/>
      <c r="N430" s="211"/>
      <c r="O430" s="225"/>
      <c r="P430" s="222"/>
      <c r="Q430" s="222"/>
      <c r="R430" s="222"/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/>
      </c>
      <c r="M431" s="213"/>
      <c r="N431" s="211"/>
      <c r="O431" s="225"/>
      <c r="P431" s="222"/>
      <c r="Q431" s="222"/>
      <c r="R431" s="222"/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/>
      </c>
      <c r="M432" s="213"/>
      <c r="N432" s="211"/>
      <c r="O432" s="225"/>
      <c r="P432" s="222"/>
      <c r="Q432" s="222"/>
      <c r="R432" s="222"/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/>
      </c>
      <c r="M433" s="212"/>
      <c r="N433" s="211"/>
      <c r="O433" s="225"/>
      <c r="P433" s="222"/>
      <c r="Q433" s="222"/>
      <c r="R433" s="222"/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/>
      </c>
      <c r="M434" s="213"/>
      <c r="N434" s="211"/>
      <c r="O434" s="225"/>
      <c r="P434" s="222"/>
      <c r="Q434" s="222"/>
      <c r="R434" s="222"/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/>
      </c>
      <c r="M435" s="213"/>
      <c r="N435" s="211"/>
      <c r="O435" s="225"/>
      <c r="P435" s="222"/>
      <c r="Q435" s="222"/>
      <c r="R435" s="222"/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/>
      </c>
      <c r="M436" s="213"/>
      <c r="N436" s="211"/>
      <c r="O436" s="225"/>
      <c r="P436" s="222"/>
      <c r="Q436" s="222"/>
      <c r="R436" s="222"/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/>
      </c>
      <c r="M437" s="212"/>
      <c r="N437" s="211"/>
      <c r="O437" s="225"/>
      <c r="P437" s="222"/>
      <c r="Q437" s="222"/>
      <c r="R437" s="222"/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/>
      </c>
      <c r="M438" s="213"/>
      <c r="N438" s="211"/>
      <c r="O438" s="225"/>
      <c r="P438" s="222"/>
      <c r="Q438" s="222"/>
      <c r="R438" s="222"/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/>
      </c>
      <c r="M439" s="213"/>
      <c r="N439" s="211"/>
      <c r="O439" s="225"/>
      <c r="P439" s="222"/>
      <c r="Q439" s="222"/>
      <c r="R439" s="222"/>
      <c r="S439" s="222"/>
      <c r="T439" s="222"/>
      <c r="U439" s="222"/>
    </row>
    <row r="440" spans="1:24" ht="15.75">
      <c r="A440" s="181" t="str">
        <f t="shared" si="19"/>
        <v/>
      </c>
      <c r="B440" s="212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/>
      </c>
      <c r="M440" s="212"/>
      <c r="N440" s="211"/>
      <c r="O440" s="225"/>
      <c r="P440" s="222"/>
      <c r="Q440" s="222"/>
      <c r="R440" s="222"/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INDECAEA0770422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INDECAEA0770422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44678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3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INDECAEA0770422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8">
        <f>AC7</f>
        <v>44678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9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27/abr</v>
      </c>
      <c r="E6" s="116" t="s">
        <v>0</v>
      </c>
      <c r="F6" s="116" t="s">
        <v>1</v>
      </c>
      <c r="G6" s="117" t="str">
        <f>CONCATENATE(AC5," ",TEXT(AD8,"dd/mmm"))</f>
        <v>Promedio 26/abr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0.11111111111111427</v>
      </c>
      <c r="J7" s="204">
        <f t="shared" ref="J7:J16" si="6">IF(ISERR(IF(D7="n.d.","",IF(G7="n.d.","",(D7-G7)/G7))),"",IF(D7="n.d.","",IF(G7="n.d.","",(D7-G7)/G7)))</f>
        <v>2.525252525252597E-3</v>
      </c>
      <c r="K7" s="23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44678</v>
      </c>
      <c r="AD7" s="23">
        <f>+AC7</f>
        <v>44678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37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44677</v>
      </c>
      <c r="AD8" s="23">
        <f>+AC8</f>
        <v>44677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68.285714285714292</v>
      </c>
      <c r="E9" s="83">
        <f t="shared" si="1"/>
        <v>68</v>
      </c>
      <c r="F9" s="83">
        <f t="shared" si="2"/>
        <v>69</v>
      </c>
      <c r="G9" s="83">
        <f t="shared" si="3"/>
        <v>68.400000000000006</v>
      </c>
      <c r="H9" s="202" t="str">
        <f t="shared" si="4"/>
        <v>↓</v>
      </c>
      <c r="I9" s="203">
        <f t="shared" si="5"/>
        <v>-0.11428571428571388</v>
      </c>
      <c r="J9" s="204">
        <f t="shared" si="6"/>
        <v>-1.6708437761069278E-3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37"/>
      <c r="L10" s="83">
        <f t="shared" si="18"/>
        <v>69.599999999999994</v>
      </c>
      <c r="M10" s="83">
        <f t="shared" si="7"/>
        <v>68</v>
      </c>
      <c r="N10" s="83">
        <f t="shared" si="8"/>
        <v>70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65.714285714285708</v>
      </c>
      <c r="E11" s="83">
        <f t="shared" si="1"/>
        <v>65</v>
      </c>
      <c r="F11" s="83">
        <f t="shared" si="2"/>
        <v>66</v>
      </c>
      <c r="G11" s="83">
        <f t="shared" si="3"/>
        <v>65.8</v>
      </c>
      <c r="H11" s="202" t="str">
        <f t="shared" si="4"/>
        <v>↓</v>
      </c>
      <c r="I11" s="203">
        <f t="shared" si="5"/>
        <v>-8.5714285714288962E-2</v>
      </c>
      <c r="J11" s="204">
        <f t="shared" si="6"/>
        <v>-1.3026487190621423E-3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63.25</v>
      </c>
      <c r="E12" s="83">
        <f t="shared" si="1"/>
        <v>60</v>
      </c>
      <c r="F12" s="83">
        <f t="shared" si="2"/>
        <v>65</v>
      </c>
      <c r="G12" s="83">
        <f t="shared" si="3"/>
        <v>62.142857142857146</v>
      </c>
      <c r="H12" s="202" t="str">
        <f t="shared" si="4"/>
        <v>↑</v>
      </c>
      <c r="I12" s="203">
        <f t="shared" si="5"/>
        <v>1.1071428571428541</v>
      </c>
      <c r="J12" s="204">
        <f t="shared" si="6"/>
        <v>1.781609195402294E-2</v>
      </c>
      <c r="K12" s="237"/>
      <c r="L12" s="83">
        <f t="shared" si="18"/>
        <v>63</v>
      </c>
      <c r="M12" s="83">
        <f t="shared" si="7"/>
        <v>60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>
        <f t="shared" si="18"/>
        <v>100</v>
      </c>
      <c r="M13" s="83">
        <f t="shared" si="7"/>
        <v>100</v>
      </c>
      <c r="N13" s="83">
        <f t="shared" si="8"/>
        <v>100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>
        <f t="shared" si="18"/>
        <v>55.555555555555557</v>
      </c>
      <c r="M14" s="83">
        <f t="shared" si="7"/>
        <v>50</v>
      </c>
      <c r="N14" s="83">
        <f t="shared" si="8"/>
        <v>60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25.766666666666666</v>
      </c>
      <c r="E15" s="83">
        <f t="shared" si="1"/>
        <v>25</v>
      </c>
      <c r="F15" s="83">
        <f t="shared" si="2"/>
        <v>26</v>
      </c>
      <c r="G15" s="83">
        <f t="shared" si="3"/>
        <v>25.84375</v>
      </c>
      <c r="H15" s="202" t="str">
        <f t="shared" si="4"/>
        <v>↓</v>
      </c>
      <c r="I15" s="203">
        <f t="shared" si="5"/>
        <v>-7.7083333333334281E-2</v>
      </c>
      <c r="J15" s="204">
        <f t="shared" si="6"/>
        <v>-2.9826682789198269E-3</v>
      </c>
      <c r="K15" s="85"/>
      <c r="L15" s="83">
        <f t="shared" si="18"/>
        <v>25.222222222222221</v>
      </c>
      <c r="M15" s="83">
        <f t="shared" si="7"/>
        <v>24</v>
      </c>
      <c r="N15" s="83">
        <f t="shared" si="8"/>
        <v>26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29.318181818181817</v>
      </c>
      <c r="E16" s="83">
        <f t="shared" si="1"/>
        <v>28</v>
      </c>
      <c r="F16" s="83">
        <f t="shared" si="2"/>
        <v>30</v>
      </c>
      <c r="G16" s="83">
        <f t="shared" si="3"/>
        <v>29.666666666666668</v>
      </c>
      <c r="H16" s="202" t="str">
        <f t="shared" si="4"/>
        <v>↓</v>
      </c>
      <c r="I16" s="203">
        <f t="shared" si="5"/>
        <v>-0.34848484848485128</v>
      </c>
      <c r="J16" s="204">
        <f t="shared" si="6"/>
        <v>-1.1746680286006223E-2</v>
      </c>
      <c r="K16" s="85"/>
      <c r="L16" s="83">
        <f t="shared" si="18"/>
        <v>27.625</v>
      </c>
      <c r="M16" s="83">
        <f t="shared" si="7"/>
        <v>27</v>
      </c>
      <c r="N16" s="83">
        <f t="shared" si="8"/>
        <v>28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INDECAEA0770422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44678</v>
      </c>
      <c r="B24" s="238">
        <f>AC7</f>
        <v>44678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260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9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27/abr</v>
      </c>
      <c r="E27" s="116" t="s">
        <v>0</v>
      </c>
      <c r="F27" s="116" t="s">
        <v>1</v>
      </c>
      <c r="G27" s="117" t="str">
        <f>CONCATENATE(AC26," ",TEXT(AD29,"dd/mmm"))</f>
        <v>Promedio 26/abr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0.50454545454545452</v>
      </c>
      <c r="H28" s="148" t="str">
        <f t="shared" ref="H28:H37" si="23">IF(D28="n.d.","",IF(G28="n.d.","",IF(D28=G28,"=",IF(D28&gt;G28,"↑","↓"))))</f>
        <v>↓</v>
      </c>
      <c r="I28" s="148">
        <f t="shared" ref="I28:I37" si="24">IF(ISERR(IF(D28="n.d.","",IF(G28="n.d.","",(D28-G28)))),"",IF(D28="n.d.","",IF(G28="n.d.","",(D28-G28))))</f>
        <v>-4.5454545454545192E-3</v>
      </c>
      <c r="J28" s="204">
        <f t="shared" ref="J28:J37" si="25">IF(ISERR(IF(D28="n.d.","",IF(G28="n.d.","",(D28-G28)/G28))),"",IF(D28="n.d.","",IF(G28="n.d.","",(D28-G28)/G28)))</f>
        <v>-9.0090090090089569E-3</v>
      </c>
      <c r="K28" s="237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44678</v>
      </c>
      <c r="AD28" s="23">
        <f>+AC28</f>
        <v>44678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37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44677</v>
      </c>
      <c r="AD29" s="23">
        <f>+AC29</f>
        <v>44677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0.79285714285714282</v>
      </c>
      <c r="E30" s="148">
        <f t="shared" si="20"/>
        <v>0.75</v>
      </c>
      <c r="F30" s="148">
        <f t="shared" si="21"/>
        <v>0.85</v>
      </c>
      <c r="G30" s="148">
        <f t="shared" si="22"/>
        <v>0.82999999999999985</v>
      </c>
      <c r="H30" s="148" t="str">
        <f t="shared" si="23"/>
        <v>↓</v>
      </c>
      <c r="I30" s="148">
        <f t="shared" si="24"/>
        <v>-3.7142857142857033E-2</v>
      </c>
      <c r="J30" s="204">
        <f t="shared" si="25"/>
        <v>-4.4750430292598842E-2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</v>
      </c>
      <c r="E31" s="148">
        <f t="shared" si="20"/>
        <v>0.85</v>
      </c>
      <c r="F31" s="148">
        <f t="shared" si="21"/>
        <v>0.85</v>
      </c>
      <c r="G31" s="148">
        <f t="shared" si="22"/>
        <v>0.83571428571428563</v>
      </c>
      <c r="H31" s="148" t="str">
        <f t="shared" si="23"/>
        <v>↑</v>
      </c>
      <c r="I31" s="148">
        <f t="shared" si="24"/>
        <v>1.4285714285714346E-2</v>
      </c>
      <c r="J31" s="204">
        <f t="shared" si="25"/>
        <v>1.7094017094017169E-2</v>
      </c>
      <c r="K31" s="237"/>
      <c r="L31" s="148">
        <f t="shared" si="37"/>
        <v>0.85</v>
      </c>
      <c r="M31" s="148">
        <f t="shared" si="26"/>
        <v>0.85</v>
      </c>
      <c r="N31" s="148">
        <f t="shared" si="27"/>
        <v>0.85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0.70000000000000007</v>
      </c>
      <c r="E32" s="148">
        <f t="shared" si="20"/>
        <v>0.7</v>
      </c>
      <c r="F32" s="148">
        <f t="shared" si="21"/>
        <v>0.7</v>
      </c>
      <c r="G32" s="148">
        <f t="shared" si="22"/>
        <v>0.7</v>
      </c>
      <c r="H32" s="148" t="str">
        <f t="shared" si="23"/>
        <v>=</v>
      </c>
      <c r="I32" s="148">
        <f t="shared" si="24"/>
        <v>1.1102230246251565E-16</v>
      </c>
      <c r="J32" s="204">
        <f t="shared" si="25"/>
        <v>1.5860328923216522E-16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</v>
      </c>
      <c r="E33" s="148">
        <f t="shared" si="20"/>
        <v>0.7</v>
      </c>
      <c r="F33" s="148">
        <f t="shared" si="21"/>
        <v>0.7</v>
      </c>
      <c r="G33" s="148">
        <f t="shared" si="22"/>
        <v>0.70000000000000007</v>
      </c>
      <c r="H33" s="148" t="str">
        <f t="shared" si="23"/>
        <v>=</v>
      </c>
      <c r="I33" s="148">
        <f t="shared" si="24"/>
        <v>-1.1102230246251565E-16</v>
      </c>
      <c r="J33" s="204">
        <f t="shared" si="25"/>
        <v>-1.586032892321652E-16</v>
      </c>
      <c r="K33" s="237"/>
      <c r="L33" s="148">
        <f t="shared" si="37"/>
        <v>0.76111111111111107</v>
      </c>
      <c r="M33" s="148">
        <f t="shared" si="26"/>
        <v>0.7</v>
      </c>
      <c r="N33" s="148">
        <f t="shared" si="27"/>
        <v>0.8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37"/>
      <c r="L34" s="148">
        <f t="shared" si="37"/>
        <v>1.5333333333333332</v>
      </c>
      <c r="M34" s="148">
        <f t="shared" si="26"/>
        <v>1.5</v>
      </c>
      <c r="N34" s="148">
        <f t="shared" si="27"/>
        <v>1.6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37"/>
      <c r="L35" s="148">
        <f t="shared" si="37"/>
        <v>0.66111111111111109</v>
      </c>
      <c r="M35" s="148">
        <f t="shared" si="26"/>
        <v>0.65</v>
      </c>
      <c r="N35" s="148">
        <f t="shared" si="27"/>
        <v>0.75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4">
        <f t="shared" si="25"/>
        <v>0</v>
      </c>
      <c r="K36" s="85"/>
      <c r="L36" s="148">
        <f t="shared" si="37"/>
        <v>0.3</v>
      </c>
      <c r="M36" s="148">
        <f t="shared" si="26"/>
        <v>0.3</v>
      </c>
      <c r="N36" s="148">
        <f t="shared" si="27"/>
        <v>0.3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4">
        <f t="shared" si="25"/>
        <v>0</v>
      </c>
      <c r="K37" s="85"/>
      <c r="L37" s="148">
        <f t="shared" si="37"/>
        <v>0.35000000000000003</v>
      </c>
      <c r="M37" s="148">
        <f t="shared" si="26"/>
        <v>0.35</v>
      </c>
      <c r="N37" s="148">
        <f t="shared" si="27"/>
        <v>0.35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Ahuachapan,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V33" sqref="V3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INDECAEA0770422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44678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3"/>
      <c r="S5" s="112"/>
      <c r="T5" s="241" t="s">
        <v>182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27/abr</v>
      </c>
      <c r="E6" s="116" t="s">
        <v>0</v>
      </c>
      <c r="F6" s="116" t="s">
        <v>1</v>
      </c>
      <c r="G6" s="117" t="str">
        <f>CONCATENATE(Y5," ",TEXT(Z8,"dd/mmm"))</f>
        <v>Promedio 26/abr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0.11111111111111427</v>
      </c>
      <c r="J7" s="204">
        <f t="shared" ref="J7:J16" si="6">IF(ISERR(IF(D7="n.d.","",IF(G7="n.d.","",(D7-G7)/G7))),"",IF(D7="n.d.","",IF(G7="n.d.","",(D7-G7)/G7)))</f>
        <v>2.525252525252597E-3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44678</v>
      </c>
      <c r="Z7" s="23">
        <f>+Y7</f>
        <v>44678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37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44</v>
      </c>
      <c r="U8" s="83">
        <f t="shared" si="14"/>
        <v>44</v>
      </c>
      <c r="V8" s="83">
        <f t="shared" si="15"/>
        <v>44</v>
      </c>
      <c r="X8" s="6" t="s">
        <v>178</v>
      </c>
      <c r="Y8" s="23">
        <f>+VLOOKUP(9999,sansalvador,3,FALSE)</f>
        <v>44677</v>
      </c>
      <c r="Z8" s="23">
        <f>+Y8</f>
        <v>44677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68.285714285714292</v>
      </c>
      <c r="E9" s="83">
        <f t="shared" si="1"/>
        <v>68</v>
      </c>
      <c r="F9" s="83">
        <f t="shared" si="2"/>
        <v>69</v>
      </c>
      <c r="G9" s="83">
        <f t="shared" si="3"/>
        <v>68.400000000000006</v>
      </c>
      <c r="H9" s="202" t="str">
        <f t="shared" si="4"/>
        <v>↓</v>
      </c>
      <c r="I9" s="203">
        <f t="shared" si="5"/>
        <v>-0.11428571428571388</v>
      </c>
      <c r="J9" s="204">
        <f t="shared" si="6"/>
        <v>-1.6708437761069278E-3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75</v>
      </c>
      <c r="Q9" s="83">
        <f t="shared" si="11"/>
        <v>75</v>
      </c>
      <c r="R9" s="83">
        <f t="shared" si="12"/>
        <v>75</v>
      </c>
      <c r="S9" s="84"/>
      <c r="T9" s="83">
        <f t="shared" si="13"/>
        <v>70</v>
      </c>
      <c r="U9" s="83">
        <f t="shared" si="14"/>
        <v>67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72</v>
      </c>
      <c r="G10" s="83">
        <f t="shared" si="3"/>
        <v>70</v>
      </c>
      <c r="H10" s="202" t="str">
        <f t="shared" si="4"/>
        <v>=</v>
      </c>
      <c r="I10" s="203">
        <f t="shared" si="5"/>
        <v>0</v>
      </c>
      <c r="J10" s="204">
        <f t="shared" si="6"/>
        <v>0</v>
      </c>
      <c r="K10" s="237"/>
      <c r="L10" s="83">
        <f t="shared" si="7"/>
        <v>69.599999999999994</v>
      </c>
      <c r="M10" s="83">
        <f t="shared" si="8"/>
        <v>68</v>
      </c>
      <c r="N10" s="83">
        <f t="shared" si="9"/>
        <v>70</v>
      </c>
      <c r="O10" s="84"/>
      <c r="P10" s="83">
        <f t="shared" si="10"/>
        <v>81.333333333333329</v>
      </c>
      <c r="Q10" s="83">
        <f t="shared" si="11"/>
        <v>80</v>
      </c>
      <c r="R10" s="83">
        <f t="shared" si="12"/>
        <v>84</v>
      </c>
      <c r="S10" s="84"/>
      <c r="T10" s="83">
        <f t="shared" si="13"/>
        <v>67.5</v>
      </c>
      <c r="U10" s="83">
        <f t="shared" si="14"/>
        <v>67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65.714285714285708</v>
      </c>
      <c r="E11" s="83">
        <f t="shared" si="1"/>
        <v>65</v>
      </c>
      <c r="F11" s="83">
        <f t="shared" si="2"/>
        <v>66</v>
      </c>
      <c r="G11" s="83">
        <f t="shared" si="3"/>
        <v>65.8</v>
      </c>
      <c r="H11" s="202" t="str">
        <f t="shared" si="4"/>
        <v>↓</v>
      </c>
      <c r="I11" s="203">
        <f t="shared" si="5"/>
        <v>-8.5714285714288962E-2</v>
      </c>
      <c r="J11" s="204">
        <f t="shared" si="6"/>
        <v>-1.3026487190621423E-3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63.25</v>
      </c>
      <c r="E12" s="83">
        <f t="shared" si="1"/>
        <v>60</v>
      </c>
      <c r="F12" s="83">
        <f t="shared" si="2"/>
        <v>65</v>
      </c>
      <c r="G12" s="83">
        <f t="shared" si="3"/>
        <v>62.142857142857146</v>
      </c>
      <c r="H12" s="202" t="str">
        <f t="shared" si="4"/>
        <v>↑</v>
      </c>
      <c r="I12" s="203">
        <f t="shared" si="5"/>
        <v>1.1071428571428541</v>
      </c>
      <c r="J12" s="204">
        <f t="shared" si="6"/>
        <v>1.781609195402294E-2</v>
      </c>
      <c r="K12" s="237"/>
      <c r="L12" s="83">
        <f t="shared" si="7"/>
        <v>63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74.166666666666671</v>
      </c>
      <c r="Q12" s="83">
        <f t="shared" si="11"/>
        <v>70</v>
      </c>
      <c r="R12" s="83">
        <f t="shared" si="12"/>
        <v>78</v>
      </c>
      <c r="S12" s="84"/>
      <c r="T12" s="83">
        <f t="shared" si="13"/>
        <v>65</v>
      </c>
      <c r="U12" s="83">
        <f t="shared" si="14"/>
        <v>65</v>
      </c>
      <c r="V12" s="83">
        <f t="shared" si="15"/>
        <v>65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37"/>
      <c r="L13" s="83">
        <f t="shared" si="7"/>
        <v>100</v>
      </c>
      <c r="M13" s="83">
        <f t="shared" si="8"/>
        <v>100</v>
      </c>
      <c r="N13" s="83">
        <f t="shared" si="9"/>
        <v>100</v>
      </c>
      <c r="O13" s="84"/>
      <c r="P13" s="83">
        <f t="shared" si="10"/>
        <v>155</v>
      </c>
      <c r="Q13" s="83">
        <f t="shared" si="11"/>
        <v>150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37"/>
      <c r="L14" s="83">
        <f t="shared" si="7"/>
        <v>55.555555555555557</v>
      </c>
      <c r="M14" s="83">
        <f t="shared" si="8"/>
        <v>50</v>
      </c>
      <c r="N14" s="83">
        <f t="shared" si="9"/>
        <v>60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25.766666666666666</v>
      </c>
      <c r="E15" s="83">
        <f t="shared" si="1"/>
        <v>25</v>
      </c>
      <c r="F15" s="83">
        <f t="shared" si="2"/>
        <v>26</v>
      </c>
      <c r="G15" s="83">
        <f t="shared" si="3"/>
        <v>25.84375</v>
      </c>
      <c r="H15" s="202" t="str">
        <f t="shared" ref="H15:H16" si="16">IF(D15="n.d.","",IF(G15="n.d.","",IF(D15=G15,"=",IF(D15&gt;G15,"↑","↓"))))</f>
        <v>↓</v>
      </c>
      <c r="I15" s="203">
        <f t="shared" si="5"/>
        <v>-7.7083333333334281E-2</v>
      </c>
      <c r="J15" s="204">
        <f t="shared" si="6"/>
        <v>-2.9826682789198269E-3</v>
      </c>
      <c r="K15" s="85"/>
      <c r="L15" s="83">
        <f t="shared" si="7"/>
        <v>25.222222222222221</v>
      </c>
      <c r="M15" s="83">
        <f t="shared" si="8"/>
        <v>24</v>
      </c>
      <c r="N15" s="83">
        <f t="shared" si="9"/>
        <v>26</v>
      </c>
      <c r="O15" s="84"/>
      <c r="P15" s="83">
        <f t="shared" si="10"/>
        <v>28.833333333333332</v>
      </c>
      <c r="Q15" s="83">
        <f t="shared" si="11"/>
        <v>28</v>
      </c>
      <c r="R15" s="83">
        <f t="shared" si="12"/>
        <v>30</v>
      </c>
      <c r="S15" s="84"/>
      <c r="T15" s="83">
        <f t="shared" si="13"/>
        <v>27.611111111111111</v>
      </c>
      <c r="U15" s="83">
        <f t="shared" si="14"/>
        <v>27</v>
      </c>
      <c r="V15" s="83">
        <f t="shared" si="15"/>
        <v>28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29.318181818181817</v>
      </c>
      <c r="E16" s="83">
        <f t="shared" si="1"/>
        <v>28</v>
      </c>
      <c r="F16" s="83">
        <f t="shared" si="2"/>
        <v>30</v>
      </c>
      <c r="G16" s="83">
        <f t="shared" si="3"/>
        <v>29.666666666666668</v>
      </c>
      <c r="H16" s="202" t="str">
        <f t="shared" si="16"/>
        <v>↓</v>
      </c>
      <c r="I16" s="203">
        <f t="shared" si="5"/>
        <v>-0.34848484848485128</v>
      </c>
      <c r="J16" s="204">
        <f t="shared" si="6"/>
        <v>-1.1746680286006223E-2</v>
      </c>
      <c r="K16" s="85"/>
      <c r="L16" s="83">
        <f t="shared" si="7"/>
        <v>27.625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31.333333333333332</v>
      </c>
      <c r="Q16" s="83">
        <f t="shared" si="11"/>
        <v>30</v>
      </c>
      <c r="R16" s="83">
        <f t="shared" si="12"/>
        <v>32</v>
      </c>
      <c r="S16" s="84"/>
      <c r="T16" s="83">
        <f t="shared" si="13"/>
        <v>30.444444444444443</v>
      </c>
      <c r="U16" s="83">
        <f t="shared" si="14"/>
        <v>30</v>
      </c>
      <c r="V16" s="83">
        <f t="shared" si="15"/>
        <v>31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INDECAEA0770422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44678</v>
      </c>
      <c r="B24" s="238">
        <f>Y7</f>
        <v>44678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260</v>
      </c>
      <c r="M26" s="241"/>
      <c r="N26" s="242"/>
      <c r="O26" s="112"/>
      <c r="P26" s="241" t="s">
        <v>180</v>
      </c>
      <c r="Q26" s="241"/>
      <c r="R26" s="242"/>
      <c r="S26" s="112"/>
      <c r="T26" s="241" t="s">
        <v>182</v>
      </c>
      <c r="U26" s="241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27/abr</v>
      </c>
      <c r="E27" s="116" t="s">
        <v>0</v>
      </c>
      <c r="F27" s="116" t="s">
        <v>1</v>
      </c>
      <c r="G27" s="117" t="str">
        <f>CONCATENATE(Y26," ",TEXT(Z29,"dd/mmm"))</f>
        <v>Promedio 26/abr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0.50454545454545452</v>
      </c>
      <c r="H28" s="148" t="str">
        <f t="shared" ref="H28:H37" si="21">IF(D28="n.d.","",IF(G28="n.d.","",IF(D28=G28,"=",IF(D28&gt;G28,"↑","↓"))))</f>
        <v>↓</v>
      </c>
      <c r="I28" s="148">
        <f t="shared" ref="I28:I37" si="22">IF(ISERR(IF(D28="n.d.","",IF(G28="n.d.","",(D28-G28)))),"",IF(D28="n.d.","",IF(G28="n.d.","",(D28-G28))))</f>
        <v>-4.5454545454545192E-3</v>
      </c>
      <c r="J28" s="204">
        <f t="shared" ref="J28:J37" si="23">IF(ISERR(IF(D28="n.d.","",IF(G28="n.d.","",(D28-G28)/G28))),"",IF(D28="n.d.","",IF(G28="n.d.","",(D28-G28)/G28)))</f>
        <v>-9.0090090090089569E-3</v>
      </c>
      <c r="K28" s="237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0.5357142857142857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44678</v>
      </c>
      <c r="Z28" s="23">
        <f>+Y28</f>
        <v>44678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>
        <f t="shared" si="29"/>
        <v>0.5</v>
      </c>
      <c r="U29" s="148">
        <f t="shared" si="30"/>
        <v>0.5</v>
      </c>
      <c r="V29" s="148">
        <f t="shared" si="31"/>
        <v>0.5</v>
      </c>
      <c r="W29" s="17"/>
      <c r="X29" s="6" t="s">
        <v>178</v>
      </c>
      <c r="Y29" s="23">
        <f>+VLOOKUP(9999,sansalvador,3,FALSE)</f>
        <v>44677</v>
      </c>
      <c r="Z29" s="23">
        <f>+Y29</f>
        <v>44677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0.79285714285714282</v>
      </c>
      <c r="E30" s="148">
        <f t="shared" si="18"/>
        <v>0.75</v>
      </c>
      <c r="F30" s="148">
        <f t="shared" si="19"/>
        <v>0.85</v>
      </c>
      <c r="G30" s="148">
        <f t="shared" si="20"/>
        <v>0.82999999999999985</v>
      </c>
      <c r="H30" s="148" t="str">
        <f t="shared" si="21"/>
        <v>↓</v>
      </c>
      <c r="I30" s="148">
        <f t="shared" si="22"/>
        <v>-3.7142857142857033E-2</v>
      </c>
      <c r="J30" s="204">
        <f t="shared" si="23"/>
        <v>-4.4750430292598842E-2</v>
      </c>
      <c r="K30" s="237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>
        <f t="shared" si="26"/>
        <v>0.9</v>
      </c>
      <c r="Q30" s="148">
        <f t="shared" si="27"/>
        <v>0.9</v>
      </c>
      <c r="R30" s="148">
        <f t="shared" si="28"/>
        <v>0.9</v>
      </c>
      <c r="S30" s="186"/>
      <c r="T30" s="148">
        <f t="shared" si="29"/>
        <v>0.80000000000000016</v>
      </c>
      <c r="U30" s="148">
        <f t="shared" si="30"/>
        <v>0.75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</v>
      </c>
      <c r="E31" s="148">
        <f t="shared" si="18"/>
        <v>0.85</v>
      </c>
      <c r="F31" s="148">
        <f t="shared" si="19"/>
        <v>0.85</v>
      </c>
      <c r="G31" s="148">
        <f t="shared" si="20"/>
        <v>0.83571428571428563</v>
      </c>
      <c r="H31" s="148" t="str">
        <f t="shared" si="21"/>
        <v>↑</v>
      </c>
      <c r="I31" s="148">
        <f t="shared" si="22"/>
        <v>1.4285714285714346E-2</v>
      </c>
      <c r="J31" s="204">
        <f t="shared" si="23"/>
        <v>1.7094017094017169E-2</v>
      </c>
      <c r="K31" s="237"/>
      <c r="L31" s="148">
        <f t="shared" si="32"/>
        <v>0.85</v>
      </c>
      <c r="M31" s="148">
        <f t="shared" si="24"/>
        <v>0.85</v>
      </c>
      <c r="N31" s="148">
        <f t="shared" si="25"/>
        <v>0.85</v>
      </c>
      <c r="O31" s="186"/>
      <c r="P31" s="148">
        <f t="shared" si="26"/>
        <v>1</v>
      </c>
      <c r="Q31" s="148">
        <f t="shared" si="27"/>
        <v>1</v>
      </c>
      <c r="R31" s="148">
        <f t="shared" si="28"/>
        <v>1</v>
      </c>
      <c r="S31" s="186"/>
      <c r="T31" s="148">
        <f t="shared" si="29"/>
        <v>0.84000000000000008</v>
      </c>
      <c r="U31" s="148">
        <f t="shared" si="30"/>
        <v>0.75</v>
      </c>
      <c r="V31" s="148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0.70000000000000007</v>
      </c>
      <c r="E32" s="148">
        <f t="shared" si="18"/>
        <v>0.7</v>
      </c>
      <c r="F32" s="148">
        <f t="shared" si="19"/>
        <v>0.7</v>
      </c>
      <c r="G32" s="148">
        <f t="shared" si="20"/>
        <v>0.7</v>
      </c>
      <c r="H32" s="148" t="str">
        <f t="shared" si="21"/>
        <v>=</v>
      </c>
      <c r="I32" s="148">
        <f t="shared" si="22"/>
        <v>1.1102230246251565E-16</v>
      </c>
      <c r="J32" s="204">
        <f t="shared" si="23"/>
        <v>1.5860328923216522E-16</v>
      </c>
      <c r="K32" s="237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</v>
      </c>
      <c r="E33" s="148">
        <f t="shared" si="18"/>
        <v>0.7</v>
      </c>
      <c r="F33" s="148">
        <f t="shared" si="19"/>
        <v>0.7</v>
      </c>
      <c r="G33" s="148">
        <f t="shared" si="20"/>
        <v>0.70000000000000007</v>
      </c>
      <c r="H33" s="148" t="str">
        <f t="shared" si="21"/>
        <v>=</v>
      </c>
      <c r="I33" s="148">
        <f t="shared" si="22"/>
        <v>-1.1102230246251565E-16</v>
      </c>
      <c r="J33" s="204">
        <f t="shared" si="23"/>
        <v>-1.586032892321652E-16</v>
      </c>
      <c r="K33" s="237"/>
      <c r="L33" s="148">
        <f t="shared" si="32"/>
        <v>0.76111111111111107</v>
      </c>
      <c r="M33" s="148">
        <f t="shared" si="24"/>
        <v>0.7</v>
      </c>
      <c r="N33" s="148">
        <f t="shared" si="25"/>
        <v>0.8</v>
      </c>
      <c r="O33" s="186"/>
      <c r="P33" s="148">
        <f t="shared" si="26"/>
        <v>0.9</v>
      </c>
      <c r="Q33" s="148">
        <f t="shared" si="27"/>
        <v>0.9</v>
      </c>
      <c r="R33" s="148">
        <f t="shared" si="28"/>
        <v>0.9</v>
      </c>
      <c r="S33" s="186"/>
      <c r="T33" s="148">
        <f t="shared" si="29"/>
        <v>0.82499999999999996</v>
      </c>
      <c r="U33" s="148">
        <f t="shared" si="30"/>
        <v>0.75</v>
      </c>
      <c r="V33" s="148">
        <f t="shared" si="31"/>
        <v>0.9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37"/>
      <c r="L34" s="148">
        <f t="shared" si="32"/>
        <v>1.5333333333333332</v>
      </c>
      <c r="M34" s="148">
        <f t="shared" si="24"/>
        <v>1.5</v>
      </c>
      <c r="N34" s="148">
        <f t="shared" si="25"/>
        <v>1.6</v>
      </c>
      <c r="O34" s="186"/>
      <c r="P34" s="148">
        <f t="shared" si="26"/>
        <v>1.875</v>
      </c>
      <c r="Q34" s="148">
        <f t="shared" si="27"/>
        <v>1.75</v>
      </c>
      <c r="R34" s="148">
        <f t="shared" si="28"/>
        <v>2</v>
      </c>
      <c r="S34" s="186"/>
      <c r="T34" s="148">
        <f t="shared" si="29"/>
        <v>1.75</v>
      </c>
      <c r="U34" s="148">
        <f t="shared" si="30"/>
        <v>1.75</v>
      </c>
      <c r="V34" s="148">
        <f t="shared" si="31"/>
        <v>1.75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37"/>
      <c r="L35" s="148">
        <f t="shared" si="32"/>
        <v>0.66111111111111109</v>
      </c>
      <c r="M35" s="148">
        <f t="shared" si="24"/>
        <v>0.65</v>
      </c>
      <c r="N35" s="148">
        <f t="shared" si="25"/>
        <v>0.75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>
        <f t="shared" si="29"/>
        <v>0.78333333333333333</v>
      </c>
      <c r="U35" s="148">
        <f t="shared" si="30"/>
        <v>0.75</v>
      </c>
      <c r="V35" s="148">
        <f t="shared" si="31"/>
        <v>0.85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4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6"/>
      <c r="T36" s="148">
        <f t="shared" si="29"/>
        <v>0.34090909090909094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4">
        <f t="shared" si="23"/>
        <v>0</v>
      </c>
      <c r="K37" s="85"/>
      <c r="L37" s="148">
        <f t="shared" si="32"/>
        <v>0.35000000000000003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2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INDECAEA0770422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44678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2"/>
      <c r="S5" s="112"/>
      <c r="T5" s="241" t="s">
        <v>182</v>
      </c>
      <c r="U5" s="241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27/abr</v>
      </c>
      <c r="E6" s="116" t="s">
        <v>0</v>
      </c>
      <c r="F6" s="116" t="s">
        <v>1</v>
      </c>
      <c r="G6" s="117" t="str">
        <f>CONCATENATE(Y5," ",TEXT(Z8,"dd/mmm"))</f>
        <v>Promedio 26/abr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5" t="str">
        <f t="shared" ref="H7:H13" si="4">IF(D7="n.d.","",IF(G7="n.d.","",IF(D7=G7,"=",IF(D7&gt;G7,"↑","↓"))))</f>
        <v>=</v>
      </c>
      <c r="I7" s="206">
        <f t="shared" ref="I7:I13" si="5">IF(D7="n.d.","",IF(G7="n.d.","",(D7-G7)))</f>
        <v>0</v>
      </c>
      <c r="J7" s="207">
        <f t="shared" ref="J7:J13" si="6">IF(D7="n.d.","",IF(G7="n.d.","",(D7-G7)/G7))</f>
        <v>0</v>
      </c>
      <c r="K7" s="244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44678</v>
      </c>
      <c r="Z7" s="23">
        <f>+Y7</f>
        <v>44678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178</v>
      </c>
      <c r="Y8" s="23">
        <f>+VLOOKUP(9999,sansalvador,3,FALSE)</f>
        <v>44677</v>
      </c>
      <c r="Z8" s="23">
        <f>+Y8</f>
        <v>44677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5" t="str">
        <f t="shared" si="4"/>
        <v>=</v>
      </c>
      <c r="I9" s="206">
        <f t="shared" si="5"/>
        <v>0</v>
      </c>
      <c r="J9" s="207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12.75</v>
      </c>
      <c r="E10" s="128">
        <f t="shared" si="1"/>
        <v>12</v>
      </c>
      <c r="F10" s="128">
        <f t="shared" si="2"/>
        <v>13</v>
      </c>
      <c r="G10" s="128">
        <f t="shared" si="3"/>
        <v>12.875</v>
      </c>
      <c r="H10" s="205" t="str">
        <f t="shared" si="4"/>
        <v>↓</v>
      </c>
      <c r="I10" s="206">
        <f t="shared" si="5"/>
        <v>-0.125</v>
      </c>
      <c r="J10" s="207">
        <f t="shared" si="6"/>
        <v>-9.7087378640776691E-3</v>
      </c>
      <c r="K10" s="24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8.1666666666666661</v>
      </c>
      <c r="E13" s="128">
        <f t="shared" si="1"/>
        <v>8</v>
      </c>
      <c r="F13" s="128">
        <f t="shared" si="2"/>
        <v>9</v>
      </c>
      <c r="G13" s="128">
        <f t="shared" si="3"/>
        <v>8.1666666666666661</v>
      </c>
      <c r="H13" s="205" t="str">
        <f t="shared" si="4"/>
        <v>=</v>
      </c>
      <c r="I13" s="206">
        <f t="shared" si="5"/>
        <v>0</v>
      </c>
      <c r="J13" s="207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9.6666666666666661</v>
      </c>
      <c r="E14" s="128">
        <f t="shared" si="1"/>
        <v>9</v>
      </c>
      <c r="F14" s="128">
        <f t="shared" si="2"/>
        <v>10</v>
      </c>
      <c r="G14" s="128">
        <f t="shared" si="3"/>
        <v>10</v>
      </c>
      <c r="H14" s="205" t="str">
        <f>IF(D14="n.d.","",IF(G14="n.d.","",IF(D14=G14,"=",IF(D14&gt;G14,"↑","↓"))))</f>
        <v>↓</v>
      </c>
      <c r="I14" s="206">
        <f>IF(D14="n.d.","",IF(G14="n.d.","",(D14-G14)))</f>
        <v>-0.33333333333333393</v>
      </c>
      <c r="J14" s="207">
        <f>IF(D14="n.d.","",IF(G14="n.d.","",(D14-G14)/G14))</f>
        <v>-3.3333333333333395E-2</v>
      </c>
      <c r="K14" s="24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7.666666666666667</v>
      </c>
      <c r="E15" s="128">
        <f t="shared" si="1"/>
        <v>7</v>
      </c>
      <c r="F15" s="128">
        <f t="shared" si="2"/>
        <v>8</v>
      </c>
      <c r="G15" s="128">
        <f t="shared" si="3"/>
        <v>8</v>
      </c>
      <c r="H15" s="205" t="str">
        <f t="shared" ref="H15:H55" si="16">IF(D15="n.d.","",IF(G15="n.d.","",IF(D15=G15,"=",IF(D15&gt;G15,"↑","↓"))))</f>
        <v>↓</v>
      </c>
      <c r="I15" s="206">
        <f t="shared" ref="I15:I55" si="17">IF(D15="n.d.","",IF(G15="n.d.","",(D15-G15)))</f>
        <v>-0.33333333333333304</v>
      </c>
      <c r="J15" s="207">
        <f t="shared" ref="J15:J55" si="18">IF(D15="n.d.","",IF(G15="n.d.","",(D15-G15)/G15))</f>
        <v>-4.166666666666663E-2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20.25</v>
      </c>
      <c r="E17" s="128">
        <f t="shared" si="1"/>
        <v>20</v>
      </c>
      <c r="F17" s="128">
        <f t="shared" si="2"/>
        <v>21</v>
      </c>
      <c r="G17" s="128">
        <f t="shared" si="3"/>
        <v>20.25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20.625</v>
      </c>
      <c r="E18" s="128">
        <f t="shared" si="1"/>
        <v>20</v>
      </c>
      <c r="F18" s="128">
        <f t="shared" si="2"/>
        <v>22</v>
      </c>
      <c r="G18" s="128">
        <f t="shared" si="3"/>
        <v>20.625</v>
      </c>
      <c r="H18" s="205" t="str">
        <f t="shared" si="16"/>
        <v>=</v>
      </c>
      <c r="I18" s="206">
        <f t="shared" si="17"/>
        <v>0</v>
      </c>
      <c r="J18" s="207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26</v>
      </c>
      <c r="E19" s="128">
        <f t="shared" si="1"/>
        <v>26</v>
      </c>
      <c r="F19" s="128">
        <f t="shared" si="2"/>
        <v>26</v>
      </c>
      <c r="G19" s="128">
        <f t="shared" si="3"/>
        <v>23</v>
      </c>
      <c r="H19" s="205" t="str">
        <f t="shared" si="16"/>
        <v>↑</v>
      </c>
      <c r="I19" s="206">
        <f t="shared" si="17"/>
        <v>3</v>
      </c>
      <c r="J19" s="207">
        <f t="shared" si="18"/>
        <v>0.13043478260869565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30.8</v>
      </c>
      <c r="E20" s="128">
        <f t="shared" si="1"/>
        <v>30</v>
      </c>
      <c r="F20" s="128">
        <f t="shared" si="2"/>
        <v>32</v>
      </c>
      <c r="G20" s="128">
        <f t="shared" si="3"/>
        <v>29.2</v>
      </c>
      <c r="H20" s="205" t="str">
        <f t="shared" si="16"/>
        <v>↑</v>
      </c>
      <c r="I20" s="206">
        <f t="shared" si="17"/>
        <v>1.6000000000000014</v>
      </c>
      <c r="J20" s="207">
        <f t="shared" si="18"/>
        <v>5.4794520547945258E-2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35</v>
      </c>
      <c r="U20" s="129">
        <f t="shared" si="14"/>
        <v>35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28</v>
      </c>
      <c r="E21" s="128">
        <f t="shared" si="1"/>
        <v>28</v>
      </c>
      <c r="F21" s="128">
        <f t="shared" si="2"/>
        <v>28</v>
      </c>
      <c r="G21" s="128">
        <f t="shared" si="3"/>
        <v>23.166666666666668</v>
      </c>
      <c r="H21" s="205" t="str">
        <f t="shared" si="16"/>
        <v>↑</v>
      </c>
      <c r="I21" s="206">
        <f t="shared" si="17"/>
        <v>4.8333333333333321</v>
      </c>
      <c r="J21" s="207">
        <f t="shared" si="18"/>
        <v>0.20863309352517981</v>
      </c>
      <c r="K21" s="130"/>
      <c r="L21" s="130">
        <f t="shared" si="7"/>
        <v>22.5</v>
      </c>
      <c r="M21" s="130">
        <f t="shared" si="8"/>
        <v>22</v>
      </c>
      <c r="N21" s="130">
        <f t="shared" si="9"/>
        <v>23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26</v>
      </c>
      <c r="U21" s="129">
        <f t="shared" si="14"/>
        <v>25</v>
      </c>
      <c r="V21" s="129">
        <f t="shared" si="15"/>
        <v>27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14.166666666666666</v>
      </c>
      <c r="E22" s="128">
        <f t="shared" si="1"/>
        <v>14</v>
      </c>
      <c r="F22" s="128">
        <f t="shared" si="2"/>
        <v>15</v>
      </c>
      <c r="G22" s="128">
        <f t="shared" si="3"/>
        <v>14.5</v>
      </c>
      <c r="H22" s="205" t="str">
        <f t="shared" si="16"/>
        <v>↓</v>
      </c>
      <c r="I22" s="206">
        <f t="shared" si="17"/>
        <v>-0.33333333333333393</v>
      </c>
      <c r="J22" s="207">
        <f t="shared" si="18"/>
        <v>-2.2988505747126478E-2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12.25</v>
      </c>
      <c r="H23" s="205" t="str">
        <f t="shared" si="16"/>
        <v>↓</v>
      </c>
      <c r="I23" s="206">
        <f t="shared" si="17"/>
        <v>-0.25</v>
      </c>
      <c r="J23" s="207">
        <f t="shared" si="18"/>
        <v>-2.0408163265306121E-2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11</v>
      </c>
      <c r="U23" s="129">
        <f t="shared" si="14"/>
        <v>11</v>
      </c>
      <c r="V23" s="129">
        <f t="shared" si="15"/>
        <v>11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25.5</v>
      </c>
      <c r="H24" s="205" t="str">
        <f t="shared" si="16"/>
        <v>↓</v>
      </c>
      <c r="I24" s="206">
        <f t="shared" si="17"/>
        <v>-0.5</v>
      </c>
      <c r="J24" s="207">
        <f t="shared" si="18"/>
        <v>-1.9607843137254902E-2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13.333333333333334</v>
      </c>
      <c r="E27" s="128">
        <f t="shared" si="1"/>
        <v>13</v>
      </c>
      <c r="F27" s="128">
        <f t="shared" si="2"/>
        <v>14</v>
      </c>
      <c r="G27" s="128">
        <f t="shared" si="3"/>
        <v>14</v>
      </c>
      <c r="H27" s="205" t="str">
        <f t="shared" si="16"/>
        <v>↓</v>
      </c>
      <c r="I27" s="206">
        <f t="shared" si="17"/>
        <v>-0.66666666666666607</v>
      </c>
      <c r="J27" s="207">
        <f t="shared" si="18"/>
        <v>-4.7619047619047575E-2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11.333333333333334</v>
      </c>
      <c r="E28" s="128">
        <f t="shared" si="1"/>
        <v>11</v>
      </c>
      <c r="F28" s="128">
        <f t="shared" si="2"/>
        <v>12</v>
      </c>
      <c r="G28" s="128">
        <f t="shared" si="3"/>
        <v>12</v>
      </c>
      <c r="H28" s="205" t="str">
        <f t="shared" si="16"/>
        <v>↓</v>
      </c>
      <c r="I28" s="206">
        <f t="shared" si="17"/>
        <v>-0.66666666666666607</v>
      </c>
      <c r="J28" s="207">
        <f t="shared" si="18"/>
        <v>-5.5555555555555504E-2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</v>
      </c>
      <c r="U29" s="129">
        <f t="shared" si="14"/>
        <v>25</v>
      </c>
      <c r="V29" s="129">
        <f t="shared" si="15"/>
        <v>25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9.125</v>
      </c>
      <c r="H30" s="205" t="str">
        <f t="shared" si="16"/>
        <v>↓</v>
      </c>
      <c r="I30" s="206">
        <f t="shared" si="17"/>
        <v>-0.125</v>
      </c>
      <c r="J30" s="207">
        <f t="shared" si="18"/>
        <v>-1.3698630136986301E-2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11.5</v>
      </c>
      <c r="U30" s="129">
        <f t="shared" si="14"/>
        <v>11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85</v>
      </c>
      <c r="Q33" s="129">
        <f t="shared" si="11"/>
        <v>85</v>
      </c>
      <c r="R33" s="129">
        <f t="shared" si="12"/>
        <v>85</v>
      </c>
      <c r="S33" s="129"/>
      <c r="T33" s="129">
        <f t="shared" si="13"/>
        <v>130</v>
      </c>
      <c r="U33" s="129">
        <f t="shared" si="14"/>
        <v>130</v>
      </c>
      <c r="V33" s="129">
        <f t="shared" si="15"/>
        <v>130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29.4</v>
      </c>
      <c r="E35" s="128">
        <f t="shared" si="1"/>
        <v>29</v>
      </c>
      <c r="F35" s="128">
        <f t="shared" si="2"/>
        <v>30</v>
      </c>
      <c r="G35" s="128">
        <f t="shared" si="3"/>
        <v>29.333333333333332</v>
      </c>
      <c r="H35" s="205" t="str">
        <f t="shared" si="16"/>
        <v>↑</v>
      </c>
      <c r="I35" s="206">
        <f t="shared" si="17"/>
        <v>6.666666666666643E-2</v>
      </c>
      <c r="J35" s="207">
        <f t="shared" si="18"/>
        <v>2.2727272727272648E-3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47.75</v>
      </c>
      <c r="E36" s="128">
        <f t="shared" si="1"/>
        <v>47</v>
      </c>
      <c r="F36" s="128">
        <f t="shared" si="2"/>
        <v>48</v>
      </c>
      <c r="G36" s="128">
        <f t="shared" si="3"/>
        <v>44</v>
      </c>
      <c r="H36" s="205" t="str">
        <f t="shared" si="16"/>
        <v>↑</v>
      </c>
      <c r="I36" s="206">
        <f t="shared" si="17"/>
        <v>3.75</v>
      </c>
      <c r="J36" s="207">
        <f t="shared" si="18"/>
        <v>8.5227272727272721E-2</v>
      </c>
      <c r="K36" s="130"/>
      <c r="L36" s="130">
        <f t="shared" si="7"/>
        <v>40</v>
      </c>
      <c r="M36" s="130">
        <f t="shared" si="8"/>
        <v>40</v>
      </c>
      <c r="N36" s="130">
        <f t="shared" si="9"/>
        <v>40</v>
      </c>
      <c r="O36" s="129"/>
      <c r="P36" s="129">
        <f t="shared" si="10"/>
        <v>47</v>
      </c>
      <c r="Q36" s="129">
        <f t="shared" si="11"/>
        <v>47</v>
      </c>
      <c r="R36" s="129">
        <f t="shared" si="12"/>
        <v>47</v>
      </c>
      <c r="S36" s="129"/>
      <c r="T36" s="129">
        <f t="shared" si="13"/>
        <v>48.5</v>
      </c>
      <c r="U36" s="129">
        <f t="shared" si="14"/>
        <v>48</v>
      </c>
      <c r="V36" s="129">
        <f t="shared" si="15"/>
        <v>49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45.571428571428569</v>
      </c>
      <c r="E37" s="128">
        <f t="shared" si="1"/>
        <v>45</v>
      </c>
      <c r="F37" s="128">
        <f t="shared" si="2"/>
        <v>46</v>
      </c>
      <c r="G37" s="128">
        <f t="shared" si="3"/>
        <v>41.777777777777779</v>
      </c>
      <c r="H37" s="205" t="str">
        <f t="shared" si="16"/>
        <v>↑</v>
      </c>
      <c r="I37" s="206">
        <f t="shared" si="17"/>
        <v>3.7936507936507908</v>
      </c>
      <c r="J37" s="207">
        <f t="shared" si="18"/>
        <v>9.0805471124619994E-2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5" t="str">
        <f t="shared" si="16"/>
        <v>↑</v>
      </c>
      <c r="I38" s="206">
        <f t="shared" si="17"/>
        <v>2</v>
      </c>
      <c r="J38" s="207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22.5</v>
      </c>
      <c r="Q38" s="129">
        <f t="shared" si="11"/>
        <v>20</v>
      </c>
      <c r="R38" s="129">
        <f t="shared" si="12"/>
        <v>25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5" t="str">
        <f t="shared" si="16"/>
        <v>↑</v>
      </c>
      <c r="I39" s="206">
        <f t="shared" si="17"/>
        <v>2</v>
      </c>
      <c r="J39" s="207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5" t="str">
        <f t="shared" si="16"/>
        <v>=</v>
      </c>
      <c r="I41" s="206">
        <f t="shared" si="17"/>
        <v>0</v>
      </c>
      <c r="J41" s="207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8.4</v>
      </c>
      <c r="H42" s="205" t="str">
        <f t="shared" si="16"/>
        <v>↓</v>
      </c>
      <c r="I42" s="206">
        <f t="shared" si="17"/>
        <v>-0.15000000000000036</v>
      </c>
      <c r="J42" s="207">
        <f t="shared" si="18"/>
        <v>-1.7857142857142898E-2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16.666666666666668</v>
      </c>
      <c r="H43" s="205" t="str">
        <f t="shared" si="16"/>
        <v>↑</v>
      </c>
      <c r="I43" s="206">
        <f t="shared" si="17"/>
        <v>3.3333333333333321</v>
      </c>
      <c r="J43" s="207">
        <f t="shared" si="18"/>
        <v>0.19999999999999993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17.5</v>
      </c>
      <c r="U45" s="129">
        <f t="shared" si="30"/>
        <v>17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5" t="str">
        <f t="shared" si="16"/>
        <v>=</v>
      </c>
      <c r="I46" s="206">
        <f t="shared" si="17"/>
        <v>0</v>
      </c>
      <c r="J46" s="207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5" t="str">
        <f t="shared" si="16"/>
        <v>=</v>
      </c>
      <c r="I47" s="206">
        <f t="shared" si="17"/>
        <v>0</v>
      </c>
      <c r="J47" s="207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125</v>
      </c>
      <c r="Q48" s="129">
        <f t="shared" si="27"/>
        <v>125</v>
      </c>
      <c r="R48" s="129">
        <f t="shared" si="28"/>
        <v>125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21.666666666666668</v>
      </c>
      <c r="E50" s="128">
        <f t="shared" si="20"/>
        <v>20</v>
      </c>
      <c r="F50" s="128">
        <f t="shared" si="21"/>
        <v>24</v>
      </c>
      <c r="G50" s="128">
        <f t="shared" si="22"/>
        <v>20.5</v>
      </c>
      <c r="H50" s="205" t="str">
        <f t="shared" si="16"/>
        <v>↑</v>
      </c>
      <c r="I50" s="206">
        <f t="shared" si="17"/>
        <v>1.1666666666666679</v>
      </c>
      <c r="J50" s="207">
        <f t="shared" si="18"/>
        <v>5.6910569105691117E-2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25</v>
      </c>
      <c r="U51" s="129">
        <f t="shared" si="30"/>
        <v>25</v>
      </c>
      <c r="V51" s="129">
        <f t="shared" si="31"/>
        <v>25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23.666666666666668</v>
      </c>
      <c r="E52" s="128">
        <f t="shared" si="20"/>
        <v>22</v>
      </c>
      <c r="F52" s="128">
        <f t="shared" si="21"/>
        <v>26</v>
      </c>
      <c r="G52" s="128">
        <f t="shared" si="22"/>
        <v>22.363636363636363</v>
      </c>
      <c r="H52" s="205" t="str">
        <f t="shared" si="16"/>
        <v>↑</v>
      </c>
      <c r="I52" s="206">
        <f t="shared" si="17"/>
        <v>1.3030303030303045</v>
      </c>
      <c r="J52" s="207">
        <f t="shared" si="18"/>
        <v>5.8265582655826625E-2</v>
      </c>
      <c r="K52" s="130"/>
      <c r="L52" s="130">
        <f t="shared" si="23"/>
        <v>27</v>
      </c>
      <c r="M52" s="130">
        <f t="shared" si="24"/>
        <v>27</v>
      </c>
      <c r="N52" s="130">
        <f t="shared" si="25"/>
        <v>27</v>
      </c>
      <c r="O52" s="129"/>
      <c r="P52" s="129">
        <f t="shared" si="26"/>
        <v>26</v>
      </c>
      <c r="Q52" s="129">
        <f t="shared" si="27"/>
        <v>26</v>
      </c>
      <c r="R52" s="129">
        <f t="shared" si="28"/>
        <v>26</v>
      </c>
      <c r="S52" s="129"/>
      <c r="T52" s="129">
        <f t="shared" si="29"/>
        <v>25</v>
      </c>
      <c r="U52" s="129">
        <f t="shared" si="30"/>
        <v>24</v>
      </c>
      <c r="V52" s="129">
        <f t="shared" si="31"/>
        <v>26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21.428571428571427</v>
      </c>
      <c r="E54" s="128">
        <f t="shared" si="20"/>
        <v>20</v>
      </c>
      <c r="F54" s="128">
        <f t="shared" si="21"/>
        <v>22</v>
      </c>
      <c r="G54" s="128">
        <f t="shared" si="22"/>
        <v>22.714285714285715</v>
      </c>
      <c r="H54" s="205" t="str">
        <f t="shared" si="16"/>
        <v>↓</v>
      </c>
      <c r="I54" s="206">
        <f t="shared" si="17"/>
        <v>-1.2857142857142883</v>
      </c>
      <c r="J54" s="207">
        <f t="shared" si="18"/>
        <v>-5.6603773584905773E-2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27</v>
      </c>
      <c r="Q54" s="129">
        <f t="shared" si="27"/>
        <v>27</v>
      </c>
      <c r="R54" s="129">
        <f t="shared" si="28"/>
        <v>27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9.5714285714285712</v>
      </c>
      <c r="H55" s="205" t="str">
        <f t="shared" si="16"/>
        <v>↓</v>
      </c>
      <c r="I55" s="206">
        <f t="shared" si="17"/>
        <v>-0.57142857142857117</v>
      </c>
      <c r="J55" s="207">
        <f t="shared" si="18"/>
        <v>-5.9701492537313411E-2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13.5</v>
      </c>
      <c r="U55" s="129">
        <f t="shared" si="30"/>
        <v>13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0" zoomScaleNormal="100" workbookViewId="0">
      <selection activeCell="D39" sqref="D3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INDECAEA0770422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44678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260</v>
      </c>
      <c r="M5" s="241"/>
      <c r="N5" s="242"/>
      <c r="O5" s="112"/>
      <c r="P5" s="241" t="s">
        <v>180</v>
      </c>
      <c r="Q5" s="241"/>
      <c r="R5" s="242"/>
      <c r="S5" s="112"/>
      <c r="T5" s="241" t="s">
        <v>182</v>
      </c>
      <c r="U5" s="241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27/abr</v>
      </c>
      <c r="E6" s="116" t="s">
        <v>0</v>
      </c>
      <c r="F6" s="116" t="s">
        <v>1</v>
      </c>
      <c r="G6" s="117" t="str">
        <f>CONCATENATE(Y5," ",TEXT(Z8,"dd/mmm"))</f>
        <v>Promedio 26/abr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44678</v>
      </c>
      <c r="Z7" s="23">
        <f>+Y7</f>
        <v>44678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</v>
      </c>
      <c r="E8" s="139">
        <f t="shared" si="1"/>
        <v>25</v>
      </c>
      <c r="F8" s="139">
        <f t="shared" si="2"/>
        <v>25</v>
      </c>
      <c r="G8" s="139">
        <f t="shared" si="3"/>
        <v>25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44677</v>
      </c>
      <c r="Z8" s="23">
        <f>+Y8</f>
        <v>44677</v>
      </c>
    </row>
    <row r="9" spans="1:26" ht="15" customHeight="1">
      <c r="A9" s="3">
        <v>62</v>
      </c>
      <c r="B9" s="127" t="s">
        <v>96</v>
      </c>
      <c r="C9" s="138" t="s">
        <v>37</v>
      </c>
      <c r="D9" s="139" t="str">
        <f t="shared" si="0"/>
        <v>n.d.</v>
      </c>
      <c r="E9" s="139" t="str">
        <f t="shared" si="1"/>
        <v>n.d.</v>
      </c>
      <c r="F9" s="139" t="str">
        <f t="shared" si="2"/>
        <v>n.d.</v>
      </c>
      <c r="G9" s="139" t="str">
        <f t="shared" si="3"/>
        <v>n.d.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35.6</v>
      </c>
      <c r="E10" s="139">
        <f t="shared" si="1"/>
        <v>35</v>
      </c>
      <c r="F10" s="139">
        <f t="shared" si="2"/>
        <v>36</v>
      </c>
      <c r="G10" s="139">
        <f t="shared" si="3"/>
        <v>35.799999999999997</v>
      </c>
      <c r="H10" s="205" t="str">
        <f t="shared" si="16"/>
        <v>↓</v>
      </c>
      <c r="I10" s="206">
        <f t="shared" si="17"/>
        <v>-0.19999999999999574</v>
      </c>
      <c r="J10" s="207">
        <f t="shared" si="18"/>
        <v>-5.5865921787708311E-3</v>
      </c>
      <c r="K10" s="245"/>
      <c r="L10" s="139">
        <f t="shared" si="7"/>
        <v>22</v>
      </c>
      <c r="M10" s="139">
        <f t="shared" si="8"/>
        <v>22</v>
      </c>
      <c r="N10" s="139">
        <f t="shared" si="9"/>
        <v>22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9.5</v>
      </c>
      <c r="U11" s="139">
        <f t="shared" si="14"/>
        <v>9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10</v>
      </c>
      <c r="Q12" s="139">
        <f t="shared" si="11"/>
        <v>10</v>
      </c>
      <c r="R12" s="139">
        <f t="shared" si="12"/>
        <v>10</v>
      </c>
      <c r="S12" s="140"/>
      <c r="T12" s="139">
        <f t="shared" si="13"/>
        <v>6.5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5" t="str">
        <f t="shared" si="16"/>
        <v>=</v>
      </c>
      <c r="I13" s="206">
        <f t="shared" si="17"/>
        <v>0</v>
      </c>
      <c r="J13" s="207">
        <f t="shared" si="18"/>
        <v>0</v>
      </c>
      <c r="K13" s="245"/>
      <c r="L13" s="139" t="str">
        <f t="shared" si="7"/>
        <v>n.d.</v>
      </c>
      <c r="M13" s="139" t="str">
        <f t="shared" si="8"/>
        <v>n.d.</v>
      </c>
      <c r="N13" s="139" t="str">
        <f t="shared" si="9"/>
        <v>n.d.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38.333333333333336</v>
      </c>
      <c r="E14" s="139">
        <f t="shared" si="1"/>
        <v>35</v>
      </c>
      <c r="F14" s="139">
        <f t="shared" si="2"/>
        <v>40</v>
      </c>
      <c r="G14" s="139">
        <f t="shared" si="3"/>
        <v>50</v>
      </c>
      <c r="H14" s="205" t="str">
        <f t="shared" si="16"/>
        <v>↓</v>
      </c>
      <c r="I14" s="206">
        <f t="shared" si="17"/>
        <v>-11.666666666666664</v>
      </c>
      <c r="J14" s="207">
        <f t="shared" si="18"/>
        <v>-0.23333333333333328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>
        <f t="shared" si="13"/>
        <v>42</v>
      </c>
      <c r="U14" s="139">
        <f t="shared" si="14"/>
        <v>42</v>
      </c>
      <c r="V14" s="139">
        <f t="shared" si="15"/>
        <v>42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7.666666666666667</v>
      </c>
      <c r="E15" s="139">
        <f t="shared" si="1"/>
        <v>7</v>
      </c>
      <c r="F15" s="139">
        <f t="shared" si="2"/>
        <v>8</v>
      </c>
      <c r="G15" s="139">
        <f t="shared" si="3"/>
        <v>7.666666666666667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10</v>
      </c>
      <c r="Q15" s="143">
        <f t="shared" si="11"/>
        <v>10</v>
      </c>
      <c r="R15" s="143">
        <f t="shared" si="12"/>
        <v>10</v>
      </c>
      <c r="S15" s="140"/>
      <c r="T15" s="143">
        <f t="shared" si="13"/>
        <v>11.5</v>
      </c>
      <c r="U15" s="143">
        <f t="shared" si="14"/>
        <v>11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>
        <f t="shared" si="10"/>
        <v>7</v>
      </c>
      <c r="Q16" s="143">
        <f t="shared" si="11"/>
        <v>6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12.333333333333334</v>
      </c>
      <c r="E17" s="139">
        <f t="shared" si="1"/>
        <v>12</v>
      </c>
      <c r="F17" s="139">
        <f t="shared" si="2"/>
        <v>13</v>
      </c>
      <c r="G17" s="139">
        <f t="shared" si="3"/>
        <v>12</v>
      </c>
      <c r="H17" s="205" t="str">
        <f t="shared" si="16"/>
        <v>↑</v>
      </c>
      <c r="I17" s="206">
        <f t="shared" si="17"/>
        <v>0.33333333333333393</v>
      </c>
      <c r="J17" s="207">
        <f t="shared" si="18"/>
        <v>2.7777777777777828E-2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12</v>
      </c>
      <c r="E18" s="139">
        <f t="shared" si="1"/>
        <v>12</v>
      </c>
      <c r="F18" s="139">
        <f t="shared" si="2"/>
        <v>12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6</v>
      </c>
      <c r="Q18" s="143">
        <f t="shared" si="11"/>
        <v>6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18</v>
      </c>
      <c r="M19" s="142">
        <f t="shared" si="8"/>
        <v>18</v>
      </c>
      <c r="N19" s="142">
        <f t="shared" si="9"/>
        <v>18</v>
      </c>
      <c r="O19" s="140"/>
      <c r="P19" s="143">
        <f t="shared" si="10"/>
        <v>19</v>
      </c>
      <c r="Q19" s="143">
        <f t="shared" si="11"/>
        <v>18</v>
      </c>
      <c r="R19" s="143">
        <f t="shared" si="12"/>
        <v>20</v>
      </c>
      <c r="S19" s="140"/>
      <c r="T19" s="143">
        <f t="shared" si="13"/>
        <v>21</v>
      </c>
      <c r="U19" s="143">
        <f t="shared" si="14"/>
        <v>20</v>
      </c>
      <c r="V19" s="143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15.666666666666666</v>
      </c>
      <c r="E20" s="139">
        <f t="shared" si="1"/>
        <v>15</v>
      </c>
      <c r="F20" s="139">
        <f t="shared" si="2"/>
        <v>16</v>
      </c>
      <c r="G20" s="139">
        <f t="shared" si="3"/>
        <v>15.666666666666666</v>
      </c>
      <c r="H20" s="205" t="str">
        <f t="shared" si="16"/>
        <v>=</v>
      </c>
      <c r="I20" s="206">
        <f t="shared" si="17"/>
        <v>0</v>
      </c>
      <c r="J20" s="207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10</v>
      </c>
      <c r="E22" s="139">
        <f t="shared" si="1"/>
        <v>10</v>
      </c>
      <c r="F22" s="139">
        <f t="shared" si="2"/>
        <v>10</v>
      </c>
      <c r="G22" s="139">
        <f t="shared" si="3"/>
        <v>10</v>
      </c>
      <c r="H22" s="205" t="str">
        <f t="shared" si="16"/>
        <v>=</v>
      </c>
      <c r="I22" s="206">
        <f t="shared" si="17"/>
        <v>0</v>
      </c>
      <c r="J22" s="207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7</v>
      </c>
      <c r="E24" s="139">
        <f t="shared" si="1"/>
        <v>6</v>
      </c>
      <c r="F24" s="139">
        <f t="shared" si="2"/>
        <v>10</v>
      </c>
      <c r="G24" s="139">
        <f t="shared" si="3"/>
        <v>6</v>
      </c>
      <c r="H24" s="205" t="str">
        <f t="shared" si="16"/>
        <v>↑</v>
      </c>
      <c r="I24" s="206">
        <f t="shared" si="17"/>
        <v>1</v>
      </c>
      <c r="J24" s="207">
        <f t="shared" si="18"/>
        <v>0.16666666666666666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19</v>
      </c>
      <c r="E25" s="139">
        <f t="shared" si="1"/>
        <v>18</v>
      </c>
      <c r="F25" s="139">
        <f t="shared" si="2"/>
        <v>20</v>
      </c>
      <c r="G25" s="139">
        <f t="shared" si="3"/>
        <v>19.333333333333332</v>
      </c>
      <c r="H25" s="205" t="str">
        <f t="shared" si="16"/>
        <v>↓</v>
      </c>
      <c r="I25" s="206">
        <f t="shared" si="17"/>
        <v>-0.33333333333333215</v>
      </c>
      <c r="J25" s="207">
        <f t="shared" si="18"/>
        <v>-1.7241379310344768E-2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24.5</v>
      </c>
      <c r="U25" s="143">
        <f t="shared" si="14"/>
        <v>24</v>
      </c>
      <c r="V25" s="143">
        <f t="shared" si="15"/>
        <v>25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8</v>
      </c>
      <c r="Q26" s="143">
        <f t="shared" si="11"/>
        <v>8</v>
      </c>
      <c r="R26" s="143">
        <f t="shared" si="12"/>
        <v>8</v>
      </c>
      <c r="S26" s="140"/>
      <c r="T26" s="143">
        <f t="shared" si="13"/>
        <v>7</v>
      </c>
      <c r="U26" s="143">
        <f t="shared" si="14"/>
        <v>7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16</v>
      </c>
      <c r="M27" s="142">
        <f t="shared" si="8"/>
        <v>16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</v>
      </c>
      <c r="U27" s="143">
        <f t="shared" si="14"/>
        <v>10</v>
      </c>
      <c r="V27" s="143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11.666666666666666</v>
      </c>
      <c r="H31" s="205" t="str">
        <f t="shared" si="16"/>
        <v>↑</v>
      </c>
      <c r="I31" s="206">
        <f t="shared" si="17"/>
        <v>0.16666666666666785</v>
      </c>
      <c r="J31" s="207">
        <f t="shared" si="18"/>
        <v>1.4285714285714388E-2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13</v>
      </c>
      <c r="Q31" s="143">
        <f t="shared" si="11"/>
        <v>12</v>
      </c>
      <c r="R31" s="143">
        <f t="shared" si="12"/>
        <v>14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9.8000000000000007</v>
      </c>
      <c r="E32" s="139">
        <f t="shared" si="1"/>
        <v>9</v>
      </c>
      <c r="F32" s="139">
        <f t="shared" si="2"/>
        <v>10</v>
      </c>
      <c r="G32" s="139">
        <f t="shared" si="3"/>
        <v>9.6666666666666661</v>
      </c>
      <c r="H32" s="205" t="str">
        <f t="shared" si="16"/>
        <v>↑</v>
      </c>
      <c r="I32" s="206">
        <f t="shared" si="17"/>
        <v>0.13333333333333464</v>
      </c>
      <c r="J32" s="207">
        <f t="shared" si="18"/>
        <v>1.3793103448275997E-2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215</v>
      </c>
      <c r="E33" s="139">
        <f t="shared" si="1"/>
        <v>210</v>
      </c>
      <c r="F33" s="139">
        <f t="shared" si="2"/>
        <v>220</v>
      </c>
      <c r="G33" s="139">
        <f t="shared" si="3"/>
        <v>220</v>
      </c>
      <c r="H33" s="205" t="str">
        <f t="shared" si="16"/>
        <v>↓</v>
      </c>
      <c r="I33" s="206">
        <f t="shared" si="17"/>
        <v>-5</v>
      </c>
      <c r="J33" s="207">
        <f t="shared" si="18"/>
        <v>-2.2727272727272728E-2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215</v>
      </c>
      <c r="Q33" s="143">
        <f t="shared" si="11"/>
        <v>215</v>
      </c>
      <c r="R33" s="143">
        <f t="shared" si="12"/>
        <v>215</v>
      </c>
      <c r="S33" s="140"/>
      <c r="T33" s="143">
        <f t="shared" si="13"/>
        <v>222.5</v>
      </c>
      <c r="U33" s="143">
        <f t="shared" si="14"/>
        <v>220</v>
      </c>
      <c r="V33" s="143">
        <f t="shared" si="15"/>
        <v>225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180</v>
      </c>
      <c r="E34" s="139">
        <f t="shared" si="1"/>
        <v>180</v>
      </c>
      <c r="F34" s="139">
        <f t="shared" si="2"/>
        <v>180</v>
      </c>
      <c r="G34" s="139">
        <f t="shared" si="3"/>
        <v>180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100</v>
      </c>
      <c r="M35" s="142">
        <f t="shared" si="8"/>
        <v>100</v>
      </c>
      <c r="N35" s="142">
        <f t="shared" si="9"/>
        <v>100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150</v>
      </c>
      <c r="U35" s="143">
        <f t="shared" si="14"/>
        <v>150</v>
      </c>
      <c r="V35" s="143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18.8</v>
      </c>
      <c r="E36" s="139">
        <f t="shared" si="1"/>
        <v>18</v>
      </c>
      <c r="F36" s="139">
        <f t="shared" si="2"/>
        <v>19</v>
      </c>
      <c r="G36" s="139">
        <f t="shared" si="3"/>
        <v>18.8</v>
      </c>
      <c r="H36" s="205" t="str">
        <f t="shared" si="16"/>
        <v>=</v>
      </c>
      <c r="I36" s="206">
        <f t="shared" si="17"/>
        <v>0</v>
      </c>
      <c r="J36" s="207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20</v>
      </c>
      <c r="Q36" s="143">
        <f t="shared" si="11"/>
        <v>20</v>
      </c>
      <c r="R36" s="143">
        <f t="shared" si="12"/>
        <v>20</v>
      </c>
      <c r="S36" s="140"/>
      <c r="T36" s="143">
        <f t="shared" si="13"/>
        <v>18</v>
      </c>
      <c r="U36" s="143">
        <f t="shared" si="14"/>
        <v>18</v>
      </c>
      <c r="V36" s="143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13.4</v>
      </c>
      <c r="E37" s="139">
        <f t="shared" si="1"/>
        <v>13</v>
      </c>
      <c r="F37" s="139">
        <f t="shared" si="2"/>
        <v>14</v>
      </c>
      <c r="G37" s="139">
        <f t="shared" si="3"/>
        <v>13.2</v>
      </c>
      <c r="H37" s="205" t="str">
        <f t="shared" si="16"/>
        <v>↑</v>
      </c>
      <c r="I37" s="206">
        <f t="shared" si="17"/>
        <v>0.20000000000000107</v>
      </c>
      <c r="J37" s="207">
        <f t="shared" si="18"/>
        <v>1.5151515151515233E-2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18</v>
      </c>
      <c r="Q37" s="143">
        <f t="shared" si="11"/>
        <v>18</v>
      </c>
      <c r="R37" s="143">
        <f t="shared" si="12"/>
        <v>18</v>
      </c>
      <c r="S37" s="140"/>
      <c r="T37" s="143">
        <f t="shared" si="13"/>
        <v>15</v>
      </c>
      <c r="U37" s="143">
        <f t="shared" si="14"/>
        <v>15</v>
      </c>
      <c r="V37" s="143">
        <f t="shared" si="15"/>
        <v>15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107.5</v>
      </c>
      <c r="U39" s="143">
        <f t="shared" si="14"/>
        <v>105</v>
      </c>
      <c r="V39" s="143">
        <f t="shared" si="15"/>
        <v>110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23.333333333333332</v>
      </c>
      <c r="H40" s="205" t="str">
        <f t="shared" si="16"/>
        <v>↑</v>
      </c>
      <c r="I40" s="206">
        <f t="shared" si="17"/>
        <v>0.66666666666666785</v>
      </c>
      <c r="J40" s="207">
        <f t="shared" si="18"/>
        <v>2.8571428571428623E-2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INDECAEA0770422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44678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">
        <v>260</v>
      </c>
      <c r="M5" s="241"/>
      <c r="N5" s="242"/>
      <c r="O5" s="112"/>
      <c r="P5" s="241" t="s">
        <v>180</v>
      </c>
      <c r="Q5" s="241"/>
      <c r="R5" s="243"/>
      <c r="S5" s="112"/>
      <c r="T5" s="241" t="s">
        <v>182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44678</v>
      </c>
      <c r="Z7" s="23">
        <f>+Y7</f>
        <v>44678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48.75</v>
      </c>
      <c r="Q8" s="83">
        <f t="shared" si="7"/>
        <v>48</v>
      </c>
      <c r="R8" s="83">
        <f t="shared" si="8"/>
        <v>49</v>
      </c>
      <c r="S8" s="145"/>
      <c r="T8" s="83">
        <f t="shared" si="9"/>
        <v>48.166666666666664</v>
      </c>
      <c r="U8" s="83">
        <f t="shared" si="10"/>
        <v>48</v>
      </c>
      <c r="V8" s="83">
        <f t="shared" si="11"/>
        <v>48.5</v>
      </c>
      <c r="X8" s="6" t="s">
        <v>178</v>
      </c>
      <c r="Y8" s="23">
        <f>+VLOOKUP(9999,sansalvador,3,FALSE)</f>
        <v>44677</v>
      </c>
      <c r="Z8" s="23">
        <f>+Y8</f>
        <v>44677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9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9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49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21</v>
      </c>
      <c r="U12" s="83">
        <f t="shared" si="10"/>
        <v>21</v>
      </c>
      <c r="V12" s="83">
        <f t="shared" si="11"/>
        <v>21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20.25</v>
      </c>
      <c r="E13" s="83">
        <f t="shared" si="1"/>
        <v>20.25</v>
      </c>
      <c r="F13" s="83">
        <f t="shared" si="2"/>
        <v>20.25</v>
      </c>
      <c r="G13" s="83"/>
      <c r="H13" s="83"/>
      <c r="I13" s="83"/>
      <c r="J13" s="83"/>
      <c r="K13" s="249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20.833333333333332</v>
      </c>
      <c r="U13" s="83">
        <f t="shared" si="10"/>
        <v>20</v>
      </c>
      <c r="V13" s="83">
        <f t="shared" si="11"/>
        <v>22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</v>
      </c>
      <c r="Q14" s="83">
        <f t="shared" si="7"/>
        <v>5</v>
      </c>
      <c r="R14" s="83">
        <f t="shared" si="8"/>
        <v>5</v>
      </c>
      <c r="S14" s="145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73</v>
      </c>
      <c r="M15" s="83">
        <f t="shared" si="4"/>
        <v>70</v>
      </c>
      <c r="N15" s="159">
        <f t="shared" si="5"/>
        <v>75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59">
        <f t="shared" si="5"/>
        <v>12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11.25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INDECAEA0770422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44678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">
        <v>260</v>
      </c>
      <c r="M27" s="241"/>
      <c r="N27" s="242"/>
      <c r="O27" s="112"/>
      <c r="P27" s="241" t="s">
        <v>180</v>
      </c>
      <c r="Q27" s="241"/>
      <c r="R27" s="243"/>
      <c r="S27" s="112"/>
      <c r="T27" s="241" t="s">
        <v>182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1.2250000000000001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1.2071428571428571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44678</v>
      </c>
      <c r="Z29" s="23">
        <f>+Y29</f>
        <v>44678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0.54</v>
      </c>
      <c r="Q30" s="148">
        <f t="shared" si="19"/>
        <v>0.5</v>
      </c>
      <c r="R30" s="148">
        <f t="shared" si="20"/>
        <v>0.55000000000000004</v>
      </c>
      <c r="S30" s="189"/>
      <c r="T30" s="148">
        <f t="shared" si="21"/>
        <v>0.53749999999999998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44677</v>
      </c>
      <c r="Z30" s="23">
        <f>+Y30</f>
        <v>44677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6"/>
      <c r="L31" s="148">
        <f t="shared" si="15"/>
        <v>1.1749999999999998</v>
      </c>
      <c r="M31" s="148">
        <f t="shared" si="16"/>
        <v>1.1499999999999999</v>
      </c>
      <c r="N31" s="190">
        <f t="shared" si="17"/>
        <v>1.2</v>
      </c>
      <c r="O31" s="188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9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>
        <f t="shared" si="18"/>
        <v>1.875</v>
      </c>
      <c r="Q32" s="148">
        <f t="shared" si="19"/>
        <v>1.75</v>
      </c>
      <c r="R32" s="148">
        <f t="shared" si="20"/>
        <v>2</v>
      </c>
      <c r="S32" s="189"/>
      <c r="T32" s="148">
        <f t="shared" si="21"/>
        <v>1.91875</v>
      </c>
      <c r="U32" s="148">
        <f t="shared" si="22"/>
        <v>1.75</v>
      </c>
      <c r="V32" s="148">
        <f t="shared" si="23"/>
        <v>2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9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9"/>
      <c r="T35" s="148">
        <f t="shared" si="21"/>
        <v>0.48333333333333334</v>
      </c>
      <c r="U35" s="148">
        <f t="shared" si="22"/>
        <v>0.45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</v>
      </c>
      <c r="M37" s="148">
        <f t="shared" si="16"/>
        <v>0.9</v>
      </c>
      <c r="N37" s="190">
        <f t="shared" si="17"/>
        <v>0.9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>
        <f t="shared" si="21"/>
        <v>1.1399999999999999</v>
      </c>
      <c r="U37" s="148">
        <f t="shared" si="22"/>
        <v>1</v>
      </c>
      <c r="V37" s="148">
        <f t="shared" si="23"/>
        <v>1.25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6"/>
      <c r="T38" s="148">
        <f t="shared" si="21"/>
        <v>1</v>
      </c>
      <c r="U38" s="148">
        <f t="shared" si="22"/>
        <v>1</v>
      </c>
      <c r="V38" s="148">
        <f t="shared" si="23"/>
        <v>1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0.17499999999999999</v>
      </c>
      <c r="M39" s="148">
        <f t="shared" si="16"/>
        <v>0.15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M28" sqref="M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INDECAEA0770422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44678</v>
      </c>
      <c r="B3" s="238">
        <f>U7</f>
        <v>44678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260</v>
      </c>
      <c r="I5" s="250"/>
      <c r="J5" s="250"/>
      <c r="K5" s="168"/>
      <c r="L5" s="250" t="s">
        <v>180</v>
      </c>
      <c r="M5" s="250"/>
      <c r="N5" s="250"/>
      <c r="O5" s="168"/>
      <c r="P5" s="250" t="s">
        <v>182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44678</v>
      </c>
      <c r="V7" s="23">
        <f>+U7</f>
        <v>44678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>
        <f t="shared" ref="L8:L15" si="6">IF(ISERROR(VLOOKUP(CONCATENATE(A8,$L$5),sansalvador,5,FALSE)),"n.d.",VLOOKUP(CONCATENATE(A8,$L$5),sansalvador,5,FALSE))</f>
        <v>4.5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4.5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44677</v>
      </c>
      <c r="V8" s="23">
        <f>+U8</f>
        <v>44677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5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5"/>
      <c r="L10" s="148">
        <f t="shared" si="6"/>
        <v>4.5</v>
      </c>
      <c r="M10" s="148">
        <f t="shared" si="7"/>
        <v>4.5</v>
      </c>
      <c r="N10" s="148">
        <f t="shared" si="8"/>
        <v>4.5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3.7</v>
      </c>
      <c r="E11" s="148">
        <f t="shared" si="1"/>
        <v>3.7</v>
      </c>
      <c r="F11" s="148">
        <f t="shared" si="2"/>
        <v>3.7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>
        <f t="shared" si="6"/>
        <v>4.5</v>
      </c>
      <c r="M12" s="148">
        <f t="shared" si="7"/>
        <v>4.5</v>
      </c>
      <c r="N12" s="148">
        <f t="shared" si="8"/>
        <v>4.5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>
        <f t="shared" si="6"/>
        <v>4.5</v>
      </c>
      <c r="M13" s="148">
        <f t="shared" si="7"/>
        <v>4.5</v>
      </c>
      <c r="N13" s="148">
        <f t="shared" si="8"/>
        <v>4.5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>
        <f t="shared" si="6"/>
        <v>4</v>
      </c>
      <c r="M14" s="148">
        <f t="shared" si="7"/>
        <v>4</v>
      </c>
      <c r="N14" s="148">
        <f t="shared" si="8"/>
        <v>4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>
        <f t="shared" si="6"/>
        <v>4</v>
      </c>
      <c r="M15" s="186">
        <f t="shared" si="7"/>
        <v>4</v>
      </c>
      <c r="N15" s="186">
        <f t="shared" si="8"/>
        <v>4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5</v>
      </c>
      <c r="I17" s="191">
        <f>IF(ISERROR(VLOOKUP(CONCATENATE(A17,$H$5),sansalvador,6,FALSE)),"n.d.",VLOOKUP(CONCATENATE(A17,$H$5),sansalvador,6,FALSE))</f>
        <v>5</v>
      </c>
      <c r="J17" s="191">
        <f>IF(ISERROR(VLOOKUP(CONCATENATE(A17,$H$5),sansalvador,7,FALSE)),"n.d.",VLOOKUP(CONCATENATE(A17,$H$5),sansalvador,7,FALSE))</f>
        <v>5</v>
      </c>
      <c r="K17" s="195"/>
      <c r="L17" s="186">
        <f>IF(ISERROR(VLOOKUP(CONCATENATE(A17,$L$5),sansalvador,5,FALSE)),"n.d.",VLOOKUP(CONCATENATE(A17,$L$5),sansalvador,5,FALSE))</f>
        <v>5</v>
      </c>
      <c r="M17" s="186">
        <f>IF(ISERROR(VLOOKUP(CONCATENATE(A17,$L$5),sansalvador,6,FALSE)),"n.d.",VLOOKUP(CONCATENATE(A17,$L$5),sansalvador,6,FALSE))</f>
        <v>5</v>
      </c>
      <c r="N17" s="186">
        <f>IF(ISERROR(VLOOKUP(CONCATENATE(A17,$L$5),sansalvador,7,FALSE)),"n.d.",VLOOKUP(CONCATENATE(A17,$L$5),sansalvador,7,FALSE))</f>
        <v>5</v>
      </c>
      <c r="O17" s="192"/>
      <c r="P17" s="186">
        <f>IF(ISERROR(VLOOKUP(CONCATENATE(A17,$P$5),sansalvador,5,FALSE)),"n.d.",VLOOKUP(CONCATENATE(A17,$P$5),sansalvador,5,FALSE))</f>
        <v>6.5</v>
      </c>
      <c r="Q17" s="186">
        <f>IF(ISERROR(VLOOKUP(CONCATENATE(A17,$P$5),sansalvador,6,FALSE)),"n.d.",VLOOKUP(CONCATENATE(A17,$P$5),sansalvador,6,FALSE))</f>
        <v>6.5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>
        <f>IF(ISERROR(VLOOKUP(CONCATENATE(A18,$L$5),sansalvador,5,FALSE)),"n.d.",VLOOKUP(CONCATENATE(A18,$L$5),sansalvador,5,FALSE))</f>
        <v>3.25</v>
      </c>
      <c r="M18" s="186">
        <f>IF(ISERROR(VLOOKUP(CONCATENATE(A18,$L$5),sansalvador,6,FALSE)),"n.d.",VLOOKUP(CONCATENATE(A18,$L$5),sansalvador,6,FALSE))</f>
        <v>3.25</v>
      </c>
      <c r="N18" s="186">
        <f>IF(ISERROR(VLOOKUP(CONCATENATE(A18,$L$5),sansalvador,7,FALSE)),"n.d.",VLOOKUP(CONCATENATE(A18,$L$5),sansalvador,7,FALSE))</f>
        <v>3.25</v>
      </c>
      <c r="O18" s="192"/>
      <c r="P18" s="186">
        <f>IF(ISERROR(VLOOKUP(CONCATENATE(A18,$P$5),sansalvador,5,FALSE)),"n.d.",VLOOKUP(CONCATENATE(A18,$P$5),sansalvador,5,FALSE))</f>
        <v>3.125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>
        <f>IF(ISERROR(VLOOKUP(CONCATENATE(A19,$L$5),sansalvador,5,FALSE)),"n.d.",VLOOKUP(CONCATENATE(A19,$L$5),sansalvador,5,FALSE))</f>
        <v>3.25</v>
      </c>
      <c r="M19" s="186">
        <f>IF(ISERROR(VLOOKUP(CONCATENATE(A19,$L$5),sansalvador,6,FALSE)),"n.d.",VLOOKUP(CONCATENATE(A19,$L$5),sansalvador,6,FALSE))</f>
        <v>3.25</v>
      </c>
      <c r="N19" s="186">
        <f>IF(ISERROR(VLOOKUP(CONCATENATE(A19,$L$5),sansalvador,7,FALSE)),"n.d.",VLOOKUP(CONCATENATE(A19,$L$5),sansalvador,7,FALSE))</f>
        <v>3.25</v>
      </c>
      <c r="O19" s="192"/>
      <c r="P19" s="186">
        <f>IF(ISERROR(VLOOKUP(CONCATENATE(A19,$P$5),sansalvador,5,FALSE)),"n.d.",VLOOKUP(CONCATENATE(A19,$P$5),sansalvador,5,FALSE))</f>
        <v>3.125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>
        <f>IF(ISERROR(VLOOKUP(CONCATENATE(A20,$L$5),sansalvador,5,FALSE)),"n.d.",VLOOKUP(CONCATENATE(A20,$L$5),sansalvador,5,FALSE))</f>
        <v>3.25</v>
      </c>
      <c r="M20" s="186">
        <f>IF(ISERROR(VLOOKUP(CONCATENATE(A20,$L$5),sansalvador,6,FALSE)),"n.d.",VLOOKUP(CONCATENATE(A20,$L$5),sansalvador,6,FALSE))</f>
        <v>3.25</v>
      </c>
      <c r="N20" s="186">
        <f>IF(ISERROR(VLOOKUP(CONCATENATE(A20,$L$5),sansalvador,7,FALSE)),"n.d.",VLOOKUP(CONCATENATE(A20,$L$5),sansalvador,7,FALSE))</f>
        <v>3.25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>
        <f>IF(ISERROR(VLOOKUP(CONCATENATE(A22,$L$5),sansalvador,5,FALSE)),"n.d.",VLOOKUP(CONCATENATE(A22,$L$5),sansalvador,5,FALSE))</f>
        <v>1.25</v>
      </c>
      <c r="M22" s="186">
        <f>IF(ISERROR(VLOOKUP(CONCATENATE(A22,$L$5),sansalvador,6,FALSE)),"n.d.",VLOOKUP(CONCATENATE(A22,$L$5),sansalvador,6,FALSE))</f>
        <v>1.25</v>
      </c>
      <c r="N22" s="186">
        <f>IF(ISERROR(VLOOKUP(CONCATENATE(A22,$L$5),sansalvador,7,FALSE)),"n.d.",VLOOKUP(CONCATENATE(A22,$L$5),sansalvador,7,FALSE))</f>
        <v>1.25</v>
      </c>
      <c r="O22" s="192"/>
      <c r="P22" s="186">
        <f>IF(ISERROR(VLOOKUP(CONCATENATE(A22,$P$5),sansalvador,5,FALSE)),"n.d.",VLOOKUP(CONCATENATE(A22,$P$5),sansalvador,5,FALSE))</f>
        <v>1.2250000000000001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1.7250000000000001</v>
      </c>
      <c r="Q23" s="186">
        <f>IF(ISERROR(VLOOKUP(CONCATENATE(A23,$P$5),sansalvador,6,FALSE)),"n.d.",VLOOKUP(CONCATENATE(A23,$P$5),sansalvador,6,FALSE))</f>
        <v>1.7</v>
      </c>
      <c r="R23" s="186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4.4214285714285717</v>
      </c>
      <c r="M24" s="186">
        <f>IF(ISERROR(VLOOKUP(CONCATENATE(A24,$L$5),sansalvador,6,FALSE)),"n.d.",VLOOKUP(CONCATENATE(A24,$L$5),sansalvador,6,FALSE))</f>
        <v>4.25</v>
      </c>
      <c r="N24" s="186">
        <f>IF(ISERROR(VLOOKUP(CONCATENATE(A24,$L$5),sansalvador,7,FALSE)),"n.d.",VLOOKUP(CONCATENATE(A24,$L$5),sansalvador,7,FALSE))</f>
        <v>4.5</v>
      </c>
      <c r="O24" s="192"/>
      <c r="P24" s="186">
        <f>IF(ISERROR(VLOOKUP(CONCATENATE(A24,$P$5),sansalvador,5,FALSE)),"n.d.",VLOOKUP(CONCATENATE(A24,$P$5),sansalvador,5,FALSE))</f>
        <v>4.2285714285714286</v>
      </c>
      <c r="Q24" s="186">
        <f>IF(ISERROR(VLOOKUP(CONCATENATE(A24,$P$5),sansalvador,6,FALSE)),"n.d.",VLOOKUP(CONCATENATE(A24,$P$5),sansalvador,6,FALSE))</f>
        <v>4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>
        <f>IF(ISERROR(VLOOKUP(CONCATENATE(A25,$L$5),sansalvador,5,FALSE)),"n.d.",VLOOKUP(CONCATENATE(A25,$L$5),sansalvador,5,FALSE))</f>
        <v>4.2666666666666666</v>
      </c>
      <c r="M25" s="186">
        <f>IF(ISERROR(VLOOKUP(CONCATENATE(A25,$L$5),sansalvador,6,FALSE)),"n.d.",VLOOKUP(CONCATENATE(A25,$L$5),sansalvador,6,FALSE))</f>
        <v>4.25</v>
      </c>
      <c r="N25" s="186">
        <f>IF(ISERROR(VLOOKUP(CONCATENATE(A25,$L$5),sansalvador,7,FALSE)),"n.d.",VLOOKUP(CONCATENATE(A25,$L$5),sansalvador,7,FALSE))</f>
        <v>4.3</v>
      </c>
      <c r="O25" s="192"/>
      <c r="P25" s="186">
        <f>IF(ISERROR(VLOOKUP(CONCATENATE(A25,$P$5),sansalvador,5,FALSE)),"n.d.",VLOOKUP(CONCATENATE(A25,$P$5),sansalvador,5,FALSE))</f>
        <v>3.75</v>
      </c>
      <c r="Q25" s="186">
        <f>IF(ISERROR(VLOOKUP(CONCATENATE(A25,$P$5),sansalvador,6,FALSE)),"n.d.",VLOOKUP(CONCATENATE(A25,$P$5),sansalvador,6,FALSE))</f>
        <v>3.5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3.25</v>
      </c>
      <c r="M27" s="186">
        <f>IF(ISERROR(VLOOKUP(CONCATENATE(A27,$L$5),sansalvador,6,FALSE)),"n.d.",VLOOKUP(CONCATENATE(A27,$L$5),sansalvador,6,FALSE))</f>
        <v>3</v>
      </c>
      <c r="N27" s="186">
        <f>IF(ISERROR(VLOOKUP(CONCATENATE(A27,$L$5),sansalvador,7,FALSE)),"n.d.",VLOOKUP(CONCATENATE(A27,$L$5),sansalvador,7,FALSE))</f>
        <v>3.5</v>
      </c>
      <c r="O27" s="192"/>
      <c r="P27" s="186">
        <f>IF(ISERROR(VLOOKUP(CONCATENATE(A27,$P$5),sansalvador,5,FALSE)),"n.d.",VLOOKUP(CONCATENATE(A27,$P$5),sansalvador,5,FALSE))</f>
        <v>2.75</v>
      </c>
      <c r="Q27" s="186">
        <f>IF(ISERROR(VLOOKUP(CONCATENATE(A27,$P$5),sansalvador,6,FALSE)),"n.d.",VLOOKUP(CONCATENATE(A27,$P$5),sansalvador,6,FALSE))</f>
        <v>2.75</v>
      </c>
      <c r="R27" s="186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6"/>
      <c r="H28" s="186">
        <f>IF(ISERROR(VLOOKUP(CONCATENATE(A28,$H$5),sansalvador,5,FALSE)),"n.d.",VLOOKUP(CONCATENATE(A28,$H$5),sansalvador,5,FALSE))</f>
        <v>2.7</v>
      </c>
      <c r="I28" s="186">
        <f>IF(ISERROR(VLOOKUP(CONCATENATE(A28,$H$5),sansalvador,6,FALSE)),"n.d.",VLOOKUP(CONCATENATE(A28,$H$5),sansalvador,6,FALSE))</f>
        <v>2.7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2.65</v>
      </c>
      <c r="M28" s="186">
        <f>IF(ISERROR(VLOOKUP(CONCATENATE(A28,$L$5),sansalvador,6,FALSE)),"n.d.",VLOOKUP(CONCATENATE(A28,$L$5),sansalvador,6,FALSE))</f>
        <v>2.65</v>
      </c>
      <c r="N28" s="186">
        <f>IF(ISERROR(VLOOKUP(CONCATENATE(A28,$L$5),sansalvador,7,FALSE)),"n.d.",VLOOKUP(CONCATENATE(A28,$L$5),sansalvador,7,FALSE))</f>
        <v>2.65</v>
      </c>
      <c r="O28" s="192"/>
      <c r="P28" s="186">
        <f>IF(ISERROR(VLOOKUP(CONCATENATE(A28,$P$5),sansalvador,5,FALSE)),"n.d.",VLOOKUP(CONCATENATE(A28,$P$5),sansalvador,5,FALSE))</f>
        <v>2.6</v>
      </c>
      <c r="Q28" s="186">
        <f>IF(ISERROR(VLOOKUP(CONCATENATE(A28,$P$5),sansalvador,6,FALSE)),"n.d.",VLOOKUP(CONCATENATE(A28,$P$5),sansalvador,6,FALSE))</f>
        <v>2.6</v>
      </c>
      <c r="R28" s="186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3.95</v>
      </c>
      <c r="M29" s="186">
        <f>IF(ISERROR(VLOOKUP(CONCATENATE(A29,$L$5),sansalvador,6,FALSE)),"n.d.",VLOOKUP(CONCATENATE(A29,$L$5),sansalvador,6,FALSE))</f>
        <v>3.8</v>
      </c>
      <c r="N29" s="186">
        <f>IF(ISERROR(VLOOKUP(CONCATENATE(A29,$L$5),sansalvador,7,FALSE)),"n.d.",VLOOKUP(CONCATENATE(A29,$L$5),sansalvador,7,FALSE))</f>
        <v>4</v>
      </c>
      <c r="O29" s="192"/>
      <c r="P29" s="186">
        <f>IF(ISERROR(VLOOKUP(CONCATENATE(A29,$P$5),sansalvador,5,FALSE)),"n.d.",VLOOKUP(CONCATENATE(A29,$P$5),sansalvador,5,FALSE))</f>
        <v>4.083333333333333</v>
      </c>
      <c r="Q29" s="186">
        <f>IF(ISERROR(VLOOKUP(CONCATENATE(A29,$P$5),sansalvador,6,FALSE)),"n.d.",VLOOKUP(CONCATENATE(A29,$P$5),sansalvador,6,FALSE))</f>
        <v>3.75</v>
      </c>
      <c r="R29" s="186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5.5</v>
      </c>
      <c r="M30" s="186">
        <f>IF(ISERROR(VLOOKUP(CONCATENATE(A30,$L$5),sansalvador,6,FALSE)),"n.d.",VLOOKUP(CONCATENATE(A30,$L$5),sansalvador,6,FALSE))</f>
        <v>5.5</v>
      </c>
      <c r="N30" s="186">
        <f>IF(ISERROR(VLOOKUP(CONCATENATE(A30,$L$5),sansalvador,7,FALSE)),"n.d.",VLOOKUP(CONCATENATE(A30,$L$5),sansalvador,7,FALSE))</f>
        <v>5.5</v>
      </c>
      <c r="O30" s="192"/>
      <c r="P30" s="186">
        <f>IF(ISERROR(VLOOKUP(CONCATENATE(A30,$P$5),sansalvador,5,FALSE)),"n.d.",VLOOKUP(CONCATENATE(A30,$P$5),sansalvador,5,FALSE))</f>
        <v>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2022-04-27T19:32:08Z</dcterms:modified>
</cp:coreProperties>
</file>